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17\Proyecto MCP-ES 2018\Reporte  de gastos 31oct17\"/>
    </mc:Choice>
  </mc:AlternateContent>
  <bookViews>
    <workbookView xWindow="0" yWindow="0" windowWidth="24000" windowHeight="9510" xr2:uid="{E5E83E68-64E5-4578-88AD-B52EF749B9DD}"/>
  </bookViews>
  <sheets>
    <sheet name="Hoja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E43" i="1"/>
  <c r="E16" i="1"/>
  <c r="E31" i="1"/>
  <c r="E6" i="1" l="1"/>
  <c r="E69" i="1" s="1"/>
  <c r="E50" i="1" l="1"/>
  <c r="E12" i="1"/>
  <c r="E17" i="1" s="1"/>
  <c r="E70" i="1" s="1"/>
  <c r="D75" i="1" l="1"/>
  <c r="E58" i="1" l="1"/>
  <c r="E55" i="1"/>
  <c r="E52" i="1"/>
  <c r="E67" i="1" l="1"/>
  <c r="E72" i="1" s="1"/>
  <c r="E44" i="1"/>
  <c r="E71" i="1" s="1"/>
  <c r="E73" i="1" l="1"/>
  <c r="D77" i="1" s="1"/>
  <c r="D78" i="1" l="1"/>
</calcChain>
</file>

<file path=xl/sharedStrings.xml><?xml version="1.0" encoding="utf-8"?>
<sst xmlns="http://schemas.openxmlformats.org/spreadsheetml/2006/main" count="126" uniqueCount="77">
  <si>
    <t>Proveedor</t>
  </si>
  <si>
    <t xml:space="preserve">Pendientes  de pago </t>
  </si>
  <si>
    <t>Monto estimado</t>
  </si>
  <si>
    <t xml:space="preserve">FUSAL </t>
  </si>
  <si>
    <t>Plenaria 09-2017</t>
  </si>
  <si>
    <t>Plenaria 10-2017</t>
  </si>
  <si>
    <t>Fecha</t>
  </si>
  <si>
    <t>Miembros Sociedad Civil</t>
  </si>
  <si>
    <t>Pago por movilización para actividades desarrolladas el mes de diciembre 2017</t>
  </si>
  <si>
    <t>Cajamarca</t>
  </si>
  <si>
    <t>Taller Rol del MCP-ES Post Transition</t>
  </si>
  <si>
    <t>Total Actividad 1</t>
  </si>
  <si>
    <t>Dirección Ejecutiva</t>
  </si>
  <si>
    <t>Salario staff nov 17</t>
  </si>
  <si>
    <t>SISCA</t>
  </si>
  <si>
    <t xml:space="preserve">CLARO </t>
  </si>
  <si>
    <t>SOCIALINK</t>
  </si>
  <si>
    <t>Administración Alquiler y gastos comunes</t>
  </si>
  <si>
    <t>Overhead nov17</t>
  </si>
  <si>
    <t>FUSAL</t>
  </si>
  <si>
    <t>Desayuno Diálogo con ONG´s</t>
  </si>
  <si>
    <t>Total Actividad 2</t>
  </si>
  <si>
    <t>Total mes de Octubre 2017</t>
  </si>
  <si>
    <t>Total mes de Noviembre 2017</t>
  </si>
  <si>
    <t>Salario staff dic 17</t>
  </si>
  <si>
    <t>Boletin Q3</t>
  </si>
  <si>
    <t>Factura noviembre línea 7841 6001</t>
  </si>
  <si>
    <t>Factura noviembre lineas 7602 6389/7602 6370</t>
  </si>
  <si>
    <t>Actualizacion de web oct</t>
  </si>
  <si>
    <t>Directora Ejecutiva</t>
  </si>
  <si>
    <t>Técnico en Monitoreo</t>
  </si>
  <si>
    <t xml:space="preserve">Asistente </t>
  </si>
  <si>
    <t>Overhead dic17</t>
  </si>
  <si>
    <t>Actualizacion web dic17</t>
  </si>
  <si>
    <t>Total mes de Diciembre 2017</t>
  </si>
  <si>
    <t>Total compromisos al 15 de diciembre 2017</t>
  </si>
  <si>
    <t>Facturas pendientes lineas 7602 6389/ 76026370 de abr, jun, ago, sept y oct</t>
  </si>
  <si>
    <t xml:space="preserve">Facturas pendientes línea 7861 0061 de los meses de abr, sep y oct </t>
  </si>
  <si>
    <t xml:space="preserve">Actualización web nov </t>
  </si>
  <si>
    <t>Reintegro por seguros vida y médico</t>
  </si>
  <si>
    <t>Factura diciembre líneas 7602 6389/7602 6370</t>
  </si>
  <si>
    <t>Factura diciembre línea 7841 6001</t>
  </si>
  <si>
    <t>Office Depot</t>
  </si>
  <si>
    <t>Varios</t>
  </si>
  <si>
    <t xml:space="preserve">Comité Ejecutivo, Capacitación y Comunicaciones </t>
  </si>
  <si>
    <t>Total pendiente de pago octubre 2017</t>
  </si>
  <si>
    <t xml:space="preserve">Gran total </t>
  </si>
  <si>
    <t xml:space="preserve">Local y alimentación para desarrollo de plenaria ME04-2017 realizada en FUSAL </t>
  </si>
  <si>
    <t xml:space="preserve"> </t>
  </si>
  <si>
    <t>Total pendientes de registro de SISCA</t>
  </si>
  <si>
    <t>Total compromisos al 30 de noviembre 2017</t>
  </si>
  <si>
    <t>Gasto SISCA</t>
  </si>
  <si>
    <t>Pte de Pago</t>
  </si>
  <si>
    <t>Desembolso</t>
  </si>
  <si>
    <t xml:space="preserve">Saldo </t>
  </si>
  <si>
    <t>Total  Actividades no registradas en SISCA</t>
  </si>
  <si>
    <t xml:space="preserve">Planilla de Miembros </t>
  </si>
  <si>
    <t>Taxis Evolution</t>
  </si>
  <si>
    <t>Juan Valladares</t>
  </si>
  <si>
    <t>COMPROMISOS OCTUBRE 2017</t>
  </si>
  <si>
    <t>COMPROMISOS NOVIEMBRE 2017</t>
  </si>
  <si>
    <t>COMPROMISOS DICIEMBRE 2017</t>
  </si>
  <si>
    <t>Actividad/ Línea</t>
  </si>
  <si>
    <t>ACTIVIDADES REALIZADAS NO REGISTRADAS EN LIBRO DE BANCOS SISCA</t>
  </si>
  <si>
    <t>Boletin Anual</t>
  </si>
  <si>
    <t>Caja Chica</t>
  </si>
  <si>
    <t>Anticipo para pago por movilización para actividades desarrolladas el mes de noviembre 2017</t>
  </si>
  <si>
    <t>Anticipo para alimentación y gastos por movilizacion para visita de campo 08-2017</t>
  </si>
  <si>
    <t>Anticipo para pago por movilizacion a miembros en dialogo de poblaciones clave y PVS</t>
  </si>
  <si>
    <t>Anticipo para alimentación y local para taller Rol del MCP-ES Post Transition</t>
  </si>
  <si>
    <t>Complemento por alimentación para taller Rol del MCP-ES Post Transition</t>
  </si>
  <si>
    <t xml:space="preserve">Complemento de prestación </t>
  </si>
  <si>
    <t>Movilización de la Dirección Ejecutiva para asistir a taller PEPFAR en Hotel Crowne Plaza (Pagado por caja chica 4ta liquidación)</t>
  </si>
  <si>
    <t xml:space="preserve">Movilización del mes de Octubre </t>
  </si>
  <si>
    <t>Insumos Reuniones del comité de propuestas</t>
  </si>
  <si>
    <t>Compra de 2 Discos, 1 Memoria 4gb, 1 DockinStation y 1 bateria Dell Latitute</t>
  </si>
  <si>
    <t>Compra de mouse inalámbrico y baterias recargables para grabadoras de 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</si>
</sst>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4" fontId="2" fillId="3" borderId="1" xfId="1" applyFont="1" applyFill="1" applyBorder="1" applyAlignment="1">
      <alignment vertical="center"/>
    </xf>
    <xf numFmtId="44" fontId="3" fillId="4" borderId="0" xfId="1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44" fontId="5" fillId="5" borderId="0" xfId="0" applyNumberFormat="1" applyFont="1" applyFill="1" applyAlignment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4" fontId="2" fillId="0" borderId="0" xfId="1" applyFont="1" applyAlignment="1">
      <alignment horizontal="center" vertical="center"/>
    </xf>
    <xf numFmtId="44" fontId="2" fillId="6" borderId="0" xfId="1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6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/>
    <xf numFmtId="44" fontId="3" fillId="4" borderId="1" xfId="0" applyNumberFormat="1" applyFont="1" applyFill="1" applyBorder="1" applyAlignment="1">
      <alignment vertical="center"/>
    </xf>
    <xf numFmtId="44" fontId="2" fillId="0" borderId="0" xfId="0" applyNumberFormat="1" applyFont="1"/>
    <xf numFmtId="44" fontId="2" fillId="0" borderId="0" xfId="1" applyFont="1"/>
    <xf numFmtId="44" fontId="2" fillId="0" borderId="0" xfId="0" applyNumberFormat="1" applyFont="1" applyAlignment="1">
      <alignment horizontal="center" vertical="center"/>
    </xf>
    <xf numFmtId="44" fontId="2" fillId="8" borderId="1" xfId="1" applyFont="1" applyFill="1" applyBorder="1" applyAlignment="1">
      <alignment horizontal="center" vertical="center" wrapText="1"/>
    </xf>
    <xf numFmtId="44" fontId="6" fillId="8" borderId="1" xfId="1" applyFont="1" applyFill="1" applyBorder="1" applyAlignment="1">
      <alignment vertical="center" wrapText="1"/>
    </xf>
    <xf numFmtId="44" fontId="2" fillId="8" borderId="1" xfId="1" applyFont="1" applyFill="1" applyBorder="1" applyAlignment="1">
      <alignment horizontal="center" vertical="center"/>
    </xf>
    <xf numFmtId="44" fontId="2" fillId="8" borderId="1" xfId="1" applyFont="1" applyFill="1" applyBorder="1"/>
    <xf numFmtId="44" fontId="4" fillId="8" borderId="1" xfId="1" applyFont="1" applyFill="1" applyBorder="1" applyAlignment="1">
      <alignment horizontal="center" vertical="center" wrapText="1"/>
    </xf>
    <xf numFmtId="44" fontId="2" fillId="8" borderId="1" xfId="1" applyFont="1" applyFill="1" applyBorder="1" applyAlignment="1">
      <alignment vertical="center"/>
    </xf>
    <xf numFmtId="44" fontId="4" fillId="8" borderId="1" xfId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16" fontId="4" fillId="0" borderId="2" xfId="0" applyNumberFormat="1" applyFont="1" applyFill="1" applyBorder="1" applyAlignment="1">
      <alignment horizontal="center" vertical="center" wrapText="1"/>
    </xf>
    <xf numFmtId="16" fontId="4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7" fontId="7" fillId="7" borderId="1" xfId="0" applyNumberFormat="1" applyFont="1" applyFill="1" applyBorder="1" applyAlignment="1">
      <alignment horizontal="left" vertical="center"/>
    </xf>
    <xf numFmtId="17" fontId="7" fillId="7" borderId="8" xfId="0" applyNumberFormat="1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right" vertical="center" wrapText="1"/>
    </xf>
    <xf numFmtId="2" fontId="4" fillId="3" borderId="7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0F2EA-8034-4D0E-8466-372108BF416B}">
  <dimension ref="A1:K81"/>
  <sheetViews>
    <sheetView tabSelected="1" topLeftCell="A55" workbookViewId="0">
      <selection activeCell="H69" sqref="H69"/>
    </sheetView>
  </sheetViews>
  <sheetFormatPr baseColWidth="10" defaultRowHeight="15" x14ac:dyDescent="0.25"/>
  <cols>
    <col min="1" max="1" width="15.7109375" style="10" bestFit="1" customWidth="1"/>
    <col min="2" max="2" width="24" style="10" customWidth="1"/>
    <col min="3" max="3" width="34.7109375" style="34" customWidth="1"/>
    <col min="4" max="4" width="12.28515625" style="24" bestFit="1" customWidth="1"/>
    <col min="5" max="5" width="15.42578125" style="10" bestFit="1" customWidth="1"/>
    <col min="6" max="6" width="15.42578125" style="1" customWidth="1"/>
    <col min="7" max="7" width="12.28515625" style="1" bestFit="1" customWidth="1"/>
    <col min="8" max="8" width="17.140625" style="1" customWidth="1"/>
    <col min="9" max="9" width="40" style="1" customWidth="1"/>
    <col min="10" max="10" width="12.28515625" style="1" bestFit="1" customWidth="1"/>
    <col min="11" max="11" width="12.85546875" style="1" bestFit="1" customWidth="1"/>
  </cols>
  <sheetData>
    <row r="1" spans="1:5" x14ac:dyDescent="0.25">
      <c r="A1" s="61" t="s">
        <v>63</v>
      </c>
      <c r="B1" s="61"/>
      <c r="C1" s="61"/>
      <c r="D1" s="61"/>
      <c r="E1" s="61"/>
    </row>
    <row r="2" spans="1:5" x14ac:dyDescent="0.25">
      <c r="A2" s="2" t="s">
        <v>62</v>
      </c>
      <c r="B2" s="2" t="s">
        <v>0</v>
      </c>
      <c r="C2" s="30" t="s">
        <v>1</v>
      </c>
      <c r="D2" s="2" t="s">
        <v>6</v>
      </c>
      <c r="E2" s="2" t="s">
        <v>2</v>
      </c>
    </row>
    <row r="3" spans="1:5" ht="24" x14ac:dyDescent="0.25">
      <c r="A3" s="23">
        <v>1.2</v>
      </c>
      <c r="B3" s="15" t="s">
        <v>19</v>
      </c>
      <c r="C3" s="16" t="s">
        <v>47</v>
      </c>
      <c r="D3" s="17">
        <v>43020</v>
      </c>
      <c r="E3" s="44">
        <v>196.75</v>
      </c>
    </row>
    <row r="4" spans="1:5" x14ac:dyDescent="0.25">
      <c r="A4" s="69">
        <v>1.6</v>
      </c>
      <c r="B4" s="15" t="s">
        <v>56</v>
      </c>
      <c r="C4" s="16" t="s">
        <v>73</v>
      </c>
      <c r="D4" s="17">
        <v>43023</v>
      </c>
      <c r="E4" s="44">
        <v>280</v>
      </c>
    </row>
    <row r="5" spans="1:5" ht="48" x14ac:dyDescent="0.25">
      <c r="A5" s="69"/>
      <c r="B5" s="15" t="s">
        <v>65</v>
      </c>
      <c r="C5" s="16" t="s">
        <v>72</v>
      </c>
      <c r="D5" s="17">
        <v>43034</v>
      </c>
      <c r="E5" s="44">
        <v>12</v>
      </c>
    </row>
    <row r="6" spans="1:5" x14ac:dyDescent="0.25">
      <c r="A6" s="64" t="s">
        <v>55</v>
      </c>
      <c r="B6" s="64"/>
      <c r="C6" s="64"/>
      <c r="D6" s="64"/>
      <c r="E6" s="39">
        <f>SUM(E3:E5)</f>
        <v>488.75</v>
      </c>
    </row>
    <row r="9" spans="1:5" x14ac:dyDescent="0.25">
      <c r="A9" s="62" t="s">
        <v>59</v>
      </c>
      <c r="B9" s="62"/>
      <c r="C9" s="62"/>
      <c r="D9" s="62"/>
      <c r="E9" s="62"/>
    </row>
    <row r="10" spans="1:5" x14ac:dyDescent="0.25">
      <c r="A10" s="2" t="s">
        <v>62</v>
      </c>
      <c r="B10" s="2" t="s">
        <v>0</v>
      </c>
      <c r="C10" s="30" t="s">
        <v>1</v>
      </c>
      <c r="D10" s="2" t="s">
        <v>6</v>
      </c>
      <c r="E10" s="2" t="s">
        <v>2</v>
      </c>
    </row>
    <row r="11" spans="1:5" x14ac:dyDescent="0.25">
      <c r="A11" s="7">
        <v>1.8</v>
      </c>
      <c r="B11" s="8" t="s">
        <v>19</v>
      </c>
      <c r="C11" s="31" t="s">
        <v>20</v>
      </c>
      <c r="D11" s="4">
        <v>43039</v>
      </c>
      <c r="E11" s="45">
        <v>270</v>
      </c>
    </row>
    <row r="12" spans="1:5" x14ac:dyDescent="0.25">
      <c r="A12" s="65" t="s">
        <v>11</v>
      </c>
      <c r="B12" s="66"/>
      <c r="C12" s="66"/>
      <c r="D12" s="67"/>
      <c r="E12" s="5">
        <f>SUM(E11:E11)</f>
        <v>270</v>
      </c>
    </row>
    <row r="13" spans="1:5" ht="25.5" x14ac:dyDescent="0.25">
      <c r="A13" s="9">
        <v>2.5</v>
      </c>
      <c r="B13" s="9" t="s">
        <v>15</v>
      </c>
      <c r="C13" s="32" t="s">
        <v>36</v>
      </c>
      <c r="D13" s="26">
        <v>43038</v>
      </c>
      <c r="E13" s="48">
        <v>340</v>
      </c>
    </row>
    <row r="14" spans="1:5" ht="25.5" x14ac:dyDescent="0.25">
      <c r="A14" s="8">
        <v>2.6</v>
      </c>
      <c r="B14" s="9" t="s">
        <v>15</v>
      </c>
      <c r="C14" s="32" t="s">
        <v>37</v>
      </c>
      <c r="D14" s="26">
        <v>43038</v>
      </c>
      <c r="E14" s="48">
        <v>130</v>
      </c>
    </row>
    <row r="15" spans="1:5" x14ac:dyDescent="0.25">
      <c r="A15" s="20">
        <v>2.8</v>
      </c>
      <c r="B15" s="21" t="s">
        <v>16</v>
      </c>
      <c r="C15" s="32" t="s">
        <v>28</v>
      </c>
      <c r="D15" s="26">
        <v>43038</v>
      </c>
      <c r="E15" s="48">
        <v>200</v>
      </c>
    </row>
    <row r="16" spans="1:5" x14ac:dyDescent="0.25">
      <c r="A16" s="51" t="s">
        <v>21</v>
      </c>
      <c r="B16" s="51"/>
      <c r="C16" s="51"/>
      <c r="D16" s="51"/>
      <c r="E16" s="11">
        <f>SUM(E13:E15)</f>
        <v>670</v>
      </c>
    </row>
    <row r="17" spans="1:7" x14ac:dyDescent="0.25">
      <c r="A17" s="52" t="s">
        <v>22</v>
      </c>
      <c r="B17" s="52"/>
      <c r="C17" s="52"/>
      <c r="D17" s="52"/>
      <c r="E17" s="12">
        <f>E12+E16</f>
        <v>940</v>
      </c>
    </row>
    <row r="19" spans="1:7" x14ac:dyDescent="0.25">
      <c r="A19" s="61" t="s">
        <v>60</v>
      </c>
      <c r="B19" s="61"/>
      <c r="C19" s="61"/>
      <c r="D19" s="61"/>
      <c r="E19" s="61"/>
    </row>
    <row r="20" spans="1:7" x14ac:dyDescent="0.25">
      <c r="A20" s="2" t="s">
        <v>62</v>
      </c>
      <c r="B20" s="2" t="s">
        <v>0</v>
      </c>
      <c r="C20" s="30" t="s">
        <v>1</v>
      </c>
      <c r="D20" s="2" t="s">
        <v>6</v>
      </c>
      <c r="E20" s="2" t="s">
        <v>2</v>
      </c>
    </row>
    <row r="21" spans="1:7" x14ac:dyDescent="0.25">
      <c r="A21" s="3">
        <v>1.1000000000000001</v>
      </c>
      <c r="B21" s="23" t="s">
        <v>3</v>
      </c>
      <c r="C21" s="32" t="s">
        <v>4</v>
      </c>
      <c r="D21" s="4">
        <v>43062</v>
      </c>
      <c r="E21" s="43">
        <v>250</v>
      </c>
    </row>
    <row r="22" spans="1:7" ht="25.5" x14ac:dyDescent="0.25">
      <c r="A22" s="3">
        <v>1.4</v>
      </c>
      <c r="B22" s="22" t="s">
        <v>43</v>
      </c>
      <c r="C22" s="31" t="s">
        <v>74</v>
      </c>
      <c r="D22" s="25">
        <v>43040</v>
      </c>
      <c r="E22" s="45">
        <v>100</v>
      </c>
    </row>
    <row r="23" spans="1:7" ht="25.5" x14ac:dyDescent="0.25">
      <c r="A23" s="3">
        <v>1.5</v>
      </c>
      <c r="B23" s="23" t="s">
        <v>3</v>
      </c>
      <c r="C23" s="32" t="s">
        <v>44</v>
      </c>
      <c r="D23" s="4">
        <v>43055</v>
      </c>
      <c r="E23" s="43">
        <v>200</v>
      </c>
    </row>
    <row r="24" spans="1:7" ht="38.25" x14ac:dyDescent="0.25">
      <c r="A24" s="57">
        <v>1.6</v>
      </c>
      <c r="B24" s="22" t="s">
        <v>7</v>
      </c>
      <c r="C24" s="31" t="s">
        <v>66</v>
      </c>
      <c r="D24" s="25">
        <v>43040</v>
      </c>
      <c r="E24" s="46">
        <v>520</v>
      </c>
    </row>
    <row r="25" spans="1:7" x14ac:dyDescent="0.25">
      <c r="A25" s="68"/>
      <c r="B25" s="22" t="s">
        <v>57</v>
      </c>
      <c r="C25" s="31" t="s">
        <v>10</v>
      </c>
      <c r="D25" s="4">
        <v>43046</v>
      </c>
      <c r="E25" s="45">
        <v>28</v>
      </c>
    </row>
    <row r="26" spans="1:7" x14ac:dyDescent="0.25">
      <c r="A26" s="58"/>
      <c r="B26" s="22" t="s">
        <v>58</v>
      </c>
      <c r="C26" s="31" t="s">
        <v>10</v>
      </c>
      <c r="D26" s="4">
        <v>43046</v>
      </c>
      <c r="E26" s="45">
        <v>25</v>
      </c>
    </row>
    <row r="27" spans="1:7" ht="38.25" x14ac:dyDescent="0.25">
      <c r="A27" s="37">
        <v>1.7</v>
      </c>
      <c r="B27" s="22" t="s">
        <v>7</v>
      </c>
      <c r="C27" s="31" t="s">
        <v>67</v>
      </c>
      <c r="D27" s="4">
        <v>43053</v>
      </c>
      <c r="E27" s="46">
        <v>300</v>
      </c>
    </row>
    <row r="28" spans="1:7" ht="38.25" x14ac:dyDescent="0.25">
      <c r="A28" s="36">
        <v>1.8</v>
      </c>
      <c r="B28" s="22" t="s">
        <v>7</v>
      </c>
      <c r="C28" s="31" t="s">
        <v>68</v>
      </c>
      <c r="D28" s="4">
        <v>43048</v>
      </c>
      <c r="E28" s="46">
        <v>650</v>
      </c>
    </row>
    <row r="29" spans="1:7" ht="25.5" x14ac:dyDescent="0.25">
      <c r="A29" s="70">
        <v>1.1000000000000001</v>
      </c>
      <c r="B29" s="22" t="s">
        <v>9</v>
      </c>
      <c r="C29" s="31" t="s">
        <v>69</v>
      </c>
      <c r="D29" s="53">
        <v>43046</v>
      </c>
      <c r="E29" s="46">
        <v>720</v>
      </c>
      <c r="G29" s="40"/>
    </row>
    <row r="30" spans="1:7" ht="25.5" x14ac:dyDescent="0.25">
      <c r="A30" s="71"/>
      <c r="B30" s="22" t="s">
        <v>9</v>
      </c>
      <c r="C30" s="31" t="s">
        <v>70</v>
      </c>
      <c r="D30" s="54"/>
      <c r="E30" s="45">
        <v>152</v>
      </c>
    </row>
    <row r="31" spans="1:7" x14ac:dyDescent="0.25">
      <c r="A31" s="63" t="s">
        <v>11</v>
      </c>
      <c r="B31" s="63"/>
      <c r="C31" s="63"/>
      <c r="D31" s="63"/>
      <c r="E31" s="5">
        <f>SUM(E21:E30)</f>
        <v>2945</v>
      </c>
      <c r="F31" s="38"/>
    </row>
    <row r="32" spans="1:7" x14ac:dyDescent="0.25">
      <c r="A32" s="8">
        <v>2.1</v>
      </c>
      <c r="B32" s="8" t="s">
        <v>12</v>
      </c>
      <c r="C32" s="31" t="s">
        <v>13</v>
      </c>
      <c r="D32" s="26">
        <v>43059</v>
      </c>
      <c r="E32" s="47">
        <v>2675</v>
      </c>
    </row>
    <row r="33" spans="1:7" x14ac:dyDescent="0.25">
      <c r="A33" s="8">
        <v>2.2000000000000002</v>
      </c>
      <c r="B33" s="8" t="s">
        <v>12</v>
      </c>
      <c r="C33" s="31" t="s">
        <v>13</v>
      </c>
      <c r="D33" s="26">
        <v>43059</v>
      </c>
      <c r="E33" s="48">
        <v>1586</v>
      </c>
    </row>
    <row r="34" spans="1:7" x14ac:dyDescent="0.25">
      <c r="A34" s="8">
        <v>2.2999999999999998</v>
      </c>
      <c r="B34" s="8" t="s">
        <v>12</v>
      </c>
      <c r="C34" s="31" t="s">
        <v>13</v>
      </c>
      <c r="D34" s="26">
        <v>43059</v>
      </c>
      <c r="E34" s="48">
        <v>1384</v>
      </c>
    </row>
    <row r="35" spans="1:7" ht="28.5" customHeight="1" x14ac:dyDescent="0.25">
      <c r="A35" s="8">
        <v>2.4</v>
      </c>
      <c r="B35" s="8" t="s">
        <v>42</v>
      </c>
      <c r="C35" s="31" t="s">
        <v>76</v>
      </c>
      <c r="D35" s="26">
        <v>43059</v>
      </c>
      <c r="E35" s="48">
        <v>40</v>
      </c>
    </row>
    <row r="36" spans="1:7" ht="25.5" x14ac:dyDescent="0.25">
      <c r="A36" s="57">
        <v>2.5</v>
      </c>
      <c r="B36" s="9" t="s">
        <v>14</v>
      </c>
      <c r="C36" s="72" t="s">
        <v>17</v>
      </c>
      <c r="D36" s="26">
        <v>43069</v>
      </c>
      <c r="E36" s="48">
        <v>1575</v>
      </c>
    </row>
    <row r="37" spans="1:7" ht="25.5" x14ac:dyDescent="0.25">
      <c r="A37" s="68"/>
      <c r="B37" s="9" t="s">
        <v>14</v>
      </c>
      <c r="C37" s="50" t="s">
        <v>75</v>
      </c>
      <c r="D37" s="26">
        <v>43069</v>
      </c>
      <c r="E37" s="48">
        <v>822.2</v>
      </c>
      <c r="G37" s="1" t="s">
        <v>48</v>
      </c>
    </row>
    <row r="38" spans="1:7" ht="25.5" x14ac:dyDescent="0.25">
      <c r="A38" s="68"/>
      <c r="B38" s="9" t="s">
        <v>15</v>
      </c>
      <c r="C38" s="32" t="s">
        <v>27</v>
      </c>
      <c r="D38" s="26">
        <v>43069</v>
      </c>
      <c r="E38" s="48">
        <v>68</v>
      </c>
    </row>
    <row r="39" spans="1:7" x14ac:dyDescent="0.25">
      <c r="A39" s="8">
        <v>2.6</v>
      </c>
      <c r="B39" s="9" t="s">
        <v>15</v>
      </c>
      <c r="C39" s="32" t="s">
        <v>26</v>
      </c>
      <c r="D39" s="26">
        <v>43069</v>
      </c>
      <c r="E39" s="48">
        <v>45</v>
      </c>
    </row>
    <row r="40" spans="1:7" x14ac:dyDescent="0.25">
      <c r="A40" s="8">
        <v>2.7</v>
      </c>
      <c r="B40" s="9" t="s">
        <v>14</v>
      </c>
      <c r="C40" s="32" t="s">
        <v>18</v>
      </c>
      <c r="D40" s="26">
        <v>43069</v>
      </c>
      <c r="E40" s="48">
        <v>375</v>
      </c>
    </row>
    <row r="41" spans="1:7" x14ac:dyDescent="0.25">
      <c r="A41" s="57">
        <v>2.8</v>
      </c>
      <c r="B41" s="55" t="s">
        <v>16</v>
      </c>
      <c r="C41" s="32" t="s">
        <v>38</v>
      </c>
      <c r="D41" s="26">
        <v>43069</v>
      </c>
      <c r="E41" s="48">
        <v>200</v>
      </c>
    </row>
    <row r="42" spans="1:7" x14ac:dyDescent="0.25">
      <c r="A42" s="58"/>
      <c r="B42" s="56"/>
      <c r="C42" s="32" t="s">
        <v>25</v>
      </c>
      <c r="D42" s="26">
        <v>43038</v>
      </c>
      <c r="E42" s="48">
        <v>200</v>
      </c>
    </row>
    <row r="43" spans="1:7" x14ac:dyDescent="0.25">
      <c r="A43" s="51" t="s">
        <v>21</v>
      </c>
      <c r="B43" s="51"/>
      <c r="C43" s="51"/>
      <c r="D43" s="51"/>
      <c r="E43" s="11">
        <f>SUM(E32:E42)</f>
        <v>8970.2000000000007</v>
      </c>
    </row>
    <row r="44" spans="1:7" x14ac:dyDescent="0.25">
      <c r="A44" s="52" t="s">
        <v>23</v>
      </c>
      <c r="B44" s="52"/>
      <c r="C44" s="52"/>
      <c r="D44" s="52"/>
      <c r="E44" s="12">
        <f>E31+E43</f>
        <v>11915.2</v>
      </c>
    </row>
    <row r="45" spans="1:7" x14ac:dyDescent="0.25">
      <c r="A45" s="6"/>
      <c r="B45" s="6"/>
      <c r="C45" s="33"/>
      <c r="D45" s="27"/>
      <c r="E45" s="13"/>
    </row>
    <row r="46" spans="1:7" x14ac:dyDescent="0.25">
      <c r="A46" s="62" t="s">
        <v>61</v>
      </c>
      <c r="B46" s="62"/>
      <c r="C46" s="62"/>
      <c r="D46" s="62"/>
      <c r="E46" s="62"/>
    </row>
    <row r="47" spans="1:7" x14ac:dyDescent="0.25">
      <c r="A47" s="2" t="s">
        <v>62</v>
      </c>
      <c r="B47" s="2" t="s">
        <v>0</v>
      </c>
      <c r="C47" s="30" t="s">
        <v>1</v>
      </c>
      <c r="D47" s="2" t="s">
        <v>6</v>
      </c>
      <c r="E47" s="2" t="s">
        <v>2</v>
      </c>
    </row>
    <row r="48" spans="1:7" x14ac:dyDescent="0.25">
      <c r="A48" s="3">
        <v>1.1000000000000001</v>
      </c>
      <c r="B48" s="18" t="s">
        <v>3</v>
      </c>
      <c r="C48" s="32" t="s">
        <v>5</v>
      </c>
      <c r="D48" s="4">
        <v>43076</v>
      </c>
      <c r="E48" s="43">
        <v>250</v>
      </c>
    </row>
    <row r="49" spans="1:5" ht="25.5" x14ac:dyDescent="0.25">
      <c r="A49" s="19">
        <v>1.6</v>
      </c>
      <c r="B49" s="19" t="s">
        <v>7</v>
      </c>
      <c r="C49" s="31" t="s">
        <v>8</v>
      </c>
      <c r="D49" s="4">
        <v>43076</v>
      </c>
      <c r="E49" s="45">
        <v>235</v>
      </c>
    </row>
    <row r="50" spans="1:5" x14ac:dyDescent="0.25">
      <c r="A50" s="63" t="s">
        <v>11</v>
      </c>
      <c r="B50" s="63"/>
      <c r="C50" s="63"/>
      <c r="D50" s="63"/>
      <c r="E50" s="5">
        <f>SUM(E48:E49)</f>
        <v>485</v>
      </c>
    </row>
    <row r="51" spans="1:5" x14ac:dyDescent="0.25">
      <c r="A51" s="60">
        <v>2.1</v>
      </c>
      <c r="B51" s="60" t="s">
        <v>29</v>
      </c>
      <c r="C51" s="31" t="s">
        <v>24</v>
      </c>
      <c r="D51" s="26">
        <v>43079</v>
      </c>
      <c r="E51" s="47">
        <v>2675</v>
      </c>
    </row>
    <row r="52" spans="1:5" x14ac:dyDescent="0.25">
      <c r="A52" s="60"/>
      <c r="B52" s="60"/>
      <c r="C52" s="31" t="s">
        <v>71</v>
      </c>
      <c r="D52" s="26">
        <v>43079</v>
      </c>
      <c r="E52" s="47">
        <f>2675/2</f>
        <v>1337.5</v>
      </c>
    </row>
    <row r="53" spans="1:5" x14ac:dyDescent="0.25">
      <c r="A53" s="60"/>
      <c r="B53" s="60"/>
      <c r="C53" s="31" t="s">
        <v>39</v>
      </c>
      <c r="D53" s="26">
        <v>43079</v>
      </c>
      <c r="E53" s="49">
        <v>122.5</v>
      </c>
    </row>
    <row r="54" spans="1:5" x14ac:dyDescent="0.25">
      <c r="A54" s="60">
        <v>2.2000000000000002</v>
      </c>
      <c r="B54" s="60" t="s">
        <v>30</v>
      </c>
      <c r="C54" s="31" t="s">
        <v>24</v>
      </c>
      <c r="D54" s="26">
        <v>43079</v>
      </c>
      <c r="E54" s="48">
        <v>1586</v>
      </c>
    </row>
    <row r="55" spans="1:5" x14ac:dyDescent="0.25">
      <c r="A55" s="60"/>
      <c r="B55" s="60"/>
      <c r="C55" s="31" t="s">
        <v>71</v>
      </c>
      <c r="D55" s="26">
        <v>43079</v>
      </c>
      <c r="E55" s="48">
        <f>1586/2</f>
        <v>793</v>
      </c>
    </row>
    <row r="56" spans="1:5" x14ac:dyDescent="0.25">
      <c r="A56" s="60"/>
      <c r="B56" s="60"/>
      <c r="C56" s="31" t="s">
        <v>39</v>
      </c>
      <c r="D56" s="26">
        <v>43079</v>
      </c>
      <c r="E56" s="49">
        <v>260</v>
      </c>
    </row>
    <row r="57" spans="1:5" x14ac:dyDescent="0.25">
      <c r="A57" s="60">
        <v>2.2999999999999998</v>
      </c>
      <c r="B57" s="60" t="s">
        <v>31</v>
      </c>
      <c r="C57" s="31" t="s">
        <v>24</v>
      </c>
      <c r="D57" s="26">
        <v>43079</v>
      </c>
      <c r="E57" s="48">
        <v>1384</v>
      </c>
    </row>
    <row r="58" spans="1:5" x14ac:dyDescent="0.25">
      <c r="A58" s="60"/>
      <c r="B58" s="60"/>
      <c r="C58" s="31" t="s">
        <v>71</v>
      </c>
      <c r="D58" s="26">
        <v>43079</v>
      </c>
      <c r="E58" s="48">
        <f>1384/2</f>
        <v>692</v>
      </c>
    </row>
    <row r="59" spans="1:5" x14ac:dyDescent="0.25">
      <c r="A59" s="60"/>
      <c r="B59" s="60"/>
      <c r="C59" s="31" t="s">
        <v>39</v>
      </c>
      <c r="D59" s="26">
        <v>43079</v>
      </c>
      <c r="E59" s="48">
        <v>220</v>
      </c>
    </row>
    <row r="60" spans="1:5" ht="25.5" x14ac:dyDescent="0.25">
      <c r="A60" s="60">
        <v>2.5</v>
      </c>
      <c r="B60" s="18" t="s">
        <v>14</v>
      </c>
      <c r="C60" s="32" t="s">
        <v>17</v>
      </c>
      <c r="D60" s="26">
        <v>43079</v>
      </c>
      <c r="E60" s="48">
        <v>1575</v>
      </c>
    </row>
    <row r="61" spans="1:5" ht="25.5" x14ac:dyDescent="0.25">
      <c r="A61" s="60"/>
      <c r="B61" s="18" t="s">
        <v>15</v>
      </c>
      <c r="C61" s="32" t="s">
        <v>40</v>
      </c>
      <c r="D61" s="26">
        <v>43079</v>
      </c>
      <c r="E61" s="48">
        <v>68</v>
      </c>
    </row>
    <row r="62" spans="1:5" x14ac:dyDescent="0.25">
      <c r="A62" s="19">
        <v>2.6</v>
      </c>
      <c r="B62" s="18" t="s">
        <v>15</v>
      </c>
      <c r="C62" s="32" t="s">
        <v>41</v>
      </c>
      <c r="D62" s="26">
        <v>43079</v>
      </c>
      <c r="E62" s="48">
        <v>45</v>
      </c>
    </row>
    <row r="63" spans="1:5" x14ac:dyDescent="0.25">
      <c r="A63" s="19">
        <v>2.7</v>
      </c>
      <c r="B63" s="18" t="s">
        <v>14</v>
      </c>
      <c r="C63" s="32" t="s">
        <v>32</v>
      </c>
      <c r="D63" s="26">
        <v>43079</v>
      </c>
      <c r="E63" s="48">
        <v>375</v>
      </c>
    </row>
    <row r="64" spans="1:5" ht="15" customHeight="1" x14ac:dyDescent="0.25">
      <c r="A64" s="57">
        <v>2.8</v>
      </c>
      <c r="B64" s="55" t="s">
        <v>16</v>
      </c>
      <c r="C64" s="32" t="s">
        <v>33</v>
      </c>
      <c r="D64" s="26">
        <v>43079</v>
      </c>
      <c r="E64" s="48">
        <v>200</v>
      </c>
    </row>
    <row r="65" spans="1:10" ht="15" customHeight="1" x14ac:dyDescent="0.25">
      <c r="A65" s="58"/>
      <c r="B65" s="56"/>
      <c r="C65" s="32" t="s">
        <v>64</v>
      </c>
      <c r="D65" s="26">
        <v>43079</v>
      </c>
      <c r="E65" s="48">
        <v>200</v>
      </c>
    </row>
    <row r="66" spans="1:10" x14ac:dyDescent="0.25">
      <c r="A66" s="51" t="s">
        <v>21</v>
      </c>
      <c r="B66" s="51"/>
      <c r="C66" s="51"/>
      <c r="D66" s="51"/>
      <c r="E66" s="11">
        <f>SUM(E51:E65)</f>
        <v>11533</v>
      </c>
    </row>
    <row r="67" spans="1:10" x14ac:dyDescent="0.25">
      <c r="A67" s="52" t="s">
        <v>34</v>
      </c>
      <c r="B67" s="52"/>
      <c r="C67" s="52"/>
      <c r="D67" s="52"/>
      <c r="E67" s="12">
        <f>E50+E66</f>
        <v>12018</v>
      </c>
    </row>
    <row r="68" spans="1:10" x14ac:dyDescent="0.25">
      <c r="A68" s="6"/>
      <c r="B68" s="6"/>
      <c r="C68" s="6"/>
      <c r="D68" s="6"/>
      <c r="E68" s="13"/>
    </row>
    <row r="69" spans="1:10" ht="15.75" x14ac:dyDescent="0.25">
      <c r="A69" s="59" t="s">
        <v>49</v>
      </c>
      <c r="B69" s="59"/>
      <c r="C69" s="59"/>
      <c r="D69" s="59"/>
      <c r="E69" s="14">
        <f>E6</f>
        <v>488.75</v>
      </c>
    </row>
    <row r="70" spans="1:10" ht="15.75" x14ac:dyDescent="0.25">
      <c r="A70" s="59" t="s">
        <v>45</v>
      </c>
      <c r="B70" s="59"/>
      <c r="C70" s="59"/>
      <c r="D70" s="59"/>
      <c r="E70" s="14">
        <f>E17</f>
        <v>940</v>
      </c>
    </row>
    <row r="71" spans="1:10" ht="15.75" x14ac:dyDescent="0.25">
      <c r="A71" s="59" t="s">
        <v>50</v>
      </c>
      <c r="B71" s="59"/>
      <c r="C71" s="59"/>
      <c r="D71" s="59"/>
      <c r="E71" s="14">
        <f>E44</f>
        <v>11915.2</v>
      </c>
    </row>
    <row r="72" spans="1:10" ht="15.75" x14ac:dyDescent="0.25">
      <c r="A72" s="59" t="s">
        <v>35</v>
      </c>
      <c r="B72" s="59"/>
      <c r="C72" s="59"/>
      <c r="D72" s="59"/>
      <c r="E72" s="14">
        <f>E67</f>
        <v>12018</v>
      </c>
    </row>
    <row r="73" spans="1:10" ht="15.75" x14ac:dyDescent="0.25">
      <c r="A73" s="59" t="s">
        <v>46</v>
      </c>
      <c r="B73" s="59"/>
      <c r="C73" s="59"/>
      <c r="D73" s="59"/>
      <c r="E73" s="14">
        <f>SUM(E69:E72)</f>
        <v>25361.95</v>
      </c>
    </row>
    <row r="75" spans="1:10" x14ac:dyDescent="0.25">
      <c r="C75" s="34" t="s">
        <v>53</v>
      </c>
      <c r="D75" s="28">
        <f>120000</f>
        <v>120000</v>
      </c>
      <c r="G75" s="41"/>
      <c r="J75" s="41"/>
    </row>
    <row r="76" spans="1:10" x14ac:dyDescent="0.25">
      <c r="C76" s="34" t="s">
        <v>51</v>
      </c>
      <c r="D76" s="28">
        <v>91157.91</v>
      </c>
      <c r="G76" s="41"/>
      <c r="J76" s="41"/>
    </row>
    <row r="77" spans="1:10" x14ac:dyDescent="0.25">
      <c r="C77" s="34" t="s">
        <v>52</v>
      </c>
      <c r="D77" s="28">
        <f>E73</f>
        <v>25361.95</v>
      </c>
      <c r="G77" s="28"/>
      <c r="J77" s="41"/>
    </row>
    <row r="78" spans="1:10" x14ac:dyDescent="0.25">
      <c r="C78" s="35" t="s">
        <v>54</v>
      </c>
      <c r="D78" s="29">
        <f>D75-D77-D76</f>
        <v>3480.1399999999994</v>
      </c>
      <c r="G78" s="41"/>
      <c r="J78" s="41"/>
    </row>
    <row r="79" spans="1:10" x14ac:dyDescent="0.25">
      <c r="G79" s="41"/>
      <c r="J79" s="41"/>
    </row>
    <row r="80" spans="1:10" x14ac:dyDescent="0.25">
      <c r="G80" s="40"/>
      <c r="H80" s="40"/>
    </row>
    <row r="81" spans="4:4" x14ac:dyDescent="0.25">
      <c r="D81" s="42"/>
    </row>
  </sheetData>
  <mergeCells count="35">
    <mergeCell ref="A1:E1"/>
    <mergeCell ref="A9:E9"/>
    <mergeCell ref="A19:E19"/>
    <mergeCell ref="A46:E46"/>
    <mergeCell ref="B51:B53"/>
    <mergeCell ref="A50:D50"/>
    <mergeCell ref="A31:D31"/>
    <mergeCell ref="A6:D6"/>
    <mergeCell ref="A12:D12"/>
    <mergeCell ref="A24:A26"/>
    <mergeCell ref="A51:A53"/>
    <mergeCell ref="A36:A38"/>
    <mergeCell ref="A4:A5"/>
    <mergeCell ref="A29:A30"/>
    <mergeCell ref="A16:D16"/>
    <mergeCell ref="A17:D17"/>
    <mergeCell ref="A70:D70"/>
    <mergeCell ref="A73:D73"/>
    <mergeCell ref="B54:B56"/>
    <mergeCell ref="B57:B59"/>
    <mergeCell ref="A72:D72"/>
    <mergeCell ref="A66:D66"/>
    <mergeCell ref="A67:D67"/>
    <mergeCell ref="A57:A59"/>
    <mergeCell ref="A69:D69"/>
    <mergeCell ref="A71:D71"/>
    <mergeCell ref="A60:A61"/>
    <mergeCell ref="A54:A56"/>
    <mergeCell ref="A64:A65"/>
    <mergeCell ref="B64:B65"/>
    <mergeCell ref="A43:D43"/>
    <mergeCell ref="A44:D44"/>
    <mergeCell ref="D29:D30"/>
    <mergeCell ref="B41:B42"/>
    <mergeCell ref="A41:A4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Eugenia Rivera Arévalo</dc:creator>
  <cp:lastModifiedBy>Karla Eugenia Rivera Arévalo</cp:lastModifiedBy>
  <dcterms:created xsi:type="dcterms:W3CDTF">2017-11-03T16:01:39Z</dcterms:created>
  <dcterms:modified xsi:type="dcterms:W3CDTF">2017-11-20T15:05:56Z</dcterms:modified>
</cp:coreProperties>
</file>