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lenaria 04-2017 25may\Anexos Plenaria 04-2017\"/>
    </mc:Choice>
  </mc:AlternateContent>
  <bookViews>
    <workbookView xWindow="0" yWindow="600" windowWidth="15360" windowHeight="4455" tabRatio="366" firstSheet="1" activeTab="1"/>
  </bookViews>
  <sheets>
    <sheet name="ACUMULADO ENERO-MAYO 2017" sheetId="1" r:id="rId1"/>
    <sheet name="ALCANCE METAS HASTA MAYO 2017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2" l="1"/>
  <c r="D18" i="2"/>
  <c r="D11" i="2"/>
  <c r="D10" i="2"/>
  <c r="D9" i="2"/>
  <c r="D8" i="2"/>
  <c r="J10" i="1"/>
  <c r="K10" i="1"/>
  <c r="J11" i="1"/>
  <c r="K11" i="1"/>
  <c r="J12" i="1"/>
  <c r="K12" i="1"/>
  <c r="J13" i="1"/>
  <c r="K13" i="1"/>
  <c r="K9" i="1"/>
  <c r="J9" i="1"/>
  <c r="G11" i="2"/>
  <c r="G10" i="2"/>
  <c r="G9" i="2"/>
  <c r="G8" i="2"/>
  <c r="F12" i="2"/>
  <c r="E12" i="2"/>
  <c r="G12" i="2" l="1"/>
  <c r="L10" i="2"/>
  <c r="M10" i="2"/>
  <c r="L11" i="2"/>
  <c r="M11" i="2"/>
  <c r="K11" i="2"/>
  <c r="I18" i="2"/>
  <c r="J18" i="2"/>
  <c r="H18" i="2"/>
  <c r="I8" i="2"/>
  <c r="J8" i="2"/>
  <c r="I9" i="2"/>
  <c r="J9" i="2"/>
  <c r="I10" i="2"/>
  <c r="J10" i="2"/>
  <c r="I11" i="2"/>
  <c r="J11" i="2"/>
  <c r="H9" i="2"/>
  <c r="H10" i="2"/>
  <c r="H11" i="2"/>
  <c r="H8" i="2"/>
  <c r="L18" i="2"/>
  <c r="K18" i="2"/>
  <c r="M18" i="2"/>
  <c r="C12" i="2"/>
  <c r="I12" i="2" s="1"/>
  <c r="B12" i="2"/>
  <c r="H12" i="2" s="1"/>
  <c r="K10" i="2"/>
  <c r="L9" i="2"/>
  <c r="K9" i="2"/>
  <c r="M9" i="2"/>
  <c r="L8" i="2"/>
  <c r="K8" i="2"/>
  <c r="M8" i="2"/>
  <c r="L12" i="2" l="1"/>
  <c r="K12" i="2"/>
  <c r="D12" i="2"/>
  <c r="J12" i="2" s="1"/>
  <c r="M12" i="2" l="1"/>
  <c r="D9" i="1" l="1"/>
  <c r="D10" i="1"/>
  <c r="D11" i="1"/>
  <c r="D12" i="1"/>
  <c r="D13" i="1"/>
  <c r="H9" i="1"/>
  <c r="H10" i="1"/>
  <c r="H11" i="1"/>
  <c r="H12" i="1"/>
  <c r="H13" i="1"/>
  <c r="L9" i="1"/>
  <c r="L10" i="1"/>
  <c r="L11" i="1"/>
  <c r="L12" i="1"/>
  <c r="L13" i="1"/>
  <c r="M13" i="1" l="1"/>
  <c r="M12" i="1"/>
  <c r="M11" i="1"/>
  <c r="M10" i="1"/>
  <c r="M9" i="1"/>
  <c r="I13" i="1"/>
  <c r="I12" i="1"/>
  <c r="I11" i="1"/>
  <c r="I10" i="1"/>
  <c r="I9" i="1"/>
  <c r="E10" i="1"/>
  <c r="E11" i="1"/>
  <c r="E12" i="1"/>
  <c r="E13" i="1"/>
  <c r="E9" i="1"/>
  <c r="C14" i="1"/>
  <c r="F14" i="1"/>
  <c r="G14" i="1"/>
  <c r="J14" i="1"/>
  <c r="K14" i="1"/>
  <c r="B14" i="1"/>
  <c r="M14" i="1" l="1"/>
  <c r="H14" i="1"/>
  <c r="I14" i="1"/>
  <c r="E14" i="1"/>
  <c r="L14" i="1"/>
  <c r="D14" i="1"/>
</calcChain>
</file>

<file path=xl/sharedStrings.xml><?xml version="1.0" encoding="utf-8"?>
<sst xmlns="http://schemas.openxmlformats.org/spreadsheetml/2006/main" count="80" uniqueCount="38">
  <si>
    <t>CCPI SAN SALVADOR Y CCPI SAN MIGUEL</t>
  </si>
  <si>
    <t>DEPARTAMENTO</t>
  </si>
  <si>
    <t>TESTEO</t>
  </si>
  <si>
    <t>EFECTIVA</t>
  </si>
  <si>
    <t>PAQUETE BASICO</t>
  </si>
  <si>
    <t>SAN SALVADOR</t>
  </si>
  <si>
    <t>CUSCATLÁN</t>
  </si>
  <si>
    <t>CHALATENANGO</t>
  </si>
  <si>
    <t>LA LIBERTAD</t>
  </si>
  <si>
    <t>SAN MIGUEL</t>
  </si>
  <si>
    <t>TOTAL</t>
  </si>
  <si>
    <t>EXPLICACIÓN:</t>
  </si>
  <si>
    <t>NEGATIVO</t>
  </si>
  <si>
    <t>POSITIVO</t>
  </si>
  <si>
    <t>Meta superada</t>
  </si>
  <si>
    <t>Meta pendiente de cumplir</t>
  </si>
  <si>
    <t>ALCANCE DE METAS ASOCIACIÓN ENTRE AMIGOS</t>
  </si>
  <si>
    <t>META SEMESTRE</t>
  </si>
  <si>
    <t>PENDIENTE ALCANZAR</t>
  </si>
  <si>
    <t>CUMPLIMIENTO DE METAS DEL PRIMER SEMESTRE 2017</t>
  </si>
  <si>
    <t>PRUEBAS REALIZADAS</t>
  </si>
  <si>
    <t>PORCENTAJE CUMPLIMIENTO</t>
  </si>
  <si>
    <t>POBLACION CLAVE: HSH</t>
  </si>
  <si>
    <t>CONTROL MENSUAL DE ALCANCE DE METAS POR CCPI, SAN SALVADOR</t>
  </si>
  <si>
    <t>META POR DEPARTAMENTO</t>
  </si>
  <si>
    <t xml:space="preserve"> PRUEBAS REALIZADAS</t>
  </si>
  <si>
    <t>META PENDIENTE PARA SIGUIENTE MES</t>
  </si>
  <si>
    <t>PORCENTAJE DE CUMPLIMIENTO</t>
  </si>
  <si>
    <t>PERSONAS ALCANZADAS</t>
  </si>
  <si>
    <t>San Salvador</t>
  </si>
  <si>
    <t>Cuscatlán</t>
  </si>
  <si>
    <t>Chalatenango</t>
  </si>
  <si>
    <t>La Libertad</t>
  </si>
  <si>
    <t>TOTALES</t>
  </si>
  <si>
    <t>CONTROL MENSUAL DE ALCANCE DE METAS POR CCPI, SAN MIGUEL</t>
  </si>
  <si>
    <t>San Miguel</t>
  </si>
  <si>
    <t>ASOCIACIÓN ENTRE AMIGOS: PRIMER SEMESTRE 2017 (FEBRERO - 24 MAYO)</t>
  </si>
  <si>
    <t>PERIODO FEBRERO Al 24 MAYO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</si>
</sst>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9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4" fillId="0" borderId="0" xfId="0" applyFont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9" fontId="3" fillId="0" borderId="4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9" fontId="3" fillId="0" borderId="6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9" fontId="3" fillId="0" borderId="12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7" fillId="0" borderId="30" xfId="0" applyNumberFormat="1" applyFont="1" applyBorder="1" applyAlignment="1">
      <alignment horizontal="center" vertical="center"/>
    </xf>
    <xf numFmtId="0" fontId="9" fillId="8" borderId="22" xfId="0" applyFont="1" applyFill="1" applyBorder="1"/>
    <xf numFmtId="0" fontId="9" fillId="8" borderId="23" xfId="0" applyFont="1" applyFill="1" applyBorder="1"/>
    <xf numFmtId="0" fontId="9" fillId="8" borderId="31" xfId="0" applyFont="1" applyFill="1" applyBorder="1"/>
    <xf numFmtId="0" fontId="9" fillId="7" borderId="24" xfId="0" applyFont="1" applyFill="1" applyBorder="1" applyAlignment="1">
      <alignment horizontal="center" vertical="center"/>
    </xf>
    <xf numFmtId="3" fontId="9" fillId="9" borderId="7" xfId="0" applyNumberFormat="1" applyFont="1" applyFill="1" applyBorder="1" applyAlignment="1">
      <alignment horizontal="center" vertical="center"/>
    </xf>
    <xf numFmtId="3" fontId="9" fillId="10" borderId="8" xfId="0" applyNumberFormat="1" applyFont="1" applyFill="1" applyBorder="1" applyAlignment="1">
      <alignment horizontal="center" vertical="center"/>
    </xf>
    <xf numFmtId="3" fontId="10" fillId="11" borderId="20" xfId="0" applyNumberFormat="1" applyFont="1" applyFill="1" applyBorder="1" applyAlignment="1">
      <alignment horizontal="center" vertical="center"/>
    </xf>
    <xf numFmtId="3" fontId="10" fillId="11" borderId="8" xfId="0" applyNumberFormat="1" applyFont="1" applyFill="1" applyBorder="1" applyAlignment="1">
      <alignment horizontal="center" vertical="center"/>
    </xf>
    <xf numFmtId="0" fontId="1" fillId="0" borderId="0" xfId="0" applyFont="1"/>
    <xf numFmtId="0" fontId="9" fillId="9" borderId="7" xfId="0" applyFont="1" applyFill="1" applyBorder="1" applyAlignment="1">
      <alignment horizontal="center" vertical="center" wrapText="1"/>
    </xf>
    <xf numFmtId="0" fontId="9" fillId="10" borderId="13" xfId="0" applyFont="1" applyFill="1" applyBorder="1" applyAlignment="1">
      <alignment horizontal="center" vertical="center" wrapText="1"/>
    </xf>
    <xf numFmtId="0" fontId="9" fillId="11" borderId="20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9" borderId="13" xfId="0" applyFont="1" applyFill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center" vertical="center" wrapText="1"/>
    </xf>
    <xf numFmtId="9" fontId="9" fillId="4" borderId="2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2" fillId="2" borderId="22" xfId="0" applyFont="1" applyFill="1" applyBorder="1" applyAlignment="1">
      <alignment horizontal="center" vertical="center"/>
    </xf>
    <xf numFmtId="9" fontId="13" fillId="2" borderId="39" xfId="0" applyNumberFormat="1" applyFont="1" applyFill="1" applyBorder="1" applyAlignment="1">
      <alignment horizontal="center" vertical="center"/>
    </xf>
    <xf numFmtId="9" fontId="13" fillId="2" borderId="38" xfId="0" applyNumberFormat="1" applyFont="1" applyFill="1" applyBorder="1" applyAlignment="1">
      <alignment horizontal="center" vertical="center"/>
    </xf>
    <xf numFmtId="9" fontId="13" fillId="2" borderId="40" xfId="0" applyNumberFormat="1" applyFont="1" applyFill="1" applyBorder="1" applyAlignment="1">
      <alignment horizontal="center" vertical="center"/>
    </xf>
    <xf numFmtId="0" fontId="12" fillId="13" borderId="23" xfId="0" applyFont="1" applyFill="1" applyBorder="1" applyAlignment="1">
      <alignment horizontal="center" vertical="center"/>
    </xf>
    <xf numFmtId="9" fontId="13" fillId="13" borderId="14" xfId="0" applyNumberFormat="1" applyFont="1" applyFill="1" applyBorder="1" applyAlignment="1">
      <alignment horizontal="center" vertical="center"/>
    </xf>
    <xf numFmtId="9" fontId="13" fillId="13" borderId="1" xfId="0" applyNumberFormat="1" applyFont="1" applyFill="1" applyBorder="1" applyAlignment="1">
      <alignment horizontal="center" vertical="center"/>
    </xf>
    <xf numFmtId="9" fontId="13" fillId="13" borderId="6" xfId="0" applyNumberFormat="1" applyFont="1" applyFill="1" applyBorder="1" applyAlignment="1">
      <alignment horizontal="center" vertical="center"/>
    </xf>
    <xf numFmtId="0" fontId="12" fillId="14" borderId="23" xfId="0" applyFont="1" applyFill="1" applyBorder="1" applyAlignment="1">
      <alignment horizontal="center" vertical="center"/>
    </xf>
    <xf numFmtId="9" fontId="13" fillId="14" borderId="14" xfId="0" applyNumberFormat="1" applyFont="1" applyFill="1" applyBorder="1" applyAlignment="1">
      <alignment horizontal="center" vertical="center"/>
    </xf>
    <xf numFmtId="0" fontId="12" fillId="7" borderId="31" xfId="0" applyFont="1" applyFill="1" applyBorder="1" applyAlignment="1">
      <alignment horizontal="center" vertical="center"/>
    </xf>
    <xf numFmtId="0" fontId="12" fillId="15" borderId="24" xfId="0" applyFont="1" applyFill="1" applyBorder="1" applyAlignment="1">
      <alignment horizontal="center" vertical="center"/>
    </xf>
    <xf numFmtId="3" fontId="12" fillId="3" borderId="7" xfId="0" applyNumberFormat="1" applyFont="1" applyFill="1" applyBorder="1" applyAlignment="1">
      <alignment horizontal="center" vertical="center"/>
    </xf>
    <xf numFmtId="3" fontId="12" fillId="3" borderId="8" xfId="0" applyNumberFormat="1" applyFont="1" applyFill="1" applyBorder="1" applyAlignment="1">
      <alignment horizontal="center" vertical="center"/>
    </xf>
    <xf numFmtId="3" fontId="12" fillId="15" borderId="13" xfId="0" applyNumberFormat="1" applyFont="1" applyFill="1" applyBorder="1" applyAlignment="1">
      <alignment horizontal="center" vertical="center"/>
    </xf>
    <xf numFmtId="9" fontId="12" fillId="15" borderId="13" xfId="0" applyNumberFormat="1" applyFont="1" applyFill="1" applyBorder="1" applyAlignment="1">
      <alignment horizontal="center" vertical="center"/>
    </xf>
    <xf numFmtId="9" fontId="12" fillId="15" borderId="20" xfId="0" applyNumberFormat="1" applyFont="1" applyFill="1" applyBorder="1" applyAlignment="1">
      <alignment horizontal="center" vertical="center"/>
    </xf>
    <xf numFmtId="9" fontId="12" fillId="15" borderId="9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16" borderId="32" xfId="0" applyFont="1" applyFill="1" applyBorder="1" applyAlignment="1">
      <alignment horizontal="center" vertical="center"/>
    </xf>
    <xf numFmtId="3" fontId="12" fillId="16" borderId="36" xfId="0" applyNumberFormat="1" applyFont="1" applyFill="1" applyBorder="1" applyAlignment="1">
      <alignment horizontal="center" vertical="center"/>
    </xf>
    <xf numFmtId="9" fontId="12" fillId="16" borderId="43" xfId="0" applyNumberFormat="1" applyFont="1" applyFill="1" applyBorder="1" applyAlignment="1">
      <alignment horizontal="center" vertical="center"/>
    </xf>
    <xf numFmtId="9" fontId="12" fillId="16" borderId="42" xfId="0" applyNumberFormat="1" applyFont="1" applyFill="1" applyBorder="1" applyAlignment="1">
      <alignment horizontal="center" vertical="center"/>
    </xf>
    <xf numFmtId="9" fontId="12" fillId="16" borderId="35" xfId="0" applyNumberFormat="1" applyFont="1" applyFill="1" applyBorder="1" applyAlignment="1">
      <alignment horizontal="center" vertical="center"/>
    </xf>
    <xf numFmtId="3" fontId="13" fillId="3" borderId="37" xfId="0" applyNumberFormat="1" applyFont="1" applyFill="1" applyBorder="1" applyAlignment="1">
      <alignment horizontal="center" vertical="center"/>
    </xf>
    <xf numFmtId="3" fontId="13" fillId="3" borderId="38" xfId="0" applyNumberFormat="1" applyFont="1" applyFill="1" applyBorder="1" applyAlignment="1">
      <alignment horizontal="center" vertical="center"/>
    </xf>
    <xf numFmtId="3" fontId="13" fillId="3" borderId="6" xfId="0" applyNumberFormat="1" applyFont="1" applyFill="1" applyBorder="1" applyAlignment="1">
      <alignment horizontal="center" vertical="center"/>
    </xf>
    <xf numFmtId="3" fontId="13" fillId="3" borderId="5" xfId="0" applyNumberFormat="1" applyFont="1" applyFill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center" vertical="center"/>
    </xf>
    <xf numFmtId="3" fontId="13" fillId="13" borderId="1" xfId="0" applyNumberFormat="1" applyFont="1" applyFill="1" applyBorder="1" applyAlignment="1">
      <alignment horizontal="center" vertical="center"/>
    </xf>
    <xf numFmtId="3" fontId="13" fillId="14" borderId="1" xfId="0" applyNumberFormat="1" applyFont="1" applyFill="1" applyBorder="1" applyAlignment="1">
      <alignment horizontal="center" vertical="center"/>
    </xf>
    <xf numFmtId="3" fontId="13" fillId="3" borderId="10" xfId="0" applyNumberFormat="1" applyFont="1" applyFill="1" applyBorder="1" applyAlignment="1">
      <alignment horizontal="center" vertical="center"/>
    </xf>
    <xf numFmtId="3" fontId="13" fillId="3" borderId="11" xfId="0" applyNumberFormat="1" applyFont="1" applyFill="1" applyBorder="1" applyAlignment="1">
      <alignment horizontal="center" vertical="center"/>
    </xf>
    <xf numFmtId="3" fontId="12" fillId="3" borderId="41" xfId="0" applyNumberFormat="1" applyFont="1" applyFill="1" applyBorder="1" applyAlignment="1">
      <alignment horizontal="center" vertical="center"/>
    </xf>
    <xf numFmtId="3" fontId="12" fillId="3" borderId="42" xfId="0" applyNumberFormat="1" applyFont="1" applyFill="1" applyBorder="1" applyAlignment="1">
      <alignment horizontal="center" vertical="center"/>
    </xf>
    <xf numFmtId="3" fontId="12" fillId="3" borderId="35" xfId="0" applyNumberFormat="1" applyFont="1" applyFill="1" applyBorder="1" applyAlignment="1">
      <alignment horizontal="center" vertical="center"/>
    </xf>
    <xf numFmtId="3" fontId="12" fillId="16" borderId="43" xfId="0" applyNumberFormat="1" applyFont="1" applyFill="1" applyBorder="1" applyAlignment="1">
      <alignment horizontal="center" vertical="center"/>
    </xf>
    <xf numFmtId="3" fontId="12" fillId="16" borderId="42" xfId="0" applyNumberFormat="1" applyFont="1" applyFill="1" applyBorder="1" applyAlignment="1">
      <alignment horizontal="center" vertical="center"/>
    </xf>
    <xf numFmtId="3" fontId="12" fillId="3" borderId="9" xfId="0" applyNumberFormat="1" applyFont="1" applyFill="1" applyBorder="1" applyAlignment="1">
      <alignment horizontal="center" vertical="center"/>
    </xf>
    <xf numFmtId="3" fontId="16" fillId="3" borderId="1" xfId="0" applyNumberFormat="1" applyFont="1" applyFill="1" applyBorder="1" applyAlignment="1">
      <alignment horizontal="center" vertical="center"/>
    </xf>
    <xf numFmtId="3" fontId="16" fillId="3" borderId="2" xfId="0" applyNumberFormat="1" applyFont="1" applyFill="1" applyBorder="1" applyAlignment="1">
      <alignment horizontal="center" vertical="center"/>
    </xf>
    <xf numFmtId="3" fontId="16" fillId="3" borderId="3" xfId="0" applyNumberFormat="1" applyFont="1" applyFill="1" applyBorder="1" applyAlignment="1">
      <alignment horizontal="center" vertical="center"/>
    </xf>
    <xf numFmtId="3" fontId="16" fillId="3" borderId="4" xfId="0" applyNumberFormat="1" applyFont="1" applyFill="1" applyBorder="1" applyAlignment="1">
      <alignment horizontal="center" vertical="center"/>
    </xf>
    <xf numFmtId="3" fontId="16" fillId="3" borderId="5" xfId="0" applyNumberFormat="1" applyFont="1" applyFill="1" applyBorder="1" applyAlignment="1">
      <alignment horizontal="center" vertical="center"/>
    </xf>
    <xf numFmtId="3" fontId="16" fillId="3" borderId="6" xfId="0" applyNumberFormat="1" applyFont="1" applyFill="1" applyBorder="1" applyAlignment="1">
      <alignment horizontal="center" vertical="center"/>
    </xf>
    <xf numFmtId="3" fontId="16" fillId="3" borderId="33" xfId="0" applyNumberFormat="1" applyFont="1" applyFill="1" applyBorder="1" applyAlignment="1">
      <alignment horizontal="center" vertical="center"/>
    </xf>
    <xf numFmtId="3" fontId="16" fillId="3" borderId="34" xfId="0" applyNumberFormat="1" applyFont="1" applyFill="1" applyBorder="1" applyAlignment="1">
      <alignment horizontal="center" vertical="center"/>
    </xf>
    <xf numFmtId="3" fontId="16" fillId="3" borderId="35" xfId="0" applyNumberFormat="1" applyFont="1" applyFill="1" applyBorder="1" applyAlignment="1">
      <alignment horizontal="center" vertical="center"/>
    </xf>
    <xf numFmtId="0" fontId="12" fillId="3" borderId="41" xfId="0" applyFont="1" applyFill="1" applyBorder="1" applyAlignment="1">
      <alignment horizontal="center" vertical="center" wrapText="1"/>
    </xf>
    <xf numFmtId="0" fontId="12" fillId="3" borderId="42" xfId="0" applyFont="1" applyFill="1" applyBorder="1" applyAlignment="1">
      <alignment horizontal="center" vertical="center" wrapText="1"/>
    </xf>
    <xf numFmtId="0" fontId="12" fillId="3" borderId="44" xfId="0" applyFont="1" applyFill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 wrapText="1"/>
    </xf>
    <xf numFmtId="0" fontId="12" fillId="3" borderId="47" xfId="0" applyFont="1" applyFill="1" applyBorder="1" applyAlignment="1">
      <alignment horizontal="center" vertical="center" wrapText="1"/>
    </xf>
    <xf numFmtId="0" fontId="12" fillId="3" borderId="48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3" fontId="15" fillId="3" borderId="7" xfId="0" applyNumberFormat="1" applyFont="1" applyFill="1" applyBorder="1" applyAlignment="1">
      <alignment horizontal="center" vertical="center"/>
    </xf>
    <xf numFmtId="3" fontId="14" fillId="3" borderId="8" xfId="0" applyNumberFormat="1" applyFont="1" applyFill="1" applyBorder="1" applyAlignment="1">
      <alignment horizontal="center" vertical="center"/>
    </xf>
    <xf numFmtId="3" fontId="14" fillId="3" borderId="9" xfId="0" applyNumberFormat="1" applyFont="1" applyFill="1" applyBorder="1" applyAlignment="1">
      <alignment horizontal="center" vertical="center"/>
    </xf>
    <xf numFmtId="9" fontId="13" fillId="7" borderId="14" xfId="0" applyNumberFormat="1" applyFont="1" applyFill="1" applyBorder="1" applyAlignment="1">
      <alignment horizontal="center" vertical="center"/>
    </xf>
    <xf numFmtId="3" fontId="12" fillId="15" borderId="7" xfId="0" applyNumberFormat="1" applyFont="1" applyFill="1" applyBorder="1" applyAlignment="1">
      <alignment horizontal="center" vertical="center"/>
    </xf>
    <xf numFmtId="3" fontId="12" fillId="15" borderId="29" xfId="0" applyNumberFormat="1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 vertical="center"/>
    </xf>
    <xf numFmtId="3" fontId="13" fillId="2" borderId="3" xfId="0" applyNumberFormat="1" applyFont="1" applyFill="1" applyBorder="1" applyAlignment="1">
      <alignment horizontal="center" vertical="center"/>
    </xf>
    <xf numFmtId="3" fontId="13" fillId="2" borderId="4" xfId="0" applyNumberFormat="1" applyFont="1" applyFill="1" applyBorder="1" applyAlignment="1">
      <alignment horizontal="center" vertical="center"/>
    </xf>
    <xf numFmtId="3" fontId="13" fillId="13" borderId="5" xfId="0" applyNumberFormat="1" applyFont="1" applyFill="1" applyBorder="1" applyAlignment="1">
      <alignment horizontal="center" vertical="center"/>
    </xf>
    <xf numFmtId="3" fontId="13" fillId="14" borderId="5" xfId="0" applyNumberFormat="1" applyFont="1" applyFill="1" applyBorder="1" applyAlignment="1">
      <alignment horizontal="center" vertical="center"/>
    </xf>
    <xf numFmtId="3" fontId="13" fillId="7" borderId="33" xfId="0" applyNumberFormat="1" applyFont="1" applyFill="1" applyBorder="1" applyAlignment="1">
      <alignment horizontal="center" vertical="center"/>
    </xf>
    <xf numFmtId="3" fontId="13" fillId="7" borderId="34" xfId="0" applyNumberFormat="1" applyFont="1" applyFill="1" applyBorder="1" applyAlignment="1">
      <alignment horizontal="center" vertical="center"/>
    </xf>
    <xf numFmtId="3" fontId="13" fillId="14" borderId="6" xfId="0" applyNumberFormat="1" applyFont="1" applyFill="1" applyBorder="1" applyAlignment="1">
      <alignment horizontal="center" vertical="center"/>
    </xf>
    <xf numFmtId="3" fontId="13" fillId="13" borderId="6" xfId="0" applyNumberFormat="1" applyFont="1" applyFill="1" applyBorder="1" applyAlignment="1">
      <alignment horizontal="center" vertical="center"/>
    </xf>
    <xf numFmtId="3" fontId="13" fillId="7" borderId="35" xfId="0" applyNumberFormat="1" applyFont="1" applyFill="1" applyBorder="1" applyAlignment="1">
      <alignment horizontal="center" vertical="center"/>
    </xf>
    <xf numFmtId="9" fontId="3" fillId="0" borderId="26" xfId="0" applyNumberFormat="1" applyFont="1" applyBorder="1" applyAlignment="1">
      <alignment horizontal="center" vertical="center"/>
    </xf>
    <xf numFmtId="9" fontId="3" fillId="0" borderId="27" xfId="0" applyNumberFormat="1" applyFont="1" applyBorder="1" applyAlignment="1">
      <alignment horizontal="center" vertical="center"/>
    </xf>
    <xf numFmtId="9" fontId="3" fillId="0" borderId="30" xfId="0" applyNumberFormat="1" applyFont="1" applyBorder="1" applyAlignment="1">
      <alignment horizontal="center" vertical="center"/>
    </xf>
    <xf numFmtId="0" fontId="9" fillId="9" borderId="50" xfId="0" applyFont="1" applyFill="1" applyBorder="1" applyAlignment="1">
      <alignment horizontal="center" vertical="center" wrapText="1"/>
    </xf>
    <xf numFmtId="0" fontId="9" fillId="10" borderId="51" xfId="0" applyFont="1" applyFill="1" applyBorder="1" applyAlignment="1">
      <alignment horizontal="center" vertical="center" wrapText="1"/>
    </xf>
    <xf numFmtId="3" fontId="9" fillId="9" borderId="41" xfId="0" applyNumberFormat="1" applyFont="1" applyFill="1" applyBorder="1" applyAlignment="1">
      <alignment horizontal="center" vertical="center"/>
    </xf>
    <xf numFmtId="3" fontId="9" fillId="10" borderId="42" xfId="0" applyNumberFormat="1" applyFont="1" applyFill="1" applyBorder="1" applyAlignment="1">
      <alignment horizontal="center" vertical="center"/>
    </xf>
    <xf numFmtId="0" fontId="9" fillId="11" borderId="52" xfId="0" applyFont="1" applyFill="1" applyBorder="1" applyAlignment="1">
      <alignment horizontal="center" vertical="center" wrapText="1"/>
    </xf>
    <xf numFmtId="3" fontId="10" fillId="11" borderId="42" xfId="0" applyNumberFormat="1" applyFont="1" applyFill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0" fontId="9" fillId="4" borderId="52" xfId="0" applyFont="1" applyFill="1" applyBorder="1" applyAlignment="1">
      <alignment horizontal="center" vertical="center" wrapText="1"/>
    </xf>
    <xf numFmtId="9" fontId="9" fillId="4" borderId="44" xfId="0" applyNumberFormat="1" applyFont="1" applyFill="1" applyBorder="1" applyAlignment="1">
      <alignment horizontal="center" vertical="center"/>
    </xf>
    <xf numFmtId="3" fontId="7" fillId="0" borderId="34" xfId="0" applyNumberFormat="1" applyFont="1" applyBorder="1" applyAlignment="1">
      <alignment horizontal="center" vertical="center"/>
    </xf>
    <xf numFmtId="9" fontId="3" fillId="0" borderId="35" xfId="0" applyNumberFormat="1" applyFont="1" applyBorder="1" applyAlignment="1">
      <alignment horizontal="center" vertical="center"/>
    </xf>
    <xf numFmtId="3" fontId="14" fillId="3" borderId="33" xfId="0" applyNumberFormat="1" applyFont="1" applyFill="1" applyBorder="1" applyAlignment="1">
      <alignment horizontal="center" vertical="center"/>
    </xf>
    <xf numFmtId="3" fontId="14" fillId="3" borderId="34" xfId="0" applyNumberFormat="1" applyFont="1" applyFill="1" applyBorder="1" applyAlignment="1">
      <alignment horizontal="center" vertical="center"/>
    </xf>
    <xf numFmtId="3" fontId="14" fillId="3" borderId="35" xfId="0" applyNumberFormat="1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 textRotation="60"/>
    </xf>
    <xf numFmtId="0" fontId="2" fillId="6" borderId="28" xfId="0" applyFont="1" applyFill="1" applyBorder="1" applyAlignment="1">
      <alignment horizontal="center" vertical="center" textRotation="60"/>
    </xf>
    <xf numFmtId="0" fontId="2" fillId="6" borderId="17" xfId="0" applyFont="1" applyFill="1" applyBorder="1" applyAlignment="1">
      <alignment horizontal="center" vertical="center" textRotation="60"/>
    </xf>
    <xf numFmtId="0" fontId="4" fillId="0" borderId="0" xfId="0" applyFont="1" applyAlignment="1">
      <alignment horizontal="center"/>
    </xf>
    <xf numFmtId="0" fontId="2" fillId="5" borderId="13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12" borderId="24" xfId="0" applyFont="1" applyFill="1" applyBorder="1" applyAlignment="1">
      <alignment horizontal="center" vertical="center"/>
    </xf>
    <xf numFmtId="0" fontId="2" fillId="12" borderId="19" xfId="0" applyFont="1" applyFill="1" applyBorder="1" applyAlignment="1">
      <alignment horizontal="center" vertical="center"/>
    </xf>
    <xf numFmtId="0" fontId="2" fillId="12" borderId="2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left" vertical="center" textRotation="29" wrapText="1"/>
    </xf>
    <xf numFmtId="0" fontId="12" fillId="0" borderId="32" xfId="0" applyFont="1" applyBorder="1" applyAlignment="1">
      <alignment horizontal="left" vertical="center" textRotation="29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0000FF"/>
      <color rgb="FFCCCCFF"/>
      <color rgb="FFFFFF66"/>
      <color rgb="FF99FFCC"/>
      <color rgb="FFCC66FF"/>
      <color rgb="FFCCFF99"/>
      <color rgb="FFFF99FF"/>
      <color rgb="FFFF99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="130" zoomScaleNormal="130" workbookViewId="0">
      <selection activeCell="A4" sqref="A4"/>
    </sheetView>
  </sheetViews>
  <sheetFormatPr baseColWidth="10" defaultRowHeight="15" x14ac:dyDescent="0.25"/>
  <cols>
    <col min="1" max="1" width="14" customWidth="1"/>
    <col min="2" max="2" width="9.7109375" customWidth="1"/>
    <col min="3" max="3" width="10.7109375" customWidth="1"/>
    <col min="4" max="4" width="11.7109375" customWidth="1"/>
    <col min="5" max="5" width="13.7109375" customWidth="1"/>
    <col min="6" max="6" width="9.7109375" customWidth="1"/>
    <col min="7" max="7" width="10.7109375" customWidth="1"/>
    <col min="8" max="8" width="11.7109375" customWidth="1"/>
    <col min="9" max="9" width="13.7109375" customWidth="1"/>
    <col min="10" max="10" width="9.7109375" customWidth="1"/>
    <col min="11" max="11" width="10.7109375" customWidth="1"/>
    <col min="12" max="12" width="11.7109375" customWidth="1"/>
    <col min="13" max="13" width="13.7109375" customWidth="1"/>
  </cols>
  <sheetData>
    <row r="1" spans="1:13" ht="18.75" x14ac:dyDescent="0.3">
      <c r="A1" s="139" t="s">
        <v>16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ht="18.75" x14ac:dyDescent="0.3">
      <c r="A2" s="139" t="s">
        <v>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3" ht="18.75" x14ac:dyDescent="0.3">
      <c r="A3" s="139" t="s">
        <v>37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13" ht="18.7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 thickBot="1" x14ac:dyDescent="0.3"/>
    <row r="6" spans="1:13" ht="35.1" customHeight="1" thickBot="1" x14ac:dyDescent="0.3">
      <c r="A6" s="136" t="s">
        <v>1</v>
      </c>
      <c r="B6" s="140" t="s">
        <v>19</v>
      </c>
      <c r="C6" s="140"/>
      <c r="D6" s="140"/>
      <c r="E6" s="141"/>
      <c r="F6" s="141"/>
      <c r="G6" s="141"/>
      <c r="H6" s="141"/>
      <c r="I6" s="141"/>
      <c r="J6" s="141"/>
      <c r="K6" s="142"/>
      <c r="L6" s="142"/>
      <c r="M6" s="143"/>
    </row>
    <row r="7" spans="1:13" ht="35.1" customHeight="1" thickBot="1" x14ac:dyDescent="0.3">
      <c r="A7" s="137"/>
      <c r="B7" s="144" t="s">
        <v>2</v>
      </c>
      <c r="C7" s="145"/>
      <c r="D7" s="145"/>
      <c r="E7" s="145"/>
      <c r="F7" s="146" t="s">
        <v>3</v>
      </c>
      <c r="G7" s="147"/>
      <c r="H7" s="147"/>
      <c r="I7" s="148"/>
      <c r="J7" s="149" t="s">
        <v>4</v>
      </c>
      <c r="K7" s="149"/>
      <c r="L7" s="149"/>
      <c r="M7" s="150"/>
    </row>
    <row r="8" spans="1:13" ht="39.950000000000003" customHeight="1" thickBot="1" x14ac:dyDescent="0.3">
      <c r="A8" s="138"/>
      <c r="B8" s="33" t="s">
        <v>17</v>
      </c>
      <c r="C8" s="34" t="s">
        <v>20</v>
      </c>
      <c r="D8" s="35" t="s">
        <v>18</v>
      </c>
      <c r="E8" s="36" t="s">
        <v>21</v>
      </c>
      <c r="F8" s="37" t="s">
        <v>17</v>
      </c>
      <c r="G8" s="38" t="s">
        <v>20</v>
      </c>
      <c r="H8" s="35" t="s">
        <v>18</v>
      </c>
      <c r="I8" s="36" t="s">
        <v>21</v>
      </c>
      <c r="J8" s="121" t="s">
        <v>17</v>
      </c>
      <c r="K8" s="122" t="s">
        <v>20</v>
      </c>
      <c r="L8" s="125" t="s">
        <v>18</v>
      </c>
      <c r="M8" s="129" t="s">
        <v>21</v>
      </c>
    </row>
    <row r="9" spans="1:13" ht="30" customHeight="1" x14ac:dyDescent="0.25">
      <c r="A9" s="24" t="s">
        <v>5</v>
      </c>
      <c r="B9" s="6">
        <v>1321</v>
      </c>
      <c r="C9" s="7">
        <v>1143</v>
      </c>
      <c r="D9" s="8">
        <f t="shared" ref="D9:D14" si="0">SUM(C9-B9)</f>
        <v>-178</v>
      </c>
      <c r="E9" s="9">
        <f>SUM(C9/B9*100%)</f>
        <v>0.86525359576078731</v>
      </c>
      <c r="F9" s="10">
        <v>932</v>
      </c>
      <c r="G9" s="7">
        <v>802</v>
      </c>
      <c r="H9" s="11">
        <f t="shared" ref="H9:H14" si="1">SUM(G9-F9)</f>
        <v>-130</v>
      </c>
      <c r="I9" s="118">
        <f>SUM(G9/F9*100%)</f>
        <v>0.86051502145922742</v>
      </c>
      <c r="J9" s="6">
        <f>SUM(B9,F9)</f>
        <v>2253</v>
      </c>
      <c r="K9" s="7">
        <f>SUM(C9,G9)</f>
        <v>1945</v>
      </c>
      <c r="L9" s="8">
        <f t="shared" ref="L9:L14" si="2">SUM(K9-J9)</f>
        <v>-308</v>
      </c>
      <c r="M9" s="9">
        <f>SUM(K9/J9*100%)</f>
        <v>0.86329338659565025</v>
      </c>
    </row>
    <row r="10" spans="1:13" ht="30" customHeight="1" x14ac:dyDescent="0.25">
      <c r="A10" s="25" t="s">
        <v>6</v>
      </c>
      <c r="B10" s="12">
        <v>330</v>
      </c>
      <c r="C10" s="13">
        <v>272</v>
      </c>
      <c r="D10" s="14">
        <f t="shared" si="0"/>
        <v>-58</v>
      </c>
      <c r="E10" s="15">
        <f t="shared" ref="E10:E14" si="3">SUM(C10/B10*100%)</f>
        <v>0.82424242424242422</v>
      </c>
      <c r="F10" s="16">
        <v>120</v>
      </c>
      <c r="G10" s="13">
        <v>118</v>
      </c>
      <c r="H10" s="17">
        <f t="shared" si="1"/>
        <v>-2</v>
      </c>
      <c r="I10" s="119">
        <f t="shared" ref="I10:I14" si="4">SUM(G10/F10*100%)</f>
        <v>0.98333333333333328</v>
      </c>
      <c r="J10" s="12">
        <f t="shared" ref="J10:J13" si="5">SUM(B10,F10)</f>
        <v>450</v>
      </c>
      <c r="K10" s="13">
        <f t="shared" ref="K10:K13" si="6">SUM(C10,G10)</f>
        <v>390</v>
      </c>
      <c r="L10" s="14">
        <f t="shared" si="2"/>
        <v>-60</v>
      </c>
      <c r="M10" s="15">
        <f t="shared" ref="M10:M14" si="7">SUM(K10/J10*100%)</f>
        <v>0.8666666666666667</v>
      </c>
    </row>
    <row r="11" spans="1:13" ht="30" customHeight="1" x14ac:dyDescent="0.25">
      <c r="A11" s="25" t="s">
        <v>7</v>
      </c>
      <c r="B11" s="12">
        <v>322</v>
      </c>
      <c r="C11" s="13">
        <v>316</v>
      </c>
      <c r="D11" s="14">
        <f t="shared" si="0"/>
        <v>-6</v>
      </c>
      <c r="E11" s="15">
        <f t="shared" si="3"/>
        <v>0.98136645962732916</v>
      </c>
      <c r="F11" s="16">
        <v>444</v>
      </c>
      <c r="G11" s="13">
        <v>272</v>
      </c>
      <c r="H11" s="17">
        <f t="shared" si="1"/>
        <v>-172</v>
      </c>
      <c r="I11" s="119">
        <f t="shared" si="4"/>
        <v>0.61261261261261257</v>
      </c>
      <c r="J11" s="12">
        <f t="shared" si="5"/>
        <v>766</v>
      </c>
      <c r="K11" s="13">
        <f t="shared" si="6"/>
        <v>588</v>
      </c>
      <c r="L11" s="14">
        <f t="shared" si="2"/>
        <v>-178</v>
      </c>
      <c r="M11" s="15">
        <f t="shared" si="7"/>
        <v>0.76762402088772841</v>
      </c>
    </row>
    <row r="12" spans="1:13" ht="30" customHeight="1" x14ac:dyDescent="0.25">
      <c r="A12" s="25" t="s">
        <v>8</v>
      </c>
      <c r="B12" s="12">
        <v>953</v>
      </c>
      <c r="C12" s="13">
        <v>723</v>
      </c>
      <c r="D12" s="14">
        <f t="shared" si="0"/>
        <v>-230</v>
      </c>
      <c r="E12" s="15">
        <f t="shared" si="3"/>
        <v>0.75865687303252882</v>
      </c>
      <c r="F12" s="16">
        <v>850</v>
      </c>
      <c r="G12" s="13">
        <v>590</v>
      </c>
      <c r="H12" s="17">
        <f t="shared" si="1"/>
        <v>-260</v>
      </c>
      <c r="I12" s="119">
        <f t="shared" si="4"/>
        <v>0.69411764705882351</v>
      </c>
      <c r="J12" s="12">
        <f t="shared" si="5"/>
        <v>1803</v>
      </c>
      <c r="K12" s="13">
        <f t="shared" si="6"/>
        <v>1313</v>
      </c>
      <c r="L12" s="14">
        <f t="shared" si="2"/>
        <v>-490</v>
      </c>
      <c r="M12" s="15">
        <f t="shared" si="7"/>
        <v>0.72823072656683308</v>
      </c>
    </row>
    <row r="13" spans="1:13" ht="30" customHeight="1" thickBot="1" x14ac:dyDescent="0.3">
      <c r="A13" s="26" t="s">
        <v>9</v>
      </c>
      <c r="B13" s="18">
        <v>170</v>
      </c>
      <c r="C13" s="19">
        <v>185</v>
      </c>
      <c r="D13" s="20">
        <f t="shared" si="0"/>
        <v>15</v>
      </c>
      <c r="E13" s="21">
        <f t="shared" si="3"/>
        <v>1.088235294117647</v>
      </c>
      <c r="F13" s="22">
        <v>1183</v>
      </c>
      <c r="G13" s="19">
        <v>532</v>
      </c>
      <c r="H13" s="23">
        <f t="shared" si="1"/>
        <v>-651</v>
      </c>
      <c r="I13" s="120">
        <f t="shared" si="4"/>
        <v>0.44970414201183434</v>
      </c>
      <c r="J13" s="127">
        <f t="shared" si="5"/>
        <v>1353</v>
      </c>
      <c r="K13" s="128">
        <f t="shared" si="6"/>
        <v>717</v>
      </c>
      <c r="L13" s="131">
        <f t="shared" si="2"/>
        <v>-636</v>
      </c>
      <c r="M13" s="132">
        <f t="shared" si="7"/>
        <v>0.52993348115299332</v>
      </c>
    </row>
    <row r="14" spans="1:13" ht="35.1" customHeight="1" thickBot="1" x14ac:dyDescent="0.3">
      <c r="A14" s="27" t="s">
        <v>10</v>
      </c>
      <c r="B14" s="28">
        <f>SUM(B9:B13)</f>
        <v>3096</v>
      </c>
      <c r="C14" s="29">
        <f t="shared" ref="C14:K14" si="8">SUM(C9:C13)</f>
        <v>2639</v>
      </c>
      <c r="D14" s="30">
        <f t="shared" si="0"/>
        <v>-457</v>
      </c>
      <c r="E14" s="39">
        <f t="shared" si="3"/>
        <v>0.85239018087855301</v>
      </c>
      <c r="F14" s="28">
        <f t="shared" si="8"/>
        <v>3529</v>
      </c>
      <c r="G14" s="29">
        <f t="shared" si="8"/>
        <v>2314</v>
      </c>
      <c r="H14" s="31">
        <f t="shared" si="1"/>
        <v>-1215</v>
      </c>
      <c r="I14" s="39">
        <f t="shared" si="4"/>
        <v>0.65570983281382833</v>
      </c>
      <c r="J14" s="123">
        <f t="shared" si="8"/>
        <v>6625</v>
      </c>
      <c r="K14" s="124">
        <f t="shared" si="8"/>
        <v>4953</v>
      </c>
      <c r="L14" s="126">
        <f t="shared" si="2"/>
        <v>-1672</v>
      </c>
      <c r="M14" s="130">
        <f t="shared" si="7"/>
        <v>0.74762264150943392</v>
      </c>
    </row>
    <row r="17" spans="1:4" ht="15.75" x14ac:dyDescent="0.25">
      <c r="A17" s="2" t="s">
        <v>11</v>
      </c>
      <c r="B17" s="2"/>
      <c r="C17" s="2"/>
      <c r="D17" s="2"/>
    </row>
    <row r="18" spans="1:4" ht="15.75" x14ac:dyDescent="0.25">
      <c r="A18" s="5" t="s">
        <v>13</v>
      </c>
      <c r="B18" s="32" t="s">
        <v>14</v>
      </c>
      <c r="C18" s="3"/>
      <c r="D18" s="3"/>
    </row>
    <row r="19" spans="1:4" ht="15.75" x14ac:dyDescent="0.25">
      <c r="A19" s="4" t="s">
        <v>12</v>
      </c>
      <c r="B19" s="32" t="s">
        <v>15</v>
      </c>
      <c r="C19" s="3"/>
      <c r="D19" s="3"/>
    </row>
  </sheetData>
  <mergeCells count="8">
    <mergeCell ref="A6:A8"/>
    <mergeCell ref="A1:M1"/>
    <mergeCell ref="A2:M2"/>
    <mergeCell ref="B6:M6"/>
    <mergeCell ref="B7:E7"/>
    <mergeCell ref="F7:I7"/>
    <mergeCell ref="J7:M7"/>
    <mergeCell ref="A3:M3"/>
  </mergeCells>
  <printOptions verticalCentered="1"/>
  <pageMargins left="0.31496062992125984" right="0.31496062992125984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7" zoomScale="90" zoomScaleNormal="90" workbookViewId="0">
      <selection activeCell="J23" sqref="J23"/>
    </sheetView>
  </sheetViews>
  <sheetFormatPr baseColWidth="10" defaultRowHeight="15" x14ac:dyDescent="0.25"/>
  <cols>
    <col min="1" max="1" width="13.28515625" customWidth="1"/>
    <col min="2" max="6" width="10.85546875" customWidth="1"/>
    <col min="7" max="7" width="15.5703125" customWidth="1"/>
    <col min="8" max="13" width="10.85546875" customWidth="1"/>
  </cols>
  <sheetData>
    <row r="1" spans="1:13" ht="26.25" x14ac:dyDescent="0.4">
      <c r="A1" s="165" t="s">
        <v>36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3" ht="15.75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3" ht="26.25" x14ac:dyDescent="0.4">
      <c r="A3" s="165" t="s">
        <v>22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</row>
    <row r="4" spans="1:13" ht="16.5" thickBot="1" x14ac:dyDescent="0.3">
      <c r="A4" s="166"/>
      <c r="B4" s="166"/>
      <c r="C4" s="166"/>
      <c r="D4" s="166"/>
      <c r="E4" s="166"/>
      <c r="F4" s="166"/>
      <c r="G4" s="41"/>
    </row>
    <row r="5" spans="1:13" ht="32.25" customHeight="1" thickBot="1" x14ac:dyDescent="0.3">
      <c r="A5" s="151" t="s">
        <v>23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3"/>
    </row>
    <row r="6" spans="1:13" ht="27.95" customHeight="1" thickBot="1" x14ac:dyDescent="0.3">
      <c r="A6" s="154" t="s">
        <v>1</v>
      </c>
      <c r="B6" s="156" t="s">
        <v>24</v>
      </c>
      <c r="C6" s="157"/>
      <c r="D6" s="158"/>
      <c r="E6" s="159" t="s">
        <v>25</v>
      </c>
      <c r="F6" s="159"/>
      <c r="G6" s="159"/>
      <c r="H6" s="160" t="s">
        <v>26</v>
      </c>
      <c r="I6" s="161"/>
      <c r="J6" s="162"/>
      <c r="K6" s="163" t="s">
        <v>27</v>
      </c>
      <c r="L6" s="163"/>
      <c r="M6" s="164"/>
    </row>
    <row r="7" spans="1:13" ht="27.95" customHeight="1" thickBot="1" x14ac:dyDescent="0.3">
      <c r="A7" s="155"/>
      <c r="B7" s="90" t="s">
        <v>2</v>
      </c>
      <c r="C7" s="91" t="s">
        <v>3</v>
      </c>
      <c r="D7" s="92" t="s">
        <v>4</v>
      </c>
      <c r="E7" s="93" t="s">
        <v>2</v>
      </c>
      <c r="F7" s="94" t="s">
        <v>3</v>
      </c>
      <c r="G7" s="95" t="s">
        <v>28</v>
      </c>
      <c r="H7" s="96" t="s">
        <v>2</v>
      </c>
      <c r="I7" s="97" t="s">
        <v>3</v>
      </c>
      <c r="J7" s="98" t="s">
        <v>4</v>
      </c>
      <c r="K7" s="99" t="s">
        <v>2</v>
      </c>
      <c r="L7" s="100" t="s">
        <v>3</v>
      </c>
      <c r="M7" s="101" t="s">
        <v>4</v>
      </c>
    </row>
    <row r="8" spans="1:13" ht="24" customHeight="1" x14ac:dyDescent="0.25">
      <c r="A8" s="42" t="s">
        <v>29</v>
      </c>
      <c r="B8" s="66">
        <v>1321</v>
      </c>
      <c r="C8" s="67">
        <v>932</v>
      </c>
      <c r="D8" s="68">
        <f>SUM(B8:C8)</f>
        <v>2253</v>
      </c>
      <c r="E8" s="108">
        <v>1143</v>
      </c>
      <c r="F8" s="109">
        <v>802</v>
      </c>
      <c r="G8" s="110">
        <f>SUM(E8:F8)</f>
        <v>1945</v>
      </c>
      <c r="H8" s="82">
        <f>(E8-B8)</f>
        <v>-178</v>
      </c>
      <c r="I8" s="83">
        <f t="shared" ref="I8:J12" si="0">(F8-C8)</f>
        <v>-130</v>
      </c>
      <c r="J8" s="84">
        <f t="shared" si="0"/>
        <v>-308</v>
      </c>
      <c r="K8" s="43">
        <f>SUM(E8/B8*100%)</f>
        <v>0.86525359576078731</v>
      </c>
      <c r="L8" s="44">
        <f>SUM(F8/C8*100%)</f>
        <v>0.86051502145922742</v>
      </c>
      <c r="M8" s="45">
        <f>SUM(G8/D8*100%)</f>
        <v>0.86329338659565025</v>
      </c>
    </row>
    <row r="9" spans="1:13" ht="24" customHeight="1" x14ac:dyDescent="0.25">
      <c r="A9" s="46" t="s">
        <v>30</v>
      </c>
      <c r="B9" s="69">
        <v>330</v>
      </c>
      <c r="C9" s="70">
        <v>120</v>
      </c>
      <c r="D9" s="68">
        <f t="shared" ref="D9:D11" si="1">SUM(B9:C9)</f>
        <v>450</v>
      </c>
      <c r="E9" s="111">
        <v>272</v>
      </c>
      <c r="F9" s="71">
        <v>118</v>
      </c>
      <c r="G9" s="116">
        <f t="shared" ref="G9:G11" si="2">SUM(E9:F9)</f>
        <v>390</v>
      </c>
      <c r="H9" s="85">
        <f t="shared" ref="H9:H12" si="3">(E9-B9)</f>
        <v>-58</v>
      </c>
      <c r="I9" s="81">
        <f t="shared" si="0"/>
        <v>-2</v>
      </c>
      <c r="J9" s="86">
        <f t="shared" si="0"/>
        <v>-60</v>
      </c>
      <c r="K9" s="47">
        <f t="shared" ref="K9:M12" si="4">SUM(E9/B9*100%)</f>
        <v>0.82424242424242422</v>
      </c>
      <c r="L9" s="48">
        <f t="shared" si="4"/>
        <v>0.98333333333333328</v>
      </c>
      <c r="M9" s="49">
        <f t="shared" si="4"/>
        <v>0.8666666666666667</v>
      </c>
    </row>
    <row r="10" spans="1:13" ht="24" customHeight="1" x14ac:dyDescent="0.25">
      <c r="A10" s="50" t="s">
        <v>31</v>
      </c>
      <c r="B10" s="69">
        <v>322</v>
      </c>
      <c r="C10" s="70">
        <v>444</v>
      </c>
      <c r="D10" s="68">
        <f t="shared" si="1"/>
        <v>766</v>
      </c>
      <c r="E10" s="112">
        <v>316</v>
      </c>
      <c r="F10" s="72">
        <v>272</v>
      </c>
      <c r="G10" s="115">
        <f t="shared" si="2"/>
        <v>588</v>
      </c>
      <c r="H10" s="85">
        <f t="shared" si="3"/>
        <v>-6</v>
      </c>
      <c r="I10" s="81">
        <f t="shared" si="0"/>
        <v>-172</v>
      </c>
      <c r="J10" s="86">
        <f t="shared" si="0"/>
        <v>-178</v>
      </c>
      <c r="K10" s="51">
        <f t="shared" si="4"/>
        <v>0.98136645962732916</v>
      </c>
      <c r="L10" s="51">
        <f t="shared" ref="L10:L11" si="5">SUM(F10/C10*100%)</f>
        <v>0.61261261261261257</v>
      </c>
      <c r="M10" s="51">
        <f t="shared" ref="M10:M11" si="6">SUM(G10/D10*100%)</f>
        <v>0.76762402088772841</v>
      </c>
    </row>
    <row r="11" spans="1:13" ht="24" customHeight="1" thickBot="1" x14ac:dyDescent="0.3">
      <c r="A11" s="52" t="s">
        <v>32</v>
      </c>
      <c r="B11" s="73">
        <v>953</v>
      </c>
      <c r="C11" s="74">
        <v>850</v>
      </c>
      <c r="D11" s="68">
        <f t="shared" si="1"/>
        <v>1803</v>
      </c>
      <c r="E11" s="113">
        <v>723</v>
      </c>
      <c r="F11" s="114">
        <v>590</v>
      </c>
      <c r="G11" s="117">
        <f t="shared" si="2"/>
        <v>1313</v>
      </c>
      <c r="H11" s="87">
        <f t="shared" si="3"/>
        <v>-230</v>
      </c>
      <c r="I11" s="88">
        <f t="shared" si="0"/>
        <v>-260</v>
      </c>
      <c r="J11" s="89">
        <f t="shared" si="0"/>
        <v>-490</v>
      </c>
      <c r="K11" s="105">
        <f t="shared" si="4"/>
        <v>0.75865687303252882</v>
      </c>
      <c r="L11" s="105">
        <f t="shared" si="5"/>
        <v>0.69411764705882351</v>
      </c>
      <c r="M11" s="105">
        <f t="shared" si="6"/>
        <v>0.72823072656683308</v>
      </c>
    </row>
    <row r="12" spans="1:13" ht="24" customHeight="1" thickBot="1" x14ac:dyDescent="0.3">
      <c r="A12" s="53" t="s">
        <v>33</v>
      </c>
      <c r="B12" s="54">
        <f>SUM(B8:B11)</f>
        <v>2926</v>
      </c>
      <c r="C12" s="55">
        <f>SUM(C8:C11)</f>
        <v>2346</v>
      </c>
      <c r="D12" s="80">
        <f t="shared" ref="D12" si="7">SUM(B12:C12)</f>
        <v>5272</v>
      </c>
      <c r="E12" s="106">
        <f>SUM(E8:E11)</f>
        <v>2454</v>
      </c>
      <c r="F12" s="56">
        <f t="shared" ref="F12:G12" si="8">SUM(F8:F11)</f>
        <v>1782</v>
      </c>
      <c r="G12" s="107">
        <f t="shared" si="8"/>
        <v>4236</v>
      </c>
      <c r="H12" s="133">
        <f t="shared" si="3"/>
        <v>-472</v>
      </c>
      <c r="I12" s="134">
        <f t="shared" si="0"/>
        <v>-564</v>
      </c>
      <c r="J12" s="135">
        <f t="shared" si="0"/>
        <v>-1036</v>
      </c>
      <c r="K12" s="57">
        <f t="shared" si="4"/>
        <v>0.83868762816131237</v>
      </c>
      <c r="L12" s="58">
        <f t="shared" si="4"/>
        <v>0.75959079283887465</v>
      </c>
      <c r="M12" s="59">
        <f t="shared" si="4"/>
        <v>0.80349013657056145</v>
      </c>
    </row>
    <row r="13" spans="1:13" x14ac:dyDescent="0.25">
      <c r="A13" s="60"/>
      <c r="B13" s="60"/>
      <c r="C13" s="60"/>
      <c r="D13" s="60"/>
      <c r="E13" s="60"/>
      <c r="F13" s="60"/>
      <c r="G13" s="60"/>
      <c r="H13" s="60"/>
      <c r="I13" s="60"/>
      <c r="J13" s="60"/>
    </row>
    <row r="14" spans="1:13" ht="15.75" thickBot="1" x14ac:dyDescent="0.3"/>
    <row r="15" spans="1:13" ht="32.25" customHeight="1" thickBot="1" x14ac:dyDescent="0.3">
      <c r="A15" s="151" t="s">
        <v>34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3"/>
    </row>
    <row r="16" spans="1:13" ht="27.95" customHeight="1" thickBot="1" x14ac:dyDescent="0.3">
      <c r="A16" s="154" t="s">
        <v>1</v>
      </c>
      <c r="B16" s="156" t="s">
        <v>24</v>
      </c>
      <c r="C16" s="157"/>
      <c r="D16" s="158"/>
      <c r="E16" s="159" t="s">
        <v>25</v>
      </c>
      <c r="F16" s="159"/>
      <c r="G16" s="159"/>
      <c r="H16" s="160" t="s">
        <v>26</v>
      </c>
      <c r="I16" s="161"/>
      <c r="J16" s="162"/>
      <c r="K16" s="163" t="s">
        <v>27</v>
      </c>
      <c r="L16" s="163"/>
      <c r="M16" s="164"/>
    </row>
    <row r="17" spans="1:13" ht="27.95" customHeight="1" thickBot="1" x14ac:dyDescent="0.3">
      <c r="A17" s="155"/>
      <c r="B17" s="90" t="s">
        <v>2</v>
      </c>
      <c r="C17" s="91" t="s">
        <v>3</v>
      </c>
      <c r="D17" s="92" t="s">
        <v>4</v>
      </c>
      <c r="E17" s="93" t="s">
        <v>2</v>
      </c>
      <c r="F17" s="94" t="s">
        <v>3</v>
      </c>
      <c r="G17" s="95" t="s">
        <v>28</v>
      </c>
      <c r="H17" s="96" t="s">
        <v>2</v>
      </c>
      <c r="I17" s="97" t="s">
        <v>3</v>
      </c>
      <c r="J17" s="98" t="s">
        <v>4</v>
      </c>
      <c r="K17" s="99" t="s">
        <v>2</v>
      </c>
      <c r="L17" s="100" t="s">
        <v>3</v>
      </c>
      <c r="M17" s="101" t="s">
        <v>4</v>
      </c>
    </row>
    <row r="18" spans="1:13" ht="24" customHeight="1" thickBot="1" x14ac:dyDescent="0.3">
      <c r="A18" s="61" t="s">
        <v>35</v>
      </c>
      <c r="B18" s="75">
        <v>170</v>
      </c>
      <c r="C18" s="76">
        <v>1183</v>
      </c>
      <c r="D18" s="77">
        <f>SUM(B18:C18)</f>
        <v>1353</v>
      </c>
      <c r="E18" s="78">
        <v>185</v>
      </c>
      <c r="F18" s="79">
        <v>532</v>
      </c>
      <c r="G18" s="62">
        <f>SUM(E18:F18)</f>
        <v>717</v>
      </c>
      <c r="H18" s="102">
        <f>(E18-B18)</f>
        <v>15</v>
      </c>
      <c r="I18" s="103">
        <f t="shared" ref="I18:J18" si="9">(F18-C18)</f>
        <v>-651</v>
      </c>
      <c r="J18" s="104">
        <f t="shared" si="9"/>
        <v>-636</v>
      </c>
      <c r="K18" s="63">
        <f t="shared" ref="K18:M18" si="10">SUM(E18/B18*100%)</f>
        <v>1.088235294117647</v>
      </c>
      <c r="L18" s="64">
        <f t="shared" si="10"/>
        <v>0.44970414201183434</v>
      </c>
      <c r="M18" s="65">
        <f t="shared" si="10"/>
        <v>0.52993348115299332</v>
      </c>
    </row>
    <row r="21" spans="1:13" ht="15.75" x14ac:dyDescent="0.25">
      <c r="A21" s="2" t="s">
        <v>11</v>
      </c>
      <c r="B21" s="2"/>
    </row>
    <row r="22" spans="1:13" ht="15.75" x14ac:dyDescent="0.25">
      <c r="A22" s="5" t="s">
        <v>13</v>
      </c>
      <c r="B22" s="32" t="s">
        <v>14</v>
      </c>
    </row>
    <row r="23" spans="1:13" ht="15.75" x14ac:dyDescent="0.25">
      <c r="A23" s="4" t="s">
        <v>12</v>
      </c>
      <c r="B23" s="32" t="s">
        <v>15</v>
      </c>
    </row>
  </sheetData>
  <mergeCells count="15">
    <mergeCell ref="A6:A7"/>
    <mergeCell ref="B6:D6"/>
    <mergeCell ref="E6:G6"/>
    <mergeCell ref="H6:J6"/>
    <mergeCell ref="K6:M6"/>
    <mergeCell ref="A1:L1"/>
    <mergeCell ref="A3:M3"/>
    <mergeCell ref="A4:F4"/>
    <mergeCell ref="A5:M5"/>
    <mergeCell ref="A15:M15"/>
    <mergeCell ref="A16:A17"/>
    <mergeCell ref="B16:D16"/>
    <mergeCell ref="E16:G16"/>
    <mergeCell ref="H16:J16"/>
    <mergeCell ref="K16:M16"/>
  </mergeCells>
  <printOptions verticalCentered="1"/>
  <pageMargins left="0.70866141732283472" right="0.70866141732283472" top="0.35433070866141736" bottom="0.35433070866141736" header="0.31496062992125984" footer="0.31496062992125984"/>
  <pageSetup scale="85" orientation="landscape" r:id="rId1"/>
  <ignoredErrors>
    <ignoredError sqref="G8:G11" formulaRange="1"/>
    <ignoredError sqref="D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ACUMULADO ENERO-MAYO 2017</vt:lpstr>
      <vt:lpstr>ALCANCE METAS HASTA MAYO 2017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Asistencia Legal LGBTI El Salvador</cp:lastModifiedBy>
  <cp:lastPrinted>2017-05-25T00:07:10Z</cp:lastPrinted>
  <dcterms:created xsi:type="dcterms:W3CDTF">2017-05-12T20:43:28Z</dcterms:created>
  <dcterms:modified xsi:type="dcterms:W3CDTF">2017-05-25T16:55:39Z</dcterms:modified>
</cp:coreProperties>
</file>