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updateLinks="always"/>
  <mc:AlternateContent xmlns:mc="http://schemas.openxmlformats.org/markup-compatibility/2006">
    <mc:Choice Requires="x15">
      <x15ac:absPath xmlns:x15ac="http://schemas.microsoft.com/office/spreadsheetml/2010/11/ac" url="G:\2018\1 Supervisión\1.2 Plenarias de Monitoreo\ME05-2018\Anexos ME05-2018\"/>
    </mc:Choice>
  </mc:AlternateContent>
  <xr:revisionPtr revIDLastSave="0" documentId="13_ncr:1_{F2C3ED1A-02E6-4A6F-9B20-9C8692CA6FFF}" xr6:coauthVersionLast="38" xr6:coauthVersionMax="38" xr10:uidLastSave="{00000000-0000-0000-0000-000000000000}"/>
  <bookViews>
    <workbookView xWindow="0" yWindow="0" windowWidth="28800" windowHeight="10965" tabRatio="572" firstSheet="5" activeTab="7" xr2:uid="{00000000-000D-0000-FFFF-FFFF00000000}"/>
  </bookViews>
  <sheets>
    <sheet name="CostedWorkplanYear1" sheetId="17" state="hidden" r:id="rId1"/>
    <sheet name="CostedWorkplanYear2" sheetId="31" state="hidden" r:id="rId2"/>
    <sheet name="CostedWorkplanYear3" sheetId="32" state="hidden" r:id="rId3"/>
    <sheet name="Instruction_Report" sheetId="22" state="hidden" r:id="rId4"/>
    <sheet name="Instructions_Rapport" sheetId="24" state="hidden" r:id="rId5"/>
    <sheet name="Instrucciones_Informe" sheetId="26" r:id="rId6"/>
    <sheet name="Expenditure_CashBce_Year1" sheetId="1" state="hidden" r:id="rId7"/>
    <sheet name="Expenditure_CashBce_Year2" sheetId="29" r:id="rId8"/>
    <sheet name="Hoja1" sheetId="33" r:id="rId9"/>
    <sheet name="Expenditure_CashBce_Year3" sheetId="30" state="hidden" r:id="rId10"/>
    <sheet name="Summary budget" sheetId="20" state="hidden" r:id="rId11"/>
    <sheet name="Definitions" sheetId="14" r:id="rId12"/>
    <sheet name="LISTS" sheetId="2" state="hidden" r:id="rId13"/>
    <sheet name="Sheet5" sheetId="19" state="hidden" r:id="rId14"/>
  </sheets>
  <definedNames>
    <definedName name="_xlnm.Print_Area" localSheetId="11">Definitions!$A$74:$G$94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29" l="1"/>
  <c r="L42" i="29" l="1"/>
  <c r="F13" i="33" l="1"/>
  <c r="F53" i="32" l="1"/>
  <c r="E60" i="32" s="1"/>
  <c r="R43" i="32"/>
  <c r="Q42" i="32"/>
  <c r="Q41" i="32"/>
  <c r="Q40" i="32"/>
  <c r="Q39" i="32"/>
  <c r="Q38" i="32"/>
  <c r="Q37" i="32"/>
  <c r="Q36" i="32"/>
  <c r="Q35" i="32"/>
  <c r="Q34" i="32"/>
  <c r="Q33" i="32"/>
  <c r="Q32" i="32"/>
  <c r="Q31" i="32"/>
  <c r="Q30" i="32"/>
  <c r="Q29" i="32"/>
  <c r="Q28" i="32"/>
  <c r="S21" i="32"/>
  <c r="E58" i="32" s="1"/>
  <c r="G58" i="32" s="1"/>
  <c r="E21" i="32"/>
  <c r="T20" i="32"/>
  <c r="T19" i="32"/>
  <c r="T18" i="32"/>
  <c r="T17" i="32"/>
  <c r="R7" i="32"/>
  <c r="F53" i="31"/>
  <c r="E60" i="31" s="1"/>
  <c r="R43" i="31"/>
  <c r="Q42" i="31"/>
  <c r="Q41" i="31"/>
  <c r="Q40" i="31"/>
  <c r="Q39" i="31"/>
  <c r="Q38" i="31"/>
  <c r="Q37" i="31"/>
  <c r="Q36" i="31"/>
  <c r="Q35" i="31"/>
  <c r="Q34" i="31"/>
  <c r="Q33" i="31"/>
  <c r="Q32" i="31"/>
  <c r="Q31" i="31"/>
  <c r="Q30" i="31"/>
  <c r="Q29" i="31"/>
  <c r="Q28" i="31"/>
  <c r="S21" i="31"/>
  <c r="E58" i="31" s="1"/>
  <c r="G58" i="31" s="1"/>
  <c r="E21" i="31"/>
  <c r="T20" i="31"/>
  <c r="T19" i="31"/>
  <c r="T18" i="31"/>
  <c r="T17" i="31"/>
  <c r="R7" i="31"/>
  <c r="O17" i="30"/>
  <c r="D89" i="30"/>
  <c r="I71" i="30"/>
  <c r="L65" i="30"/>
  <c r="G72" i="30" s="1"/>
  <c r="G65" i="30"/>
  <c r="E72" i="30" s="1"/>
  <c r="K72" i="30" s="1"/>
  <c r="L53" i="30"/>
  <c r="J53" i="30"/>
  <c r="P52" i="30"/>
  <c r="N52" i="30"/>
  <c r="P51" i="30"/>
  <c r="N51" i="30"/>
  <c r="P50" i="30"/>
  <c r="N50" i="30"/>
  <c r="P49" i="30"/>
  <c r="N49" i="30"/>
  <c r="P48" i="30"/>
  <c r="N48" i="30"/>
  <c r="P47" i="30"/>
  <c r="N47" i="30"/>
  <c r="P46" i="30"/>
  <c r="N46" i="30"/>
  <c r="P45" i="30"/>
  <c r="N45" i="30"/>
  <c r="P44" i="30"/>
  <c r="N44" i="30"/>
  <c r="P43" i="30"/>
  <c r="N43" i="30"/>
  <c r="P42" i="30"/>
  <c r="N42" i="30"/>
  <c r="P41" i="30"/>
  <c r="N41" i="30"/>
  <c r="P40" i="30"/>
  <c r="N40" i="30"/>
  <c r="P39" i="30"/>
  <c r="N39" i="30"/>
  <c r="P38" i="30"/>
  <c r="N38" i="30"/>
  <c r="P37" i="30"/>
  <c r="N37" i="30"/>
  <c r="E31" i="30"/>
  <c r="G70" i="30" s="1"/>
  <c r="D31" i="30"/>
  <c r="E70" i="30" s="1"/>
  <c r="K70" i="30" s="1"/>
  <c r="K22" i="30"/>
  <c r="I22" i="30"/>
  <c r="O21" i="30"/>
  <c r="M21" i="30"/>
  <c r="O20" i="30"/>
  <c r="M20" i="30"/>
  <c r="O19" i="30"/>
  <c r="M19" i="30"/>
  <c r="O18" i="30"/>
  <c r="M18" i="30"/>
  <c r="M17" i="30"/>
  <c r="O16" i="30"/>
  <c r="M16" i="30"/>
  <c r="D89" i="29"/>
  <c r="I71" i="29"/>
  <c r="L65" i="29"/>
  <c r="G72" i="29" s="1"/>
  <c r="G65" i="29"/>
  <c r="E72" i="29" s="1"/>
  <c r="K72" i="29" s="1"/>
  <c r="L53" i="29"/>
  <c r="J53" i="29"/>
  <c r="P52" i="29"/>
  <c r="N52" i="29"/>
  <c r="P51" i="29"/>
  <c r="N51" i="29"/>
  <c r="P50" i="29"/>
  <c r="N50" i="29"/>
  <c r="P49" i="29"/>
  <c r="N49" i="29"/>
  <c r="P48" i="29"/>
  <c r="N48" i="29"/>
  <c r="P47" i="29"/>
  <c r="N47" i="29"/>
  <c r="P46" i="29"/>
  <c r="N46" i="29"/>
  <c r="P45" i="29"/>
  <c r="N45" i="29"/>
  <c r="P44" i="29"/>
  <c r="N44" i="29"/>
  <c r="P43" i="29"/>
  <c r="N43" i="29"/>
  <c r="P42" i="29"/>
  <c r="N42" i="29"/>
  <c r="P41" i="29"/>
  <c r="N41" i="29"/>
  <c r="P40" i="29"/>
  <c r="N40" i="29"/>
  <c r="P39" i="29"/>
  <c r="N39" i="29"/>
  <c r="P38" i="29"/>
  <c r="N38" i="29"/>
  <c r="P37" i="29"/>
  <c r="N37" i="29"/>
  <c r="E31" i="29"/>
  <c r="G70" i="29" s="1"/>
  <c r="D31" i="29"/>
  <c r="E70" i="29" s="1"/>
  <c r="K70" i="29" s="1"/>
  <c r="K22" i="29"/>
  <c r="I22" i="29"/>
  <c r="O21" i="29"/>
  <c r="M21" i="29"/>
  <c r="O20" i="29"/>
  <c r="M20" i="29"/>
  <c r="O19" i="29"/>
  <c r="M19" i="29"/>
  <c r="O18" i="29"/>
  <c r="M18" i="29"/>
  <c r="O17" i="29"/>
  <c r="M17" i="29"/>
  <c r="O16" i="29"/>
  <c r="M16" i="29"/>
  <c r="N7" i="30" l="1"/>
  <c r="D71" i="30" s="1"/>
  <c r="K71" i="30" s="1"/>
  <c r="M22" i="30"/>
  <c r="P7" i="31"/>
  <c r="D60" i="31" s="1"/>
  <c r="G60" i="31" s="1"/>
  <c r="N7" i="29"/>
  <c r="D71" i="29" s="1"/>
  <c r="K71" i="29" s="1"/>
  <c r="N53" i="29"/>
  <c r="P53" i="29"/>
  <c r="M22" i="29"/>
  <c r="P53" i="30"/>
  <c r="I72" i="29"/>
  <c r="I72" i="30"/>
  <c r="O22" i="30"/>
  <c r="P7" i="32"/>
  <c r="D60" i="32" s="1"/>
  <c r="G60" i="32" s="1"/>
  <c r="I70" i="30"/>
  <c r="F80" i="30"/>
  <c r="N53" i="30"/>
  <c r="F81" i="30"/>
  <c r="P7" i="30"/>
  <c r="R7" i="30" s="1"/>
  <c r="I70" i="29"/>
  <c r="O22" i="29"/>
  <c r="F80" i="29"/>
  <c r="F81" i="29"/>
  <c r="P7" i="29"/>
  <c r="O17" i="1"/>
  <c r="O18" i="1"/>
  <c r="O19" i="1"/>
  <c r="O20" i="1"/>
  <c r="O21" i="1"/>
  <c r="M17" i="1"/>
  <c r="M18" i="1"/>
  <c r="M19" i="1"/>
  <c r="M20" i="1"/>
  <c r="M21" i="1"/>
  <c r="D59" i="31" l="1"/>
  <c r="G59" i="31" s="1"/>
  <c r="R7" i="29"/>
  <c r="D59" i="32"/>
  <c r="G59" i="32" s="1"/>
  <c r="F83" i="30"/>
  <c r="F83" i="29"/>
  <c r="P38" i="1"/>
  <c r="P39" i="1"/>
  <c r="P40" i="1"/>
  <c r="P41" i="1"/>
  <c r="P42" i="1"/>
  <c r="P43" i="1"/>
  <c r="P44" i="1"/>
  <c r="P45" i="1"/>
  <c r="P46" i="1"/>
  <c r="P47" i="1"/>
  <c r="P48" i="1"/>
  <c r="P49" i="1"/>
  <c r="P50" i="1"/>
  <c r="P51" i="1"/>
  <c r="P52" i="1"/>
  <c r="P37" i="1"/>
  <c r="K22" i="1" l="1"/>
  <c r="F53" i="17" l="1"/>
  <c r="E60" i="17" s="1"/>
  <c r="R43" i="17" l="1"/>
  <c r="Q42" i="17"/>
  <c r="Q41" i="17"/>
  <c r="Q40" i="17"/>
  <c r="Q39" i="17"/>
  <c r="Q38" i="17"/>
  <c r="Q37" i="17"/>
  <c r="Q36" i="17"/>
  <c r="Q35" i="17"/>
  <c r="Q34" i="17"/>
  <c r="Q33" i="17"/>
  <c r="Q32" i="17"/>
  <c r="Q31" i="17"/>
  <c r="Q30" i="17"/>
  <c r="Q29" i="17"/>
  <c r="Q28" i="17"/>
  <c r="S21" i="17"/>
  <c r="E58" i="17" s="1"/>
  <c r="G58" i="17" s="1"/>
  <c r="E21" i="17"/>
  <c r="T20" i="17"/>
  <c r="T19" i="17"/>
  <c r="T18" i="17"/>
  <c r="T17" i="17"/>
  <c r="R7" i="17" l="1"/>
  <c r="P7" i="17"/>
  <c r="D59" i="17" l="1"/>
  <c r="G59" i="17" s="1"/>
  <c r="D60" i="17"/>
  <c r="G60" i="17" s="1"/>
  <c r="H4" i="20"/>
  <c r="F4" i="20"/>
  <c r="J4" i="20" l="1"/>
  <c r="N38" i="1"/>
  <c r="N41" i="1"/>
  <c r="N42" i="1"/>
  <c r="N43" i="1"/>
  <c r="N44" i="1"/>
  <c r="N45" i="1"/>
  <c r="N46" i="1"/>
  <c r="N47" i="1"/>
  <c r="N48" i="1"/>
  <c r="N49" i="1"/>
  <c r="N50" i="1"/>
  <c r="N51" i="1"/>
  <c r="N52" i="1"/>
  <c r="N40" i="1"/>
  <c r="L65" i="1"/>
  <c r="G72" i="1" s="1"/>
  <c r="N39" i="1"/>
  <c r="N37" i="1"/>
  <c r="O16" i="1"/>
  <c r="M16" i="1"/>
  <c r="D89" i="1" l="1"/>
  <c r="L53" i="1"/>
  <c r="P7" i="1" s="1"/>
  <c r="F80" i="1" l="1"/>
  <c r="G65" i="1"/>
  <c r="E72" i="1" s="1"/>
  <c r="E31" i="1"/>
  <c r="G70" i="1" s="1"/>
  <c r="D31" i="1"/>
  <c r="E70" i="1" s="1"/>
  <c r="K70" i="1" s="1"/>
  <c r="I72" i="1" l="1"/>
  <c r="K72" i="1"/>
  <c r="I70" i="1"/>
  <c r="F81" i="1"/>
  <c r="F83" i="1" s="1"/>
  <c r="J53" i="1"/>
  <c r="N53" i="1" s="1"/>
  <c r="I22" i="1"/>
  <c r="M22" i="1" l="1"/>
  <c r="O22" i="1"/>
  <c r="N7" i="1"/>
  <c r="D71" i="1" s="1"/>
  <c r="K71" i="1" s="1"/>
  <c r="P53" i="1"/>
  <c r="R7" i="1" l="1"/>
  <c r="I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6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7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9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CCMFunding" type="4" refreshedVersion="0" deleted="1" background="1">
    <webPr xml="1" sourceData="1" url="\\prodmeteorfs.gf.theglobalfund.org\UserDesktops\DKapodistria\Desktop\schemaCCMFunding.xml" htmlTables="1" htmlFormat="all"/>
  </connection>
</connections>
</file>

<file path=xl/sharedStrings.xml><?xml version="1.0" encoding="utf-8"?>
<sst xmlns="http://schemas.openxmlformats.org/spreadsheetml/2006/main" count="1158" uniqueCount="560">
  <si>
    <t>Activities</t>
  </si>
  <si>
    <t>Comments</t>
  </si>
  <si>
    <t>Oversight Committee meetings</t>
  </si>
  <si>
    <t>Technical Working groups meetings</t>
  </si>
  <si>
    <t xml:space="preserve">CCM Elections </t>
  </si>
  <si>
    <t>Annual CCM retreat</t>
  </si>
  <si>
    <t>Constituency engagement meetings (specify in comments)</t>
  </si>
  <si>
    <t>Oversight</t>
  </si>
  <si>
    <t>Total</t>
  </si>
  <si>
    <t>Others</t>
  </si>
  <si>
    <t>Fixed Costs</t>
  </si>
  <si>
    <t>Vehicule maintenance</t>
  </si>
  <si>
    <t xml:space="preserve">Technical Support </t>
  </si>
  <si>
    <t>CCM Secretariat positions</t>
  </si>
  <si>
    <t>Executive Secretary</t>
  </si>
  <si>
    <t>Oversight Officer</t>
  </si>
  <si>
    <t>Finance Officer</t>
  </si>
  <si>
    <t xml:space="preserve">CCM Name: </t>
  </si>
  <si>
    <t>Human Resources (Secretariat staffs)</t>
  </si>
  <si>
    <t>Year 1</t>
  </si>
  <si>
    <t>Year of Agreement:</t>
  </si>
  <si>
    <t>Starting Date:</t>
  </si>
  <si>
    <t>Site Visits / Monitoring Visits</t>
  </si>
  <si>
    <t>Budget</t>
  </si>
  <si>
    <t xml:space="preserve">GRAND TOTAL (Fixed Costs + Activities) =  </t>
  </si>
  <si>
    <t>Others (Please specify in comments)</t>
  </si>
  <si>
    <t xml:space="preserve">Currency: </t>
  </si>
  <si>
    <t>Currency</t>
  </si>
  <si>
    <t>USD</t>
  </si>
  <si>
    <t>EUR</t>
  </si>
  <si>
    <t>Performance Area</t>
  </si>
  <si>
    <t>Constituency Engagement</t>
  </si>
  <si>
    <t>Capacity Building/Gender</t>
  </si>
  <si>
    <t xml:space="preserve">Sustainability and Transition </t>
  </si>
  <si>
    <t>Overhead costs such as office rent, utilities, internal communication costs (mail, telephone, internet), insurance, fuel, security, cleaning. Management or overhead fees.</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</si>
  <si>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</si>
  <si>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</si>
  <si>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</si>
  <si>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</si>
  <si>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</si>
  <si>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</si>
  <si>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</si>
  <si>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</si>
  <si>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</si>
  <si>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</si>
  <si>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</si>
  <si>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</si>
  <si>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</si>
  <si>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</si>
  <si>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Additional information available</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</si>
  <si>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</si>
  <si>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</si>
  <si>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</si>
  <si>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</si>
  <si>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</si>
  <si>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</si>
  <si>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The CCM should plan the starting date 2 months after the complete documentaiton has been submitted to the GF Secretariat CCM Team.</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</si>
  <si>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</si>
  <si>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</si>
  <si>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</si>
  <si>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</si>
  <si>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</si>
  <si>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Definition Sheet in the Application template and 'Step by step guide to CCM Funding'.</t>
  </si>
  <si>
    <t xml:space="preserve">Section C. Performance Framework </t>
  </si>
  <si>
    <t xml:space="preserve">Detailed information about the indicators is included in the 'step by step guide to CCM funding' </t>
  </si>
  <si>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</si>
  <si>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</si>
  <si>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</si>
  <si>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!Caution: Applicants should not add any totals or sub-totals in any worksheet within the template as this will interfere with the logic of the budget summaries.</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</si>
  <si>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</si>
  <si>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</si>
  <si>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</si>
  <si>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</si>
  <si>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</si>
  <si>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</si>
  <si>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</si>
  <si>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</si>
  <si>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</si>
  <si>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</si>
  <si>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</si>
  <si>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</si>
  <si>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CCMFunding_Expanded_Application form, Section on 'Definitions' in Instructions worksheet.</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</si>
  <si>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</si>
  <si>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</si>
  <si>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</si>
  <si>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Ensure the costs are eligible as per the definition table.</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</si>
  <si>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</si>
  <si>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</si>
  <si>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</si>
  <si>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</si>
  <si>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</si>
  <si>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</si>
  <si>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</si>
  <si>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</si>
  <si>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</si>
  <si>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</si>
  <si>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</si>
  <si>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</si>
  <si>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</si>
  <si>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</si>
  <si>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</si>
  <si>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</si>
  <si>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</si>
  <si>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Amounts specified under this section of the report are accurate and supported by clear documentation for future verification.</t>
  </si>
  <si>
    <t>Guidelines for CCM Funding</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</si>
  <si>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</si>
  <si>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</si>
  <si>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</si>
  <si>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</si>
  <si>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</si>
  <si>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</si>
  <si>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</si>
  <si>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</si>
  <si>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</si>
  <si>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</si>
  <si>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</si>
  <si>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</si>
  <si>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</si>
  <si>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Definitions</t>
  </si>
  <si>
    <t>Description</t>
  </si>
  <si>
    <t>Limitations</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</si>
  <si>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</si>
  <si>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Performance Areas</t>
  </si>
  <si>
    <t>Constituency engagement</t>
  </si>
  <si>
    <t>Alignment</t>
  </si>
  <si>
    <t>Capacity Building Gender</t>
  </si>
  <si>
    <t>No</t>
  </si>
  <si>
    <t>Yes</t>
  </si>
  <si>
    <t>Description of funding support</t>
  </si>
  <si>
    <t>Year 3</t>
  </si>
  <si>
    <t>Year 2</t>
  </si>
  <si>
    <t>General Description</t>
  </si>
  <si>
    <t>Sustainability and Transition</t>
  </si>
  <si>
    <t>Year</t>
  </si>
  <si>
    <t>Definition</t>
  </si>
  <si>
    <t>TOTAL</t>
  </si>
  <si>
    <t>BUDGET</t>
  </si>
  <si>
    <t>EXPENDITURE</t>
  </si>
  <si>
    <t>Expenditure</t>
  </si>
  <si>
    <t>Expenditure rate</t>
  </si>
  <si>
    <t>Variance</t>
  </si>
  <si>
    <t>Total Activities executed</t>
  </si>
  <si>
    <t>Total Activities approved</t>
  </si>
  <si>
    <t xml:space="preserve">Budget approved </t>
  </si>
  <si>
    <t>Reasons for Variance</t>
  </si>
  <si>
    <t>Execution rate</t>
  </si>
  <si>
    <t>Income</t>
  </si>
  <si>
    <t>Disbursement from the Global Fund</t>
  </si>
  <si>
    <t>Cash  Outflow</t>
  </si>
  <si>
    <t>Fixed costs</t>
  </si>
  <si>
    <t>Commitments</t>
  </si>
  <si>
    <t>Cash Balance as per bank statements</t>
  </si>
  <si>
    <t>Cash in transit for the reporting period</t>
  </si>
  <si>
    <t>Cash in transit after the current reporting period</t>
  </si>
  <si>
    <t>Assessment outcome</t>
  </si>
  <si>
    <t>Exceptional</t>
  </si>
  <si>
    <t>Performing well</t>
  </si>
  <si>
    <t>A few minor issues</t>
  </si>
  <si>
    <t>Serious Issues</t>
  </si>
  <si>
    <t>Yes/No</t>
  </si>
  <si>
    <t>Source of financing</t>
  </si>
  <si>
    <t>Activities to engage the CCM is prepared for and is taking into account sustainability and transition problematic in the response to the fight against the diseases as country.</t>
  </si>
  <si>
    <t>Activities to ensure CCM members are trained on them role and training to strenghten CCM representatives role.</t>
  </si>
  <si>
    <t>Activities to ensure Global Fund grants that are consistent with impact/outcome indicators in national strategy documents, relevant national bodies and other donors support.</t>
  </si>
  <si>
    <t>Communication activities completed by he CCM to engage constituencies government and non -government.</t>
  </si>
  <si>
    <t>Oversight activities as Oversight commitees' meeting, visits and document sharing with CCM members</t>
  </si>
  <si>
    <t>(i) Overhead costs are to be itemized and should not exceed 20% of the overall budget.</t>
  </si>
  <si>
    <t xml:space="preserve">(i) Vehicle purchase or vehicle long term lease are not eligible costs. </t>
  </si>
  <si>
    <t xml:space="preserve">This category covers office furniture and equipment  (laptop, beamer, digital camera, photocopier, etc).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</si>
  <si>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</si>
  <si>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</si>
  <si>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t>(i) Secretariat staff should not exceed 2 persons.
(ii) Scope of work for key personnel is to be submitted to the GF CCM Team for approval.  
(iii) CCM funding shall not be used to remunerate CCM members.
(iv) Salaries must be commensurate with national salary scales.</t>
  </si>
  <si>
    <t>NOTE: The CCM Secretariat should always keep the track and documentation on the estimation of costs and the variation agains the budget.</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</si>
  <si>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</si>
  <si>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 xml:space="preserve">Global Fund Amount
The cells corresponding to 'GF Funding amount' will be populated automatically based on the information provided in sheets 'detailed budget Year 1' and 'detailed budget Year 2' .
</t>
  </si>
  <si>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</si>
  <si>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</si>
  <si>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t>Performance Area
►Select a key Performance Area as defined under Section B above. A drop-down list shows the areas applicable to CCM funding. This field cannot be overwritten.</t>
  </si>
  <si>
    <t>Section 1. General Information</t>
  </si>
  <si>
    <t>CCM Agreement No:</t>
  </si>
  <si>
    <t>Section 2. Fixed costs and HR positions covered by CCM Funding Agreement</t>
  </si>
  <si>
    <t>Budget approved</t>
  </si>
  <si>
    <t>2A. Fixed Costs</t>
  </si>
  <si>
    <t>2B. HR positions covered by this agreement</t>
  </si>
  <si>
    <t>Approved</t>
  </si>
  <si>
    <t>Reported</t>
  </si>
  <si>
    <t>Section 3. CCM Activities</t>
  </si>
  <si>
    <t>Expected</t>
  </si>
  <si>
    <t>Section 4. Co-funding</t>
  </si>
  <si>
    <t>Comment</t>
  </si>
  <si>
    <t>Section 5. Special conditions</t>
  </si>
  <si>
    <t>Section 6. Cash Reconciliation</t>
  </si>
  <si>
    <t>ANNUAL EXPENDITURE AND CASH BALANCE REPORT 
CCM FUNDING AGREEMENT</t>
  </si>
  <si>
    <t>Unpaid invoices, legal obligations, other obligations.</t>
  </si>
  <si>
    <t>Cash Outflow</t>
  </si>
  <si>
    <t>Bank information</t>
  </si>
  <si>
    <t>CCM Lesotho</t>
  </si>
  <si>
    <t>CCM Afghanistan</t>
  </si>
  <si>
    <t>CCM Albania</t>
  </si>
  <si>
    <t>CCM Algeria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</si>
  <si>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</si>
  <si>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</si>
  <si>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</si>
  <si>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</si>
  <si>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</si>
  <si>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</si>
  <si>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</si>
  <si>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</si>
  <si>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</si>
  <si>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</si>
  <si>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</si>
  <si>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</si>
  <si>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</si>
  <si>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</si>
  <si>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</si>
  <si>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</si>
  <si>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</si>
  <si>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</si>
  <si>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</si>
  <si>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</si>
  <si>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</si>
  <si>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</si>
  <si>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</si>
  <si>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</si>
  <si>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</si>
  <si>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Croatia</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</si>
  <si>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</si>
  <si>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</si>
  <si>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</si>
  <si>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</si>
  <si>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</si>
  <si>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</si>
  <si>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</si>
  <si>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</si>
  <si>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</si>
  <si>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</si>
  <si>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</si>
  <si>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</si>
  <si>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</si>
  <si>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</si>
  <si>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</si>
  <si>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</si>
  <si>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</si>
  <si>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</si>
  <si>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</si>
  <si>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</si>
  <si>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</si>
  <si>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</si>
  <si>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</si>
  <si>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</si>
  <si>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</si>
  <si>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</si>
  <si>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</si>
  <si>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</si>
  <si>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</si>
  <si>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</si>
  <si>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</si>
  <si>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</si>
  <si>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</si>
  <si>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</si>
  <si>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</si>
  <si>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</si>
  <si>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</si>
  <si>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</si>
  <si>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</si>
  <si>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</si>
  <si>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</si>
  <si>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</si>
  <si>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</si>
  <si>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</si>
  <si>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</si>
  <si>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</si>
  <si>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</si>
  <si>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</si>
  <si>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</si>
  <si>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</si>
  <si>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</si>
  <si>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</si>
  <si>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</si>
  <si>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</si>
  <si>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</si>
  <si>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</si>
  <si>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</si>
  <si>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</si>
  <si>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</si>
  <si>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</si>
  <si>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</si>
  <si>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</si>
  <si>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</si>
  <si>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</si>
  <si>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</si>
  <si>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</si>
  <si>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</si>
  <si>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</si>
  <si>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</si>
  <si>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</si>
  <si>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</si>
  <si>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</si>
  <si>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</si>
  <si>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</si>
  <si>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</si>
  <si>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</si>
  <si>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</si>
  <si>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</si>
  <si>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</si>
  <si>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</si>
  <si>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</si>
  <si>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</si>
  <si>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</si>
  <si>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</si>
  <si>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Coordination Committee for Prevention and Fight with HIV/AIDS</t>
  </si>
  <si>
    <t>Non-CCM DPR of Korea</t>
  </si>
  <si>
    <t>Non-CCM Palestine</t>
  </si>
  <si>
    <t>Non-CCM Somalia</t>
  </si>
  <si>
    <t>Non-CCM West Bank and Gaza Strip</t>
  </si>
  <si>
    <t>RCM Abidjan-Lagos Corridor Organisation</t>
  </si>
  <si>
    <t xml:space="preserve">RCM Elimination of Malaria in Mesoamerica and Hispaniola Island (EMMIE) </t>
  </si>
  <si>
    <t>RCM Organisation of Eastern Caribbean States</t>
  </si>
  <si>
    <t>RCM Pan Caribbean Partnership against HIV/AIDS (PANCAP)</t>
  </si>
  <si>
    <t>RCM Regional Steering Committee for the Regional Artemisinin Initiative (RAI)</t>
  </si>
  <si>
    <t>RCM Southern Africa Regional Coordinating Mechanism (SARCM)</t>
  </si>
  <si>
    <t>RCM Western Pacific</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</si>
  <si>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</si>
  <si>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</si>
  <si>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</si>
  <si>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</si>
  <si>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</si>
  <si>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</si>
  <si>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</si>
  <si>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</si>
  <si>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</si>
  <si>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</si>
  <si>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</si>
  <si>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</si>
  <si>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</si>
  <si>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</si>
  <si>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</si>
  <si>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</si>
  <si>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</si>
  <si>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</si>
  <si>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</si>
  <si>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</si>
  <si>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</si>
  <si>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</si>
  <si>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</si>
  <si>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</si>
  <si>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</si>
  <si>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</si>
  <si>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RedTraSex</t>
  </si>
  <si>
    <t>RO Regional Oversight Mechanism for Latin America</t>
  </si>
  <si>
    <t>RO Southern African Development Community Secretariat</t>
  </si>
  <si>
    <t>RO Youth Leadership, Education, Advocacy and Development (Youth LEAD)</t>
  </si>
  <si>
    <t>RCM Africa Regional Coordinating Mechanism</t>
  </si>
  <si>
    <t>OrganizationName</t>
  </si>
  <si>
    <t>Approved for current year</t>
  </si>
  <si>
    <t>ABSORPTION</t>
  </si>
  <si>
    <t>Cost Grouping</t>
  </si>
  <si>
    <t>Administrative Assistant</t>
  </si>
  <si>
    <t>Office rental and supplies</t>
  </si>
  <si>
    <t>Office Equipement</t>
  </si>
  <si>
    <t>Overhead cost (itemized fees to manage CCM funding)</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</si>
  <si>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</si>
  <si>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</si>
  <si>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Cost grouping</t>
  </si>
  <si>
    <t>SC Engagement 15% of the budget - Minimum (Please detail the lines and amounts to be taken into account in the comment section)  (in USD/EUR)</t>
  </si>
  <si>
    <t>CCM Secretariat positions (headcount) - Maximum  (number of position)</t>
  </si>
  <si>
    <t>CCM Board meeting</t>
  </si>
  <si>
    <t xml:space="preserve">Co-funding - Minimum  (in USD/EUR)
The amount expected represents the minimum to be co funded for the 3 years agreement. </t>
  </si>
  <si>
    <t>Summary budget</t>
  </si>
  <si>
    <t>CCM Activities</t>
  </si>
  <si>
    <t>End date:</t>
  </si>
  <si>
    <t>Total 3 years</t>
  </si>
  <si>
    <t>The following forms will be automatically generated:
- Work plan 
- Summary budget per performance area, per Cost Grouping and per source of fund (SOF)</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</si>
  <si>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</si>
  <si>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</si>
  <si>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</si>
  <si>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</si>
  <si>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Others significant costs which do not fall under the above-defined cost group. Costs under this cost group are to be clearly specified.</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</si>
  <si>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</si>
  <si>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Workhops, Meetings and Training</t>
  </si>
  <si>
    <t>Special Conditions</t>
  </si>
  <si>
    <t xml:space="preserve">CCM FUNDING AGREEMENT - COSTED WORK PLAN </t>
  </si>
  <si>
    <t>No.</t>
  </si>
  <si>
    <t>Total Year (in USD/EUR)</t>
  </si>
  <si>
    <t>Assumptions / comments</t>
  </si>
  <si>
    <t>No. of positions financed by other sources</t>
  </si>
  <si>
    <t>No. of positions financed by GF</t>
  </si>
  <si>
    <t>Total No. of positions</t>
  </si>
  <si>
    <t>Number of Activities</t>
  </si>
  <si>
    <t>Q1</t>
  </si>
  <si>
    <t>Q2</t>
  </si>
  <si>
    <t>Q3</t>
  </si>
  <si>
    <t>Q4</t>
  </si>
  <si>
    <t>M1</t>
  </si>
  <si>
    <t>M2</t>
  </si>
  <si>
    <t>M3</t>
  </si>
  <si>
    <t>M4</t>
  </si>
  <si>
    <t>M5</t>
  </si>
  <si>
    <t>M6</t>
  </si>
  <si>
    <t>M7</t>
  </si>
  <si>
    <t>M8</t>
  </si>
  <si>
    <t>M9</t>
  </si>
  <si>
    <t>M10</t>
  </si>
  <si>
    <t>M11</t>
  </si>
  <si>
    <t>M12</t>
  </si>
  <si>
    <t>Total No. Activities</t>
  </si>
  <si>
    <t>Budget  (in USD/EUR)</t>
  </si>
  <si>
    <t>* Has to be detailed if the yearly activity line budgeted is over 10'000 per annum.</t>
  </si>
  <si>
    <t>Assumptions / Comments</t>
  </si>
  <si>
    <t>Constituency consultations for non-governmental constituencies only and processes to promote and improve the quality of stakeholder participation.</t>
  </si>
  <si>
    <t>Expected (as per the agreement amount and CCM policy)</t>
  </si>
  <si>
    <t>Comments (include information on the activities lines it refers to)</t>
  </si>
  <si>
    <t>CCM Plenary / General Assembly meeting</t>
  </si>
  <si>
    <t>CCM Induction / Orientation</t>
  </si>
  <si>
    <t xml:space="preserve">Workshops, Meetings for Grant Making </t>
  </si>
  <si>
    <t>Workshops, Meetings for Funding Request development</t>
  </si>
  <si>
    <t>Human Resources</t>
  </si>
  <si>
    <t>Travel-related Costs (includes meetings' expenses)</t>
  </si>
  <si>
    <t>External Professional Services</t>
  </si>
  <si>
    <t xml:space="preserve">Non-health Equipment </t>
  </si>
  <si>
    <t xml:space="preserve">Communication Material and Publications </t>
  </si>
  <si>
    <t>Indirect and Overhead Costs</t>
  </si>
  <si>
    <t>Travel-related Costs</t>
  </si>
  <si>
    <t>Budget2</t>
  </si>
  <si>
    <t>Expenditure3</t>
  </si>
  <si>
    <t>Budget4</t>
  </si>
  <si>
    <t>Expenditure5</t>
  </si>
  <si>
    <t>Budget6</t>
  </si>
  <si>
    <t>Expenditure7</t>
  </si>
  <si>
    <t>Expected2</t>
  </si>
  <si>
    <t>Reported3</t>
  </si>
  <si>
    <t>Expected4</t>
  </si>
  <si>
    <t>Reported5</t>
  </si>
  <si>
    <t>Expected6</t>
  </si>
  <si>
    <t>Reported7</t>
  </si>
  <si>
    <t>Condition</t>
  </si>
  <si>
    <t>Cash balance</t>
  </si>
  <si>
    <t>CCM Positions</t>
  </si>
  <si>
    <t>Positions covered</t>
  </si>
  <si>
    <t>Column1</t>
  </si>
  <si>
    <t>Civil Society engagement: 15% of the budget - Minimum (Please detail the lines and amounts to be taken into account in the comment section)  (in USD/EUR)</t>
  </si>
  <si>
    <r>
      <t xml:space="preserve">- The Columns "Costs Grouping" and "Performance Area" respond to the approved terms by the Global Fund. </t>
    </r>
    <r>
      <rPr>
        <strike/>
        <sz val="11"/>
        <color rgb="FFFF0000"/>
        <rFont val="Georgia"/>
        <family val="1"/>
      </rPr>
      <t/>
    </r>
  </si>
  <si>
    <t>Section 5. Conditions</t>
  </si>
  <si>
    <t>- The Section 6 "Cash Reconcililation" summarizes the cash outflow and cash balance at the end of the annual period reflected in this report. The CCM Secretariat is required to fill only those cells that do not contain formulas, and cannot be automatically populated.</t>
  </si>
  <si>
    <t>Inside the table of the Section 3, the column "Total Activities approved" must quantify the number of activities planned for the year, as per the information filled in the relative Costed Workplan. The column "Budget" shows the total cost for the line in the agreed currency (US$/EUR) for the CCM Funding. For each line, the CCM Secretariat should also provide the actual number of activities put into practice, the total annual budget approved, as per the relative Costed Work Plan, and the actual expenditure.</t>
  </si>
  <si>
    <t>-The Section 1 "General information" reflects the basic information about the CCM Funding Agreement.</t>
  </si>
  <si>
    <t>- The Expenditure report contains 6 sections:                                                                                                               1.General information                                                                                                                                                        2.Fixed costs and HR positions covered by CCM Funding Agreement                                                                          3.CCM Activities                                                                                                                                                                          4.Co-funding                                                                                                                                                                               5.Conditions                                                                                                                                                                         6.Cash Reconciliation</t>
  </si>
  <si>
    <t>- The CCM Secretariat should always keep the track and documentation on the expenses presented in this report.</t>
  </si>
  <si>
    <t>- The Expenditure report is a document reflecting the annual execution of activities and financial use of the resources approved in the relative Costed Work Plan. It will be kept by the CCM Hub for accountability purpose, LFA verification and Audits.</t>
  </si>
  <si>
    <t xml:space="preserve">Annual Expenditure report CCM Funding Agreements </t>
  </si>
  <si>
    <t xml:space="preserve">- 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For each line, the CCM Secretariat should provide both the established annual budget, as per the relative Costed Work Plan, and the actual expenditure. </t>
  </si>
  <si>
    <t xml:space="preserve">- In general, only the yellow cells and the grey cells concerning the approved budget can be filled in free format. Some drop-downs and formulas are part of the document: we request to please not modify them, in order to obtain a standardized document across all the CCMs financed by the Global Fund. </t>
  </si>
  <si>
    <t xml:space="preserve">- At the top of the document the table "Grand Total" shows the final annual amount (Budget) covered by the CCM Funding Agreement and the actual Expenditure, both in assolute terms and as a percentage of the approved budget. These cells contain formulas: they are automatic populated, and cannot be freely filled. </t>
  </si>
  <si>
    <t>Cash Balance at the beginning of the period</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</si>
  <si>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</si>
  <si>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 Le Secrétariat du CCM devrait toujours garder la trace et la documentation sur les dépenses présentées dans ce rapport.</t>
  </si>
  <si>
    <t>- En haut du document, le tableau "Grand Total" indique le montant annuel final (Budget) couvert par l'Accord de financement du CCM et les dépenses réelles, en termes absolus et en pourcentage du budget approuvé. Ces cellules contiennent des formules: elles sont remplies automatiquement et ne peuvent pas être modifiées ou remplies librement.</t>
  </si>
  <si>
    <t>- The Section 5 "Special Conditions" summarizes the status of the listed Special Conditions of the CCM Funding Agreement. The CCM Secretariat is required to fill only those cells that do not contain formulas, and cannot be automatically populated.</t>
  </si>
  <si>
    <t>-La section 1 "General Information" ("Information générale") reflète les informations de base de l'Accord de financement du CCM</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</si>
  <si>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par ligne et les coûts liés aux ressources humaines. Pour chaque ligne, le Secrétariat du CCM devrait fournir à la fois le budget annuel établi, conformément au Plan de travail chiffré, ainsi que les dépenses réelles.</t>
  </si>
  <si>
    <t>- Dans le tableau de la section 3, la colonne "Total Activities Approved" ("Activités totales approuvées") doit quantifier le nombre d'activités prévues pour l'année, conformément aux informations fournies dans le plan de travail chiffré correspondant. La colonne «Budget» indique le coût total de la ligne dans la devise convenue (US $ / EUR) pour le financement du CCM. Pour chaque ligne, le Secrétariat du CCM devra également fournir le nombre réel d'activités mises en pratique, le budget annuel total approuvé, conformément au plan de travail chiffré et aux dépenses réelles.</t>
  </si>
  <si>
    <t>- Les Colonnes "Cost Grouping" ("Groupement de coûts") et "Performance Area" ("Zone de performance") répondent aux termes approuvés par le Fonds mondial.</t>
  </si>
  <si>
    <t>- La section 5 "Special Conditions" ("Conditions spéciales") résume l'état des conditions spéciales énoncées dans l'Accord de financement du CCM. Le Secrétariat du CCM doit remplir uniquement les cellules qui ne contiennent pas de formules et ne peuvent pas être automatiquement complétées.</t>
  </si>
  <si>
    <t>- Veuillez consulter la feuille de calcul «Lists» (liste disponible uniqument en anglais) pour un aperçu complet de toutes les options de catégorie que vous pouvez utiliser pour remplir ce plan de travail chiffré.</t>
  </si>
  <si>
    <t>- Veuillez vous référer à la feuille de calcul«Définitions»(disponible uniuqment en anglais) pour une description détaillée de tous les groupements de coûts et des zones de performance utilisées dans ce plan de travail chiffré.</t>
  </si>
  <si>
    <t>-La Sección 1 "General Information" ("Información general") refleja la información básica sobre el Acuerdo de financiamiento del MCP</t>
  </si>
  <si>
    <t>- Le rapport des dépenses est un document reflétant l'exécution annuelle des activités et l'utilisation financière des ressources approuvées dans le plan de travail chiffré. Il sera conservé par le CCM Hub à des fins de responsabilité, pour la vérification de l'ALF et audits.</t>
  </si>
  <si>
    <t>- Le rapport des dépenses comporte 6 sections:                                                                                                               
1. Information générale                                                                                                                                                       
2. Coûts fixes et les postes de RH couverts par l'accord de financement du  CCM
3. Activités du CCM
4. Co-financement                                                                                                                                                                      5. Conditions                                                                                                                                                                         
6. Réconciliation des espèces (cash)</t>
  </si>
  <si>
    <t>Informe de gastos de los Acuerdos de financiamiento de los MCP</t>
  </si>
  <si>
    <t>Rapport annuel des dépenses pour les Accords de financement des CCM</t>
  </si>
  <si>
    <t>- En general, sólo las celdas amarillas y las celdas grises relativas al presupuesto aprobado pueden rellenarse en formato libre. Algunos desplegables y fórmulas forman parte del documento: solicitamos no modificarlos para obtener un documento estandarizado para todos los MCPs financiados por el Fondo Mundial.</t>
  </si>
  <si>
    <t>- En la parte superior del documento, el cuadro "Grand Total" muestra el importe anual final (Presupuesto) cubierto por el Acuerdo de financiamiento del MCP y el gasto real, tanto en términos absolutos como en porcentaje del presupuesto aprobado. Estas celdas contienen fórmulas: son automáticamente pobladas, y no se pueden llenar libremente.</t>
  </si>
  <si>
    <t>- La section 3 "CCM Activities" ("Activités du CCM") montre la mise en oeuvre des activités plannifiées tout au long de l'année dans le plan de travail chiffré correspondant. La liste des activités est standard pour tous les CCM, tout nom détaillé ou spécifique qui pourrait se référer au budget du CCM peut être ajouté dans la colonne des hypothèses ou des commentaires.</t>
  </si>
  <si>
    <t>- La Sección 3 "CCM Activities" ("Actividades del MCP") muestra la implementación, durante el año, de las actividades planificadas en el Plan de trabajo costeado correspondiente. La lista de actividades es estándar para todos los MCP, cualquier nombre detallado o específico que pudiera referirse al presupuesto del MCP se puede agregar en la última columna, como un comentario.</t>
  </si>
  <si>
    <t>- Las columnas "Costs Grouping" ("Agrupación de Costos") y "Performance Area" ("Área de Desempeño") responden a los términos aprobados por el Fondo Mundial.</t>
  </si>
  <si>
    <t>- La section 6 "Cash Reconcililation" ("Reconciliation des liquidités") résume la sortie de trésorerie et le solde de trésorerie à la fin de la période annuelle reflétée dans ce rapport. Le Secrétariat du CCM doit remplir uniquement les cellules qui ne contiennent pas de formules et ne sont pas automatiquement complétées.</t>
  </si>
  <si>
    <t>- La Sección 5 "Special Conditions" ("Condiciones Especiales") resume el estado de los Condiciones Especiales enumeradas del Acuerdo de financiamiento del MCP. La Secretaría del MCP debe llenar sólo aquellas celdas que no contienen fórmulas, y que no pueden ser rellenadas automáticamente.</t>
  </si>
  <si>
    <t>- Consulte la pestaña "Definitions" (únicamente disponible en inglés) para obtener una descripción detallada de todas las agrupaciones de costos y las áreas de desempeño utilizadas en este Informe de gastos.</t>
  </si>
  <si>
    <t>- Consulte la pestaña "Lists" (únicamente disponible en inglés) para obtener una descripción completa de todas las opciones de categoría que puede utilizar para llenar este Informe de gastos.</t>
  </si>
  <si>
    <t xml:space="preserve">- The Section 3 "CCM Activities" shows the implementation, throught the year, of the activities planned in the relative Costed Work Plan. The list of activities is standard for all the CCMs, any detailed or specific name that could refer to the CCM budget can be added in the last column, as a comment. </t>
  </si>
  <si>
    <t xml:space="preserve">- The table of the Section 4 "Co-funding" is mandatory only if the 3-year budget is above USD 300,000. However, all the CCMs are invited to include in the Costed Work Plan co-funded activities. </t>
  </si>
  <si>
    <t>- Le tableau de la section 4 "Co-financing" ("Co-financement") est obligatoire uniquement si le budget pour 3 ans est supérieur à USD 300,000. Cependant, tous les CCM ont été invités à inclure les activités co-financées dans le Plan de travail chiffré.</t>
  </si>
  <si>
    <t>- La Secretaría del MCP debe siempre mantener el registro y la documentación sobre los gastos presentados en este informe.</t>
  </si>
  <si>
    <t>- El cuadro de la Sección 4 "Co-funding" ("Contrapartida") es obligatorio sólo si el presupuesto de 3 años es superior a USD 300.000. Sin embargo, se invita a todos los MCP a incluir en el Plan de trabajo costeado actividades cofinanciadas.</t>
  </si>
  <si>
    <t>- La Sección 6 "Cash Reconcililation" ("Reconciliación de caja") resume las salidas de caja y saldo de caja al final del periodo anual que se refleja en este informe. La Secretaría del MCP debe llenar sólo aquellas celdas que no tienen fórmulas, y que no pueden ser rellenadas automáticamente.</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</si>
  <si>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 Para cada línea, la Secretaría del MCP debe proporcionar tanto el presupuesto anual establecido, según el Plan de trabajo costeado, como el gasto real.</t>
  </si>
  <si>
    <t>- El Informe de gastos es un documento que refleja la ejecución anual de las actividades y el uso financiero de los recursos aprobados en el Plan de trabajo costeado. El CCM Hub lo guardará para fines de rendición de cuentas, verificación del ALF y auditorías.</t>
  </si>
  <si>
    <t>- El Informe de gastos contiene 6 secciones: 
1.Información general 
2.Cambios fijos y posiciones de recursos humanos cubiertos por el Acuerdo de financiamiento del MCP 
3. Actividades del MCP 
4.Contrapartida 
5.Condicciones 
6. Reconciliación de Caja</t>
  </si>
  <si>
    <t>- Dentro de la tabla de la Sección 3, la columna "Total Activities approved" ("Total de Actividades aprobadas") debe cuantificar el número de actividades planificadas para el año, según la información contenida en el Plan de trabajo costeado correspondiente. La columna  "Budget" ("Presupuesto") muestra el costo total de la línea en la moneda acordada (USD/EUR) para el financiamiento del MCP. Para cada línea, la Secretaría del MCP también debe proporcionar el número real de actividades puestas en práctica, el presupuesto anual total aprobado, según el Plan de trabajo costeado accordado, y el gasto real.</t>
  </si>
  <si>
    <t>Version August 2017</t>
  </si>
  <si>
    <t>-Please refer to the Spreadsheet "Definitions" for a detailed description of all the Cost Groupings and the Performance Areas used in this Expenditure report.</t>
  </si>
  <si>
    <t>-Please refer to the Spreadsheet "Lists" for a complete overview of all the category options you can use to fill this Expenditure report</t>
  </si>
  <si>
    <t>Version Août 2017</t>
  </si>
  <si>
    <t>Versión Agosto 2017</t>
  </si>
  <si>
    <t>CCM Secretariat full-time equivalent positions</t>
  </si>
  <si>
    <t>Version February 2018</t>
  </si>
  <si>
    <t>MRT-CFUND-1808</t>
  </si>
  <si>
    <t>01 August 2018</t>
  </si>
  <si>
    <t>SLV-CFUND-1707</t>
  </si>
  <si>
    <t>01 January 2017</t>
  </si>
  <si>
    <t/>
  </si>
  <si>
    <t/>
  </si>
  <si>
    <t/>
  </si>
  <si>
    <t/>
  </si>
  <si>
    <t/>
  </si>
  <si>
    <t/>
  </si>
  <si>
    <t/>
  </si>
  <si>
    <t/>
  </si>
  <si>
    <t/>
  </si>
  <si>
    <t/>
  </si>
  <si>
    <t/>
  </si>
  <si>
    <t/>
  </si>
  <si>
    <t/>
  </si>
  <si>
    <t/>
  </si>
  <si>
    <t/>
  </si>
  <si>
    <t/>
  </si>
  <si>
    <t/>
  </si>
  <si>
    <t/>
  </si>
  <si>
    <t/>
  </si>
  <si>
    <t/>
  </si>
  <si>
    <t/>
  </si>
  <si>
    <t>Apoyo para escribir la solicitud de fondos de VIH</t>
  </si>
  <si>
    <t/>
  </si>
  <si>
    <t/>
  </si>
  <si>
    <t/>
  </si>
  <si>
    <t/>
  </si>
  <si>
    <t>5000</t>
  </si>
  <si>
    <t/>
  </si>
  <si>
    <t/>
  </si>
  <si>
    <t/>
  </si>
  <si>
    <t/>
  </si>
  <si>
    <t>Plan internacional CANADA</t>
  </si>
  <si>
    <t/>
  </si>
  <si>
    <t/>
  </si>
  <si>
    <t/>
  </si>
  <si>
    <t/>
  </si>
  <si>
    <t>Plaza fue suprimida a partir del 1 de mayo del 2018</t>
  </si>
  <si>
    <t>Esta actividad se realizará en el mes de diciembre.</t>
  </si>
  <si>
    <t>La  diferencia reflejada se utilizará para cancelar  actividades programadas  para nov y diciembre</t>
  </si>
  <si>
    <t>La variacion con el presupuesto corresponde a ahorro en el pago de local y alimentacion.</t>
  </si>
  <si>
    <t>debido a renuncia de la Tecnico de Monitoreo se readecuaron los TDR de las 2 miembros del Staff para cubrir las actividades de la plaza de monitoreo y esta se suprimio.</t>
  </si>
  <si>
    <t>ultimo estado de cuenta emitido por el banco</t>
  </si>
  <si>
    <t>cheques emitidos no cobrados aun</t>
  </si>
  <si>
    <t>Esta linea cuenta con remanente de $1184.88 del año 1. Falta detallar $242.08 de visita de campo 08-2018. Además fueron cargados a esta línea $1,188.08 por alimentación y movilización durante las reuniones del comite de pripuestas para la elaboración de la SF 2019-2021 de VIH y TB</t>
  </si>
  <si>
    <t>Esta línea cuenta con remanente de $755.28 del año 1. Además se considero la realización de un taller para la evaluación del proceso de elaboración de las SF VIH y TB, el cual no estaba planificado</t>
  </si>
  <si>
    <t>Durante este año se utilizaron remantes de insumos de oficina comprados durante el año1,  por lo que no fue necesario utilizar el 100% del monto presupuestado.</t>
  </si>
  <si>
    <t>Como compromisos pendientes de pago por servicio sdel mes de octubre se tiene $ 57.98 para los meses nov y diciembre se tiene un monto estimado de $79.96 ya que el costo por alquiler ya se contempla en el gasto por SISCA por Orden de Compra. Se tiene un monto por $632.04 que corresponden a ahorros en equipos y materiales y licencias</t>
  </si>
  <si>
    <t>Como compromiso pendiente de pago del mes de octubre se tiene $55.00 por factura del mes pendiende y $110.00 correspondiente a compromisos  de nov y dic. La diferencia con lo presupuestado se debe a la variación en el consumo mensual.</t>
  </si>
  <si>
    <t xml:space="preserve">El compromosio por costo de overhead de noviembre y diciembre ya se encuentra contemplado en el gasto por por administrador, debido a la orden de compra generada de forma semestral. </t>
  </si>
  <si>
    <t>Esta línea cuenta con un remanente del año 1 por $34.14. Se estiman compromisos para las reuniones del mes de noviembre y diciembre por $437.50.  Se espera tener economias, debido a la variación de precios en el costo por alimentacaión y local.</t>
  </si>
  <si>
    <t>Esta línea cuenta con un remanente del año 1 por $559.18. Además se cargaron costos de reuniones del comité de propuestas durante la elaboración de SF de TB y VIH por $1,259.62 . Se reflejan 2 actividades menos de las programadas. Se han estimado costos para la reunión del mes de noviembre por $400.00, por lo que tendrá un excedente.</t>
  </si>
  <si>
    <t xml:space="preserve">Esta línea cuenta con un remanente del año 1 por $96.99. Debido al proceso de presentación de propuestas se realizaron 5 actividades mas de las inicialmente programadas. Aún esta pendiente de realizar reunion del mes de noviembre, para la cual se estima un costo de $50.00 </t>
  </si>
  <si>
    <t>Esta linea cuenta con un remanente del año 1 por $103,75. Se estiman compromisos por la reunión correspondiente al cuarto trimestre, para la cual se calcula un gasto de $50.00</t>
  </si>
  <si>
    <t>Esta linea cuenta con un remanente del año 1 por $129,21. Se estiman compromisos por la reunion correspondiente al cuarto trimestre, para la cual se  calcula un gasto de $50.00</t>
  </si>
  <si>
    <t>Se ha cumplido con el pago puntual para todas las actividades realizadas, la diferencia se debe a la variación en la asistencia de los miembros a las diferentes reuniones, compromisos para nov y dic por $740.00. En esta línea se ha cargado los 500.00 obtenidos para caja chica, gasto que aun no aparece reflejado en el reporte SISCA</t>
  </si>
  <si>
    <t>Ultimo estado de cuenta emitido por el banco al 31 de octubre 2018</t>
  </si>
  <si>
    <t>Cheques emitidos no cobrados</t>
  </si>
  <si>
    <t>Compromisos pendientes por actividades de noviembre y diciembre</t>
  </si>
  <si>
    <t>Apoyo para el proceso de elaboracion y negociacion de SF  VIH y TB  (ONUSIDA, Plan Internacional, MINSAL , UJMD)</t>
  </si>
  <si>
    <r>
      <t>Hay pagos pendientes para Nov y dic en concepto de salarios por $9,335.70.  con un remanente de $1</t>
    </r>
    <r>
      <rPr>
        <sz val="11"/>
        <color rgb="FFFF0000"/>
        <rFont val="Arial"/>
        <family val="2"/>
      </rPr>
      <t xml:space="preserve">5,900,03 que corresponde a </t>
    </r>
    <r>
      <rPr>
        <sz val="11"/>
        <color theme="1"/>
        <rFont val="Arial"/>
        <family val="2"/>
      </rPr>
      <t xml:space="preserve"> salarios no devengados debido a la renuncia de la tecnico de Monitoreo y a  recalculos de salarios y prestaciones de las dos plazas actuales de la secretaria técnica.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</si>
</sst>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 * #,##0.00_ ;_ * \-#,##0.00_ ;_ * &quot;-&quot;??_ ;_ @_ "/>
    <numFmt numFmtId="167" formatCode="_-* #,##0_-;\-* #,##0_-;_-* &quot;-&quot;??_-;_-@_-"/>
    <numFmt numFmtId="168" formatCode="[$-809]dd\ mmmm\ yyyy;@"/>
  </numFmts>
  <fonts count="37" x14ac:knownFonts="1">
    <font>
      <sz val="11"/>
      <color theme="1"/>
      <name val="Calibri"/>
      <family val="2"/>
      <scheme val="minor"/>
    </font>
    <font>
      <sz val="11"/>
      <name val="Calibri"/>
      <family val="2"/>
      <scheme val="minor"/>
    </font>
    <font>
      <sz val="11"/>
      <color theme="1"/>
      <name val="Calibri"/>
      <family val="2"/>
      <scheme val="minor"/>
    </font>
    <font>
      <sz val="10"/>
      <name val="Arial"/>
      <family val="2"/>
    </font>
    <font>
      <sz val="12"/>
      <color indexed="8"/>
      <name val="Verdana"/>
      <family val="2"/>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b/>
      <sz val="11"/>
      <color theme="0"/>
      <name val="Calibri"/>
      <family val="2"/>
      <scheme val="minor"/>
    </font>
    <font>
      <sz val="10"/>
      <color rgb="FF000000"/>
      <name val="Georgia"/>
      <family val="1"/>
    </font>
    <font>
      <strike/>
      <sz val="11"/>
      <color rgb="FFFF0000"/>
      <name val="Georgia"/>
      <family val="1"/>
    </font>
    <font>
      <sz val="11"/>
      <color theme="1"/>
      <name val="Arial"/>
      <family val="2"/>
    </font>
    <font>
      <b/>
      <sz val="12"/>
      <color theme="1"/>
      <name val="Arial"/>
      <family val="2"/>
    </font>
    <font>
      <sz val="11"/>
      <name val="Arial"/>
      <family val="2"/>
    </font>
    <font>
      <sz val="11"/>
      <color theme="0" tint="-0.499984740745262"/>
      <name val="Arial"/>
      <family val="2"/>
    </font>
    <font>
      <b/>
      <sz val="11"/>
      <color theme="1"/>
      <name val="Arial"/>
      <family val="2"/>
    </font>
    <font>
      <b/>
      <sz val="18"/>
      <color theme="1"/>
      <name val="Arial"/>
      <family val="2"/>
    </font>
    <font>
      <sz val="10"/>
      <color theme="1"/>
      <name val="Arial"/>
      <family val="2"/>
    </font>
    <font>
      <sz val="9"/>
      <color theme="1"/>
      <name val="Arial"/>
      <family val="2"/>
    </font>
    <font>
      <sz val="11"/>
      <color indexed="8"/>
      <name val="Arial"/>
      <family val="2"/>
    </font>
    <font>
      <b/>
      <sz val="11"/>
      <color rgb="FFFF0000"/>
      <name val="Arial"/>
      <family val="2"/>
    </font>
    <font>
      <b/>
      <sz val="16"/>
      <color theme="1"/>
      <name val="Arial"/>
      <family val="2"/>
    </font>
    <font>
      <b/>
      <sz val="11"/>
      <color indexed="8"/>
      <name val="Arial"/>
      <family val="2"/>
    </font>
    <font>
      <sz val="11"/>
      <color rgb="FFFF0000"/>
      <name val="Arial"/>
      <family val="2"/>
    </font>
    <font>
      <sz val="11"/>
      <color theme="1" tint="4.9989318521683403E-2"/>
      <name val="Arial"/>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indexed="19"/>
        <bgColor auto="1"/>
      </patternFill>
    </fill>
    <fill>
      <patternFill patternType="solid">
        <fgColor theme="9"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s>
  <cellStyleXfs count="10">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cellStyleXfs>
  <cellXfs count="874">
    <xf numFmtId="0" fontId="0" fillId="0" borderId="0" xfId="0"/>
    <xf numFmtId="0" fontId="0" fillId="0" borderId="27" xfId="0" applyBorder="1" applyAlignment="1"/>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1" fillId="5" borderId="1" xfId="0" applyFont="1" applyFill="1" applyBorder="1" applyAlignment="1"/>
    <xf numFmtId="0" fontId="0" fillId="3" borderId="1" xfId="0" applyFill="1" applyBorder="1"/>
    <xf numFmtId="0" fontId="5" fillId="0" borderId="0" xfId="3" applyFont="1" applyAlignment="1">
      <alignment vertical="top" wrapText="1"/>
    </xf>
    <xf numFmtId="0" fontId="6" fillId="0" borderId="0" xfId="3" applyNumberFormat="1" applyFont="1" applyAlignment="1"/>
    <xf numFmtId="0" fontId="6" fillId="0" borderId="76" xfId="3" applyFont="1" applyBorder="1" applyAlignment="1"/>
    <xf numFmtId="0" fontId="6" fillId="0" borderId="75" xfId="3" applyFont="1" applyBorder="1" applyAlignment="1"/>
    <xf numFmtId="0" fontId="6" fillId="0" borderId="74" xfId="3" applyFont="1" applyBorder="1" applyAlignment="1"/>
    <xf numFmtId="0" fontId="6" fillId="0" borderId="38" xfId="3" applyFont="1" applyBorder="1" applyAlignment="1"/>
    <xf numFmtId="0" fontId="6" fillId="0" borderId="0" xfId="3" applyFont="1" applyBorder="1" applyAlignment="1"/>
    <xf numFmtId="0" fontId="6" fillId="0" borderId="35" xfId="3" applyFont="1" applyBorder="1" applyAlignment="1"/>
    <xf numFmtId="0" fontId="6" fillId="0" borderId="44" xfId="3" applyFont="1" applyBorder="1" applyAlignment="1"/>
    <xf numFmtId="0" fontId="6" fillId="0" borderId="93" xfId="3" applyNumberFormat="1" applyFont="1" applyBorder="1" applyAlignment="1">
      <alignment wrapText="1"/>
    </xf>
    <xf numFmtId="0" fontId="6" fillId="0" borderId="94" xfId="3" applyNumberFormat="1" applyFont="1" applyBorder="1" applyAlignment="1">
      <alignment vertical="center"/>
    </xf>
    <xf numFmtId="0" fontId="6" fillId="0" borderId="69" xfId="3" applyFont="1" applyBorder="1" applyAlignment="1"/>
    <xf numFmtId="0" fontId="6" fillId="0" borderId="94" xfId="3" applyNumberFormat="1" applyFont="1" applyBorder="1" applyAlignment="1">
      <alignment horizontal="left" vertical="center"/>
    </xf>
    <xf numFmtId="0" fontId="6" fillId="0" borderId="73" xfId="3" applyNumberFormat="1" applyFont="1" applyBorder="1" applyAlignment="1">
      <alignment vertical="top" wrapText="1"/>
    </xf>
    <xf numFmtId="0" fontId="6" fillId="0" borderId="72" xfId="3" applyNumberFormat="1" applyFont="1" applyBorder="1" applyAlignment="1">
      <alignment vertical="center"/>
    </xf>
    <xf numFmtId="0" fontId="6" fillId="3" borderId="71" xfId="3" applyNumberFormat="1" applyFont="1" applyFill="1" applyBorder="1" applyAlignment="1">
      <alignment horizontal="center"/>
    </xf>
    <xf numFmtId="0" fontId="6" fillId="3" borderId="70" xfId="3" applyNumberFormat="1" applyFont="1" applyFill="1" applyBorder="1" applyAlignment="1">
      <alignment horizontal="center"/>
    </xf>
    <xf numFmtId="0" fontId="6" fillId="0" borderId="36" xfId="3" applyFont="1" applyBorder="1" applyAlignment="1"/>
    <xf numFmtId="0" fontId="6" fillId="0" borderId="95" xfId="3" applyFont="1" applyBorder="1" applyAlignment="1"/>
    <xf numFmtId="0" fontId="6" fillId="0" borderId="53" xfId="3" applyFont="1" applyBorder="1" applyAlignment="1"/>
    <xf numFmtId="0" fontId="6" fillId="0" borderId="91" xfId="3" applyNumberFormat="1" applyFont="1" applyBorder="1" applyAlignment="1">
      <alignment vertical="center" wrapText="1"/>
    </xf>
    <xf numFmtId="0" fontId="6" fillId="0" borderId="91" xfId="3" applyNumberFormat="1" applyFont="1" applyBorder="1" applyAlignment="1">
      <alignment horizontal="center" vertical="center"/>
    </xf>
    <xf numFmtId="1" fontId="6" fillId="0" borderId="52" xfId="3" applyNumberFormat="1" applyFont="1" applyBorder="1" applyAlignment="1">
      <alignment vertical="center"/>
    </xf>
    <xf numFmtId="0" fontId="6" fillId="0" borderId="37" xfId="3" applyFont="1" applyBorder="1" applyAlignment="1"/>
    <xf numFmtId="1" fontId="6" fillId="0" borderId="69" xfId="3" applyNumberFormat="1" applyFont="1" applyBorder="1" applyAlignment="1">
      <alignment horizontal="center"/>
    </xf>
    <xf numFmtId="1" fontId="9" fillId="0" borderId="36" xfId="3" applyNumberFormat="1" applyFont="1" applyBorder="1" applyAlignment="1">
      <alignment horizontal="center"/>
    </xf>
    <xf numFmtId="1" fontId="9" fillId="0" borderId="44" xfId="3" applyNumberFormat="1" applyFont="1" applyBorder="1" applyAlignment="1">
      <alignment horizontal="center"/>
    </xf>
    <xf numFmtId="0" fontId="10" fillId="0" borderId="0" xfId="0" applyFont="1"/>
    <xf numFmtId="0" fontId="10" fillId="0" borderId="0" xfId="0" applyFont="1" applyBorder="1" applyAlignment="1">
      <alignment horizontal="left" wrapText="1"/>
    </xf>
    <xf numFmtId="0" fontId="6" fillId="0" borderId="0" xfId="3" applyNumberFormat="1" applyFont="1" applyBorder="1" applyAlignment="1"/>
    <xf numFmtId="0" fontId="11" fillId="0" borderId="0" xfId="0" applyFont="1" applyBorder="1" applyAlignment="1">
      <alignment horizontal="left" wrapText="1"/>
    </xf>
    <xf numFmtId="0" fontId="6" fillId="0" borderId="50" xfId="3" applyFont="1" applyBorder="1" applyAlignment="1"/>
    <xf numFmtId="1" fontId="6" fillId="0" borderId="60" xfId="3" applyNumberFormat="1" applyFont="1" applyBorder="1" applyAlignment="1">
      <alignment vertical="top" wrapText="1"/>
    </xf>
    <xf numFmtId="1" fontId="12" fillId="0" borderId="59" xfId="3" applyNumberFormat="1" applyFont="1" applyBorder="1" applyAlignment="1">
      <alignment vertical="top" wrapText="1"/>
    </xf>
    <xf numFmtId="1" fontId="6" fillId="0" borderId="59" xfId="3" applyNumberFormat="1" applyFont="1" applyBorder="1" applyAlignment="1">
      <alignment vertical="top" wrapText="1"/>
    </xf>
    <xf numFmtId="1" fontId="13" fillId="0" borderId="58" xfId="3" applyNumberFormat="1" applyFont="1" applyBorder="1" applyAlignment="1">
      <alignment vertical="top" wrapText="1"/>
    </xf>
    <xf numFmtId="1" fontId="6" fillId="0" borderId="52" xfId="3" applyNumberFormat="1" applyFont="1" applyBorder="1" applyAlignment="1">
      <alignment vertical="top" wrapText="1"/>
    </xf>
    <xf numFmtId="1" fontId="6" fillId="0" borderId="56" xfId="3" applyNumberFormat="1" applyFont="1" applyBorder="1" applyAlignment="1">
      <alignment vertical="top" wrapText="1"/>
    </xf>
    <xf numFmtId="1" fontId="12" fillId="0" borderId="55" xfId="3" applyNumberFormat="1" applyFont="1" applyBorder="1" applyAlignment="1">
      <alignment vertical="top" wrapText="1"/>
    </xf>
    <xf numFmtId="0" fontId="6" fillId="0" borderId="55" xfId="3" applyNumberFormat="1" applyFont="1" applyBorder="1" applyAlignment="1">
      <alignment vertical="top" wrapText="1"/>
    </xf>
    <xf numFmtId="1" fontId="13" fillId="0" borderId="54" xfId="3" applyNumberFormat="1" applyFont="1" applyBorder="1" applyAlignment="1">
      <alignment vertical="top" wrapText="1"/>
    </xf>
    <xf numFmtId="1" fontId="6" fillId="0" borderId="55" xfId="3" applyNumberFormat="1" applyFont="1" applyBorder="1" applyAlignment="1">
      <alignment vertical="top" wrapText="1"/>
    </xf>
    <xf numFmtId="0" fontId="13" fillId="0" borderId="54" xfId="3" applyNumberFormat="1" applyFont="1" applyBorder="1" applyAlignment="1">
      <alignment vertical="top" wrapText="1"/>
    </xf>
    <xf numFmtId="0" fontId="12" fillId="0" borderId="99" xfId="3" applyNumberFormat="1" applyFont="1" applyBorder="1" applyAlignment="1">
      <alignment vertical="top" wrapText="1"/>
    </xf>
    <xf numFmtId="0" fontId="12" fillId="0" borderId="100" xfId="3" applyNumberFormat="1" applyFont="1" applyBorder="1" applyAlignment="1">
      <alignment vertical="top" wrapText="1"/>
    </xf>
    <xf numFmtId="0" fontId="12" fillId="0" borderId="101" xfId="3" applyNumberFormat="1" applyFont="1" applyBorder="1" applyAlignment="1">
      <alignment vertical="top" wrapText="1"/>
    </xf>
    <xf numFmtId="1" fontId="6" fillId="0" borderId="51" xfId="3" applyNumberFormat="1" applyFont="1" applyBorder="1" applyAlignment="1">
      <alignment vertical="top" wrapText="1"/>
    </xf>
    <xf numFmtId="1" fontId="6" fillId="0" borderId="43" xfId="3" applyNumberFormat="1" applyFont="1" applyBorder="1" applyAlignment="1">
      <alignment vertical="top" wrapText="1"/>
    </xf>
    <xf numFmtId="1" fontId="6" fillId="0" borderId="38" xfId="3" applyNumberFormat="1" applyFont="1" applyBorder="1" applyAlignment="1"/>
    <xf numFmtId="1" fontId="6" fillId="0" borderId="102" xfId="3" applyNumberFormat="1" applyFont="1" applyBorder="1" applyAlignment="1">
      <alignment vertical="top" wrapText="1"/>
    </xf>
    <xf numFmtId="1" fontId="12" fillId="0" borderId="102" xfId="3" applyNumberFormat="1" applyFont="1" applyBorder="1" applyAlignment="1">
      <alignment vertical="top" wrapText="1"/>
    </xf>
    <xf numFmtId="1" fontId="13" fillId="0" borderId="102" xfId="3" applyNumberFormat="1" applyFont="1" applyBorder="1" applyAlignment="1">
      <alignment vertical="top" wrapText="1"/>
    </xf>
    <xf numFmtId="1" fontId="6" fillId="0" borderId="50" xfId="3" applyNumberFormat="1" applyFont="1" applyBorder="1" applyAlignment="1">
      <alignment vertical="top" wrapText="1"/>
    </xf>
    <xf numFmtId="0" fontId="6" fillId="0" borderId="59" xfId="3" applyNumberFormat="1" applyFont="1" applyBorder="1" applyAlignment="1">
      <alignment vertical="top" wrapText="1"/>
    </xf>
    <xf numFmtId="0" fontId="6" fillId="0" borderId="56" xfId="3" applyNumberFormat="1" applyFont="1" applyBorder="1" applyAlignment="1">
      <alignment vertical="top" wrapText="1"/>
    </xf>
    <xf numFmtId="0" fontId="6" fillId="0" borderId="43" xfId="3" applyFont="1" applyBorder="1" applyAlignment="1"/>
    <xf numFmtId="0" fontId="13" fillId="0" borderId="58" xfId="3" applyNumberFormat="1" applyFont="1" applyBorder="1" applyAlignment="1">
      <alignment vertical="top" wrapText="1"/>
    </xf>
    <xf numFmtId="0" fontId="6" fillId="0" borderId="52" xfId="3" applyFont="1" applyBorder="1" applyAlignment="1"/>
    <xf numFmtId="1" fontId="6" fillId="0" borderId="0" xfId="3" applyNumberFormat="1" applyFont="1" applyBorder="1" applyAlignment="1">
      <alignment horizontal="justify" vertical="top" wrapText="1"/>
    </xf>
    <xf numFmtId="0" fontId="6" fillId="0" borderId="55" xfId="3" applyNumberFormat="1" applyFont="1" applyBorder="1" applyAlignment="1">
      <alignment horizontal="justify" vertical="top" wrapText="1"/>
    </xf>
    <xf numFmtId="1" fontId="6" fillId="0" borderId="56" xfId="3" applyNumberFormat="1" applyFont="1" applyBorder="1" applyAlignment="1"/>
    <xf numFmtId="1" fontId="6" fillId="0" borderId="55" xfId="3" applyNumberFormat="1" applyFont="1" applyBorder="1" applyAlignment="1"/>
    <xf numFmtId="1" fontId="6" fillId="0" borderId="52" xfId="3" applyNumberFormat="1" applyFont="1" applyBorder="1" applyAlignment="1"/>
    <xf numFmtId="1" fontId="6" fillId="0" borderId="64" xfId="3" applyNumberFormat="1" applyFont="1" applyBorder="1" applyAlignment="1">
      <alignment horizontal="left" vertical="top" wrapText="1"/>
    </xf>
    <xf numFmtId="1" fontId="6" fillId="0" borderId="63" xfId="3" applyNumberFormat="1" applyFont="1" applyBorder="1" applyAlignment="1">
      <alignment horizontal="left" vertical="top" wrapText="1"/>
    </xf>
    <xf numFmtId="1" fontId="6" fillId="0" borderId="62" xfId="3" applyNumberFormat="1" applyFont="1" applyBorder="1" applyAlignment="1">
      <alignment horizontal="left" vertical="top" wrapText="1"/>
    </xf>
    <xf numFmtId="1" fontId="13" fillId="0" borderId="52" xfId="3" applyNumberFormat="1" applyFont="1" applyBorder="1" applyAlignment="1">
      <alignment vertical="top" wrapText="1"/>
    </xf>
    <xf numFmtId="1" fontId="6" fillId="0" borderId="103" xfId="3" applyNumberFormat="1" applyFont="1" applyBorder="1" applyAlignment="1"/>
    <xf numFmtId="1" fontId="6" fillId="0" borderId="95" xfId="3" applyNumberFormat="1" applyFont="1" applyBorder="1" applyAlignment="1"/>
    <xf numFmtId="1" fontId="6" fillId="0" borderId="104" xfId="3" applyNumberFormat="1" applyFont="1" applyBorder="1" applyAlignment="1"/>
    <xf numFmtId="1" fontId="6" fillId="0" borderId="52" xfId="3" applyNumberFormat="1" applyFont="1" applyBorder="1" applyAlignment="1">
      <alignment vertical="top"/>
    </xf>
    <xf numFmtId="1" fontId="6" fillId="0" borderId="51" xfId="3" applyNumberFormat="1" applyFont="1" applyBorder="1" applyAlignment="1"/>
    <xf numFmtId="1" fontId="6" fillId="0" borderId="43" xfId="3" applyNumberFormat="1" applyFont="1" applyBorder="1" applyAlignment="1">
      <alignment vertical="top"/>
    </xf>
    <xf numFmtId="1" fontId="15" fillId="0" borderId="102" xfId="3" applyNumberFormat="1" applyFont="1" applyBorder="1" applyAlignment="1">
      <alignment vertical="top" wrapText="1"/>
    </xf>
    <xf numFmtId="0" fontId="15" fillId="0" borderId="58" xfId="3" applyNumberFormat="1" applyFont="1" applyBorder="1" applyAlignment="1">
      <alignment vertical="top" wrapText="1"/>
    </xf>
    <xf numFmtId="0" fontId="15" fillId="0" borderId="54" xfId="3" applyNumberFormat="1" applyFont="1" applyBorder="1" applyAlignment="1">
      <alignment vertical="top" wrapText="1"/>
    </xf>
    <xf numFmtId="1" fontId="6" fillId="0" borderId="57" xfId="3" applyNumberFormat="1" applyFont="1" applyBorder="1" applyAlignment="1">
      <alignment vertical="top" wrapText="1"/>
    </xf>
    <xf numFmtId="1" fontId="6" fillId="0" borderId="0" xfId="3" applyNumberFormat="1" applyFont="1" applyBorder="1" applyAlignment="1">
      <alignment vertical="top" wrapText="1"/>
    </xf>
    <xf numFmtId="1" fontId="6" fillId="0" borderId="53" xfId="3" applyNumberFormat="1" applyFont="1" applyBorder="1" applyAlignment="1">
      <alignment vertical="top" wrapText="1"/>
    </xf>
    <xf numFmtId="1" fontId="6" fillId="0" borderId="36" xfId="3" applyNumberFormat="1" applyFont="1" applyBorder="1" applyAlignment="1">
      <alignment vertical="top"/>
    </xf>
    <xf numFmtId="1" fontId="6" fillId="0" borderId="36" xfId="3" applyNumberFormat="1" applyFont="1" applyBorder="1" applyAlignment="1">
      <alignment vertical="top" wrapText="1"/>
    </xf>
    <xf numFmtId="1" fontId="6" fillId="0" borderId="50" xfId="3" applyNumberFormat="1" applyFont="1" applyBorder="1" applyAlignment="1">
      <alignment vertical="top"/>
    </xf>
    <xf numFmtId="0" fontId="6" fillId="0" borderId="49" xfId="3" applyFont="1" applyBorder="1" applyAlignment="1"/>
    <xf numFmtId="1" fontId="13" fillId="0" borderId="44" xfId="3" applyNumberFormat="1" applyFont="1" applyBorder="1" applyAlignment="1">
      <alignment vertical="top" wrapText="1"/>
    </xf>
    <xf numFmtId="0" fontId="13" fillId="0" borderId="48" xfId="3" applyNumberFormat="1" applyFont="1" applyBorder="1" applyAlignment="1">
      <alignment horizontal="justify" vertical="top" wrapText="1"/>
    </xf>
    <xf numFmtId="0" fontId="13" fillId="0" borderId="44" xfId="3" applyNumberFormat="1" applyFont="1" applyBorder="1" applyAlignment="1">
      <alignment vertical="top" wrapText="1"/>
    </xf>
    <xf numFmtId="0" fontId="13" fillId="0" borderId="47" xfId="3" applyNumberFormat="1" applyFont="1" applyBorder="1" applyAlignment="1">
      <alignment horizontal="justify" vertical="top" wrapText="1"/>
    </xf>
    <xf numFmtId="0" fontId="13" fillId="0" borderId="46" xfId="3" applyNumberFormat="1" applyFont="1" applyBorder="1" applyAlignment="1">
      <alignment horizontal="left" vertical="top" wrapText="1"/>
    </xf>
    <xf numFmtId="1" fontId="13" fillId="0" borderId="45" xfId="3" applyNumberFormat="1" applyFont="1" applyBorder="1" applyAlignment="1">
      <alignment horizontal="justify" vertical="top" wrapText="1"/>
    </xf>
    <xf numFmtId="1" fontId="13" fillId="0" borderId="0" xfId="3" applyNumberFormat="1" applyFont="1" applyBorder="1" applyAlignment="1">
      <alignment vertical="top" wrapText="1"/>
    </xf>
    <xf numFmtId="0" fontId="13" fillId="0" borderId="0" xfId="3" applyNumberFormat="1" applyFont="1" applyBorder="1" applyAlignment="1">
      <alignment vertical="top" wrapText="1"/>
    </xf>
    <xf numFmtId="1" fontId="16" fillId="0" borderId="0" xfId="3" applyNumberFormat="1" applyFont="1" applyBorder="1" applyAlignment="1">
      <alignment horizontal="justify" vertical="top" wrapText="1"/>
    </xf>
    <xf numFmtId="1" fontId="17" fillId="0" borderId="0" xfId="3" applyNumberFormat="1" applyFont="1" applyBorder="1" applyAlignment="1">
      <alignment horizontal="justify" vertical="top" wrapText="1"/>
    </xf>
    <xf numFmtId="1" fontId="9" fillId="0" borderId="40" xfId="3" applyNumberFormat="1" applyFont="1" applyBorder="1" applyAlignment="1">
      <alignment horizontal="center"/>
    </xf>
    <xf numFmtId="1" fontId="9" fillId="0" borderId="39" xfId="3" applyNumberFormat="1" applyFont="1" applyBorder="1" applyAlignment="1">
      <alignment horizontal="center"/>
    </xf>
    <xf numFmtId="0" fontId="18" fillId="10" borderId="0" xfId="0" applyFont="1" applyFill="1"/>
    <xf numFmtId="0" fontId="0" fillId="0" borderId="88" xfId="0" applyBorder="1"/>
    <xf numFmtId="0" fontId="0" fillId="0" borderId="0" xfId="0" applyFill="1" applyBorder="1"/>
    <xf numFmtId="0" fontId="1" fillId="0" borderId="0" xfId="0" applyFont="1" applyFill="1" applyBorder="1" applyAlignment="1"/>
    <xf numFmtId="1" fontId="6" fillId="0" borderId="44" xfId="3" applyNumberFormat="1" applyFont="1" applyBorder="1" applyAlignment="1">
      <alignment vertical="center"/>
    </xf>
    <xf numFmtId="0" fontId="6" fillId="0" borderId="125" xfId="3" applyNumberFormat="1" applyFont="1" applyBorder="1" applyAlignment="1">
      <alignment vertical="center" wrapText="1"/>
    </xf>
    <xf numFmtId="0" fontId="19" fillId="0" borderId="125" xfId="0" applyFont="1" applyBorder="1" applyAlignment="1">
      <alignment horizontal="center" vertical="center" wrapText="1"/>
    </xf>
    <xf numFmtId="0" fontId="6" fillId="3" borderId="72" xfId="3" applyNumberFormat="1" applyFont="1" applyFill="1" applyBorder="1" applyAlignment="1">
      <alignment horizontal="center" vertical="center"/>
    </xf>
    <xf numFmtId="0" fontId="6" fillId="3" borderId="126" xfId="3" applyNumberFormat="1" applyFont="1" applyFill="1" applyBorder="1" applyAlignment="1">
      <alignment horizontal="center" vertical="center"/>
    </xf>
    <xf numFmtId="0" fontId="0" fillId="0" borderId="125" xfId="0" applyBorder="1"/>
    <xf numFmtId="0" fontId="0" fillId="0" borderId="125" xfId="0" applyBorder="1" applyAlignment="1">
      <alignment wrapText="1"/>
    </xf>
    <xf numFmtId="0" fontId="0" fillId="0" borderId="125" xfId="0" applyBorder="1" applyAlignment="1">
      <alignment vertical="top" wrapText="1"/>
    </xf>
    <xf numFmtId="0" fontId="1" fillId="0" borderId="125" xfId="0" applyFont="1" applyBorder="1" applyAlignment="1">
      <alignment wrapText="1"/>
    </xf>
    <xf numFmtId="0" fontId="0" fillId="0" borderId="125" xfId="0" applyFill="1" applyBorder="1"/>
    <xf numFmtId="0" fontId="0" fillId="0" borderId="125" xfId="0" applyFill="1" applyBorder="1" applyAlignment="1">
      <alignment wrapText="1"/>
    </xf>
    <xf numFmtId="0" fontId="21" fillId="0" borderId="0" xfId="0" applyFont="1"/>
    <xf numFmtId="0" fontId="22" fillId="0" borderId="0" xfId="0" applyFont="1"/>
    <xf numFmtId="0" fontId="21" fillId="0" borderId="0" xfId="0" applyFont="1" applyAlignment="1">
      <alignment horizontal="left"/>
    </xf>
    <xf numFmtId="0" fontId="22" fillId="17" borderId="0" xfId="0" applyFont="1" applyFill="1" applyAlignment="1">
      <alignment vertical="center"/>
    </xf>
    <xf numFmtId="0" fontId="21" fillId="0" borderId="0" xfId="0" quotePrefix="1" applyFont="1" applyBorder="1" applyAlignment="1">
      <alignment vertical="center" wrapText="1"/>
    </xf>
    <xf numFmtId="0" fontId="23" fillId="0" borderId="0" xfId="0" quotePrefix="1" applyFont="1" applyAlignment="1">
      <alignment horizontal="left" vertical="center" wrapText="1"/>
    </xf>
    <xf numFmtId="0" fontId="21" fillId="0" borderId="0" xfId="0" applyFont="1" applyAlignment="1">
      <alignment vertical="center"/>
    </xf>
    <xf numFmtId="3" fontId="25" fillId="17" borderId="0" xfId="0" applyNumberFormat="1" applyFont="1" applyFill="1" applyBorder="1" applyAlignment="1">
      <alignment vertical="center" wrapText="1"/>
    </xf>
    <xf numFmtId="3" fontId="25" fillId="17" borderId="0" xfId="0" applyNumberFormat="1" applyFont="1" applyFill="1" applyBorder="1" applyAlignment="1">
      <alignment horizontal="center" vertical="center" wrapText="1"/>
    </xf>
    <xf numFmtId="0" fontId="21" fillId="17" borderId="0" xfId="0" applyFont="1" applyFill="1" applyBorder="1" applyAlignment="1">
      <alignment horizontal="left"/>
    </xf>
    <xf numFmtId="0" fontId="23" fillId="0" borderId="0" xfId="0" quotePrefix="1" applyFont="1" applyAlignment="1">
      <alignment vertical="center" wrapText="1"/>
    </xf>
    <xf numFmtId="0" fontId="23" fillId="0" borderId="0" xfId="0" applyFont="1" applyAlignment="1">
      <alignment vertical="center" wrapText="1"/>
    </xf>
    <xf numFmtId="0" fontId="21" fillId="0" borderId="0" xfId="0" quotePrefix="1" applyFont="1" applyAlignment="1">
      <alignment vertical="center" wrapText="1"/>
    </xf>
    <xf numFmtId="0" fontId="21" fillId="0" borderId="26" xfId="0" applyFont="1" applyBorder="1"/>
    <xf numFmtId="0" fontId="23" fillId="0" borderId="0" xfId="0" quotePrefix="1" applyFont="1" applyAlignment="1">
      <alignment vertical="top" wrapText="1"/>
    </xf>
    <xf numFmtId="3" fontId="25" fillId="0" borderId="20" xfId="0" applyNumberFormat="1" applyFont="1" applyFill="1" applyBorder="1" applyAlignment="1">
      <alignment vertical="center" wrapText="1"/>
    </xf>
    <xf numFmtId="3" fontId="25" fillId="5" borderId="28" xfId="0" applyNumberFormat="1" applyFont="1" applyFill="1" applyBorder="1" applyAlignment="1">
      <alignment horizontal="center" vertical="center" wrapText="1"/>
    </xf>
    <xf numFmtId="0" fontId="21" fillId="0" borderId="0" xfId="0" applyFont="1" applyAlignment="1">
      <alignment vertical="top" wrapText="1"/>
    </xf>
    <xf numFmtId="0" fontId="25" fillId="0" borderId="0" xfId="0" applyFont="1" applyFill="1" applyAlignment="1">
      <alignment vertical="center"/>
    </xf>
    <xf numFmtId="0" fontId="21" fillId="0" borderId="0" xfId="0" applyFont="1" applyFill="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1" fillId="3" borderId="28" xfId="0" applyFont="1" applyFill="1" applyBorder="1" applyAlignment="1">
      <alignment horizontal="center" vertical="center" wrapText="1"/>
    </xf>
    <xf numFmtId="0" fontId="21" fillId="3" borderId="10" xfId="0" applyFont="1" applyFill="1" applyBorder="1" applyAlignment="1">
      <alignment horizontal="center" vertical="center"/>
    </xf>
    <xf numFmtId="0" fontId="23" fillId="3" borderId="2" xfId="0" applyFont="1" applyFill="1" applyBorder="1" applyAlignment="1">
      <alignment horizontal="center" vertical="center"/>
    </xf>
    <xf numFmtId="0" fontId="21" fillId="4" borderId="15" xfId="0" applyFont="1" applyFill="1" applyBorder="1" applyAlignment="1">
      <alignment horizontal="center" vertical="center" wrapText="1"/>
    </xf>
    <xf numFmtId="0" fontId="21" fillId="4" borderId="81" xfId="0" applyFont="1" applyFill="1" applyBorder="1" applyAlignment="1">
      <alignment vertical="center" wrapText="1"/>
    </xf>
    <xf numFmtId="0" fontId="21" fillId="4" borderId="15" xfId="0" applyFont="1" applyFill="1" applyBorder="1" applyAlignment="1">
      <alignment vertical="center" wrapText="1"/>
    </xf>
    <xf numFmtId="0" fontId="27" fillId="3"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83" xfId="0" applyFont="1" applyFill="1" applyBorder="1" applyAlignment="1">
      <alignment vertical="center" wrapText="1"/>
    </xf>
    <xf numFmtId="0" fontId="21" fillId="4" borderId="16" xfId="0" applyFont="1" applyFill="1" applyBorder="1" applyAlignment="1">
      <alignment vertical="center" wrapText="1"/>
    </xf>
    <xf numFmtId="0" fontId="21" fillId="4" borderId="9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07" xfId="0" applyFont="1" applyFill="1" applyBorder="1" applyAlignment="1">
      <alignment vertical="center" wrapText="1"/>
    </xf>
    <xf numFmtId="0" fontId="21" fillId="4" borderId="17" xfId="0" applyFont="1" applyFill="1" applyBorder="1" applyAlignment="1">
      <alignment vertical="center" wrapText="1"/>
    </xf>
    <xf numFmtId="0" fontId="21" fillId="2" borderId="2" xfId="0" applyFont="1" applyFill="1" applyBorder="1" applyAlignment="1">
      <alignment horizontal="center" vertical="center"/>
    </xf>
    <xf numFmtId="0" fontId="21" fillId="0" borderId="0" xfId="0" applyFont="1" applyBorder="1" applyAlignment="1">
      <alignment horizontal="center" vertical="center"/>
    </xf>
    <xf numFmtId="0" fontId="21" fillId="3" borderId="2"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10" xfId="0" applyFont="1" applyFill="1" applyBorder="1" applyAlignment="1">
      <alignment horizontal="center" vertical="center"/>
    </xf>
    <xf numFmtId="0" fontId="27" fillId="3" borderId="10" xfId="0" applyFont="1" applyFill="1" applyBorder="1" applyAlignment="1">
      <alignment horizontal="center" vertical="center" wrapText="1"/>
    </xf>
    <xf numFmtId="1" fontId="21" fillId="6" borderId="5" xfId="0" applyNumberFormat="1" applyFont="1" applyFill="1" applyBorder="1" applyAlignment="1">
      <alignment horizontal="center" vertical="center"/>
    </xf>
    <xf numFmtId="1" fontId="21" fillId="6" borderId="125" xfId="0" applyNumberFormat="1" applyFont="1" applyFill="1" applyBorder="1" applyAlignment="1">
      <alignment horizontal="center" vertical="center"/>
    </xf>
    <xf numFmtId="1" fontId="21" fillId="6" borderId="106" xfId="0" applyNumberFormat="1" applyFont="1" applyFill="1" applyBorder="1" applyAlignment="1">
      <alignment horizontal="center" vertical="center"/>
    </xf>
    <xf numFmtId="1" fontId="21" fillId="6" borderId="3" xfId="0" applyNumberFormat="1" applyFont="1" applyFill="1" applyBorder="1" applyAlignment="1">
      <alignment horizontal="center" vertical="center"/>
    </xf>
    <xf numFmtId="1" fontId="21" fillId="6" borderId="4" xfId="0" applyNumberFormat="1" applyFont="1" applyFill="1" applyBorder="1" applyAlignment="1">
      <alignment horizontal="center" vertical="center"/>
    </xf>
    <xf numFmtId="1" fontId="21" fillId="6" borderId="105" xfId="0" applyNumberFormat="1" applyFont="1" applyFill="1" applyBorder="1" applyAlignment="1">
      <alignment horizontal="center" vertical="center"/>
    </xf>
    <xf numFmtId="1" fontId="21" fillId="6" borderId="90" xfId="0" applyNumberFormat="1" applyFont="1" applyFill="1" applyBorder="1" applyAlignment="1">
      <alignment horizontal="center" vertical="center"/>
    </xf>
    <xf numFmtId="1" fontId="21" fillId="6" borderId="8" xfId="0" applyNumberFormat="1" applyFont="1" applyFill="1" applyBorder="1" applyAlignment="1">
      <alignment horizontal="center" vertical="center"/>
    </xf>
    <xf numFmtId="1" fontId="21" fillId="6" borderId="133" xfId="0" applyNumberFormat="1" applyFont="1" applyFill="1" applyBorder="1" applyAlignment="1">
      <alignment horizontal="center" vertical="center"/>
    </xf>
    <xf numFmtId="1" fontId="21" fillId="2" borderId="15" xfId="0" applyNumberFormat="1" applyFont="1" applyFill="1" applyBorder="1" applyAlignment="1">
      <alignment vertical="center"/>
    </xf>
    <xf numFmtId="3" fontId="21" fillId="6" borderId="134" xfId="0" applyNumberFormat="1" applyFont="1" applyFill="1" applyBorder="1" applyAlignment="1">
      <alignment vertical="center"/>
    </xf>
    <xf numFmtId="1" fontId="21" fillId="6" borderId="18" xfId="0" applyNumberFormat="1" applyFont="1" applyFill="1" applyBorder="1" applyAlignment="1">
      <alignment horizontal="center" vertical="center"/>
    </xf>
    <xf numFmtId="1" fontId="21" fillId="6" borderId="13" xfId="0" applyNumberFormat="1" applyFont="1" applyFill="1" applyBorder="1" applyAlignment="1">
      <alignment horizontal="center" vertical="center"/>
    </xf>
    <xf numFmtId="1" fontId="21" fillId="2" borderId="16" xfId="0" applyNumberFormat="1" applyFont="1" applyFill="1" applyBorder="1" applyAlignment="1">
      <alignment vertical="center"/>
    </xf>
    <xf numFmtId="3" fontId="21" fillId="6" borderId="113" xfId="0" applyNumberFormat="1" applyFont="1" applyFill="1" applyBorder="1" applyAlignment="1">
      <alignment vertical="center"/>
    </xf>
    <xf numFmtId="0" fontId="21" fillId="4" borderId="21" xfId="0" applyFont="1" applyFill="1" applyBorder="1" applyAlignment="1">
      <alignment vertical="center" wrapText="1"/>
    </xf>
    <xf numFmtId="0" fontId="21" fillId="4" borderId="22" xfId="0" applyFont="1" applyFill="1" applyBorder="1" applyAlignment="1">
      <alignment vertical="center" wrapText="1"/>
    </xf>
    <xf numFmtId="1" fontId="21" fillId="6" borderId="6" xfId="0" applyNumberFormat="1" applyFont="1" applyFill="1" applyBorder="1" applyAlignment="1">
      <alignment horizontal="center" vertical="center"/>
    </xf>
    <xf numFmtId="1" fontId="21" fillId="6" borderId="7" xfId="0" applyNumberFormat="1" applyFont="1" applyFill="1" applyBorder="1" applyAlignment="1">
      <alignment horizontal="center" vertical="center"/>
    </xf>
    <xf numFmtId="1" fontId="21" fillId="6" borderId="108" xfId="0" applyNumberFormat="1" applyFont="1" applyFill="1" applyBorder="1" applyAlignment="1">
      <alignment horizontal="center" vertical="center"/>
    </xf>
    <xf numFmtId="1" fontId="21" fillId="6" borderId="19" xfId="0" applyNumberFormat="1" applyFont="1" applyFill="1" applyBorder="1" applyAlignment="1">
      <alignment horizontal="center" vertical="center"/>
    </xf>
    <xf numFmtId="1" fontId="21" fillId="6" borderId="14" xfId="0" applyNumberFormat="1" applyFont="1" applyFill="1" applyBorder="1" applyAlignment="1">
      <alignment horizontal="center" vertical="center"/>
    </xf>
    <xf numFmtId="1" fontId="21" fillId="2" borderId="17" xfId="0" applyNumberFormat="1" applyFont="1" applyFill="1" applyBorder="1" applyAlignment="1">
      <alignment vertical="center"/>
    </xf>
    <xf numFmtId="3" fontId="21" fillId="6" borderId="115" xfId="0" applyNumberFormat="1" applyFont="1" applyFill="1" applyBorder="1" applyAlignment="1">
      <alignment vertical="center"/>
    </xf>
    <xf numFmtId="3" fontId="21" fillId="7" borderId="2"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83" xfId="0" applyFont="1" applyFill="1" applyBorder="1" applyAlignment="1">
      <alignment horizontal="center" vertical="center"/>
    </xf>
    <xf numFmtId="0" fontId="21" fillId="4" borderId="107" xfId="0" applyFont="1" applyFill="1" applyBorder="1" applyAlignment="1">
      <alignment horizontal="center" vertical="center"/>
    </xf>
    <xf numFmtId="0" fontId="21" fillId="0" borderId="0" xfId="0" applyFont="1" applyAlignment="1">
      <alignment horizontal="center" vertical="center"/>
    </xf>
    <xf numFmtId="0" fontId="30" fillId="0" borderId="0" xfId="0" applyFont="1" applyAlignment="1">
      <alignment vertical="center" wrapText="1"/>
    </xf>
    <xf numFmtId="0" fontId="21" fillId="5" borderId="81" xfId="0"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107" xfId="0" applyNumberFormat="1" applyFont="1" applyFill="1" applyBorder="1" applyAlignment="1">
      <alignment horizontal="center" vertical="center"/>
    </xf>
    <xf numFmtId="0" fontId="25" fillId="0" borderId="0" xfId="0" applyFont="1" applyAlignment="1"/>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0" borderId="0" xfId="0" applyFont="1" applyFill="1"/>
    <xf numFmtId="0" fontId="21" fillId="2" borderId="81" xfId="0" applyFont="1" applyFill="1" applyBorder="1" applyAlignment="1">
      <alignment vertical="center"/>
    </xf>
    <xf numFmtId="0" fontId="21" fillId="2" borderId="83" xfId="0" applyFont="1" applyFill="1" applyBorder="1" applyAlignment="1">
      <alignment vertical="center"/>
    </xf>
    <xf numFmtId="0" fontId="21" fillId="2" borderId="107" xfId="0" applyFont="1" applyFill="1" applyBorder="1" applyAlignment="1">
      <alignment vertical="center"/>
    </xf>
    <xf numFmtId="0" fontId="21" fillId="0" borderId="0" xfId="0" applyFont="1" applyFill="1" applyBorder="1" applyAlignment="1">
      <alignment vertical="center"/>
    </xf>
    <xf numFmtId="0" fontId="21" fillId="4" borderId="81"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4" borderId="107" xfId="0" applyFont="1" applyFill="1" applyBorder="1" applyAlignment="1">
      <alignment horizontal="center" vertical="center" wrapText="1"/>
    </xf>
    <xf numFmtId="0" fontId="23" fillId="3" borderId="2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9" fillId="0" borderId="0" xfId="3" applyNumberFormat="1" applyFont="1" applyAlignment="1"/>
    <xf numFmtId="0" fontId="29" fillId="0" borderId="0" xfId="3" applyFont="1" applyAlignment="1">
      <alignment vertical="top" wrapText="1"/>
    </xf>
    <xf numFmtId="0" fontId="25" fillId="0" borderId="0" xfId="0" applyFont="1" applyFill="1" applyBorder="1" applyAlignment="1">
      <alignment horizontal="left" vertical="center"/>
    </xf>
    <xf numFmtId="0" fontId="29" fillId="0" borderId="0" xfId="3" applyNumberFormat="1" applyFont="1" applyFill="1" applyAlignment="1">
      <alignment vertical="center"/>
    </xf>
    <xf numFmtId="0" fontId="29" fillId="0" borderId="0" xfId="3" applyNumberFormat="1" applyFont="1" applyFill="1" applyAlignment="1"/>
    <xf numFmtId="0" fontId="29" fillId="0" borderId="0" xfId="3" applyFont="1" applyFill="1" applyAlignment="1">
      <alignment vertical="top" wrapText="1"/>
    </xf>
    <xf numFmtId="0" fontId="29" fillId="0" borderId="0" xfId="3" applyNumberFormat="1" applyFont="1" applyAlignment="1">
      <alignment vertical="center"/>
    </xf>
    <xf numFmtId="0" fontId="21" fillId="4" borderId="118" xfId="0" applyFont="1" applyFill="1" applyBorder="1" applyAlignment="1">
      <alignment vertical="center" wrapText="1"/>
    </xf>
    <xf numFmtId="0" fontId="29" fillId="0" borderId="0" xfId="3" applyFont="1" applyBorder="1" applyAlignment="1">
      <alignment vertical="center"/>
    </xf>
    <xf numFmtId="0" fontId="29" fillId="0" borderId="0" xfId="3" applyFont="1" applyAlignment="1">
      <alignment vertical="center" wrapText="1"/>
    </xf>
    <xf numFmtId="0" fontId="21" fillId="3" borderId="81" xfId="0" applyFont="1" applyFill="1" applyBorder="1" applyAlignment="1">
      <alignment horizontal="center" vertical="center" wrapText="1"/>
    </xf>
    <xf numFmtId="3" fontId="21" fillId="0" borderId="81" xfId="0" applyNumberFormat="1" applyFont="1" applyFill="1" applyBorder="1" applyAlignment="1">
      <alignment vertical="center"/>
    </xf>
    <xf numFmtId="3" fontId="21" fillId="18" borderId="83" xfId="0" applyNumberFormat="1" applyFont="1" applyFill="1" applyBorder="1" applyAlignment="1">
      <alignment vertical="center"/>
    </xf>
    <xf numFmtId="3" fontId="21" fillId="0" borderId="107" xfId="0" applyNumberFormat="1" applyFont="1" applyFill="1" applyBorder="1" applyAlignment="1">
      <alignment vertical="center" wrapText="1"/>
    </xf>
    <xf numFmtId="3" fontId="21" fillId="0" borderId="0" xfId="0" applyNumberFormat="1" applyFont="1" applyAlignment="1">
      <alignment vertical="center"/>
    </xf>
    <xf numFmtId="0" fontId="33" fillId="0" borderId="0" xfId="0" applyFont="1" applyAlignment="1">
      <alignment vertical="center"/>
    </xf>
    <xf numFmtId="0" fontId="21" fillId="3" borderId="4"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7" xfId="0" applyFont="1" applyFill="1" applyBorder="1" applyAlignment="1">
      <alignment horizontal="center" vertical="center"/>
    </xf>
    <xf numFmtId="167" fontId="21" fillId="0" borderId="0" xfId="1" applyNumberFormat="1" applyFont="1" applyAlignment="1">
      <alignment vertical="center"/>
    </xf>
    <xf numFmtId="0" fontId="21" fillId="0" borderId="3" xfId="0" applyFont="1" applyBorder="1" applyAlignment="1">
      <alignment vertical="center"/>
    </xf>
    <xf numFmtId="0" fontId="21" fillId="0" borderId="85" xfId="0" applyFont="1" applyBorder="1" applyAlignment="1">
      <alignment vertical="center"/>
    </xf>
    <xf numFmtId="0" fontId="21" fillId="0" borderId="84" xfId="0" applyFont="1" applyBorder="1" applyAlignment="1">
      <alignment vertical="center"/>
    </xf>
    <xf numFmtId="0" fontId="21" fillId="0" borderId="5" xfId="0" applyFont="1" applyBorder="1" applyAlignment="1">
      <alignment vertical="center"/>
    </xf>
    <xf numFmtId="0" fontId="21" fillId="0" borderId="18" xfId="0" applyFont="1" applyBorder="1" applyAlignment="1">
      <alignment vertical="center"/>
    </xf>
    <xf numFmtId="0" fontId="21" fillId="0" borderId="135" xfId="0" applyFont="1" applyBorder="1" applyAlignment="1">
      <alignment vertical="center"/>
    </xf>
    <xf numFmtId="0" fontId="21" fillId="0" borderId="6"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4" fontId="21" fillId="0" borderId="0" xfId="0" applyNumberFormat="1" applyFont="1" applyAlignment="1">
      <alignment vertical="center"/>
    </xf>
    <xf numFmtId="0" fontId="31" fillId="0" borderId="0" xfId="0" applyFont="1" applyAlignment="1">
      <alignment vertical="center"/>
    </xf>
    <xf numFmtId="49" fontId="21" fillId="6" borderId="105" xfId="0" applyNumberFormat="1" applyFont="1" applyFill="1" applyBorder="1" applyAlignment="1">
      <alignment vertical="center"/>
    </xf>
    <xf numFmtId="49" fontId="21" fillId="6" borderId="106" xfId="0" applyNumberFormat="1" applyFont="1" applyFill="1" applyBorder="1" applyAlignment="1">
      <alignment vertical="center"/>
    </xf>
    <xf numFmtId="49" fontId="21" fillId="6" borderId="117" xfId="0" applyNumberFormat="1" applyFont="1" applyFill="1" applyBorder="1" applyAlignment="1">
      <alignment vertical="center"/>
    </xf>
    <xf numFmtId="49" fontId="21" fillId="6" borderId="108" xfId="0" applyNumberFormat="1" applyFont="1" applyFill="1" applyBorder="1" applyAlignment="1">
      <alignment vertical="center"/>
    </xf>
    <xf numFmtId="0" fontId="34" fillId="3" borderId="119" xfId="0" applyFont="1" applyFill="1" applyBorder="1" applyAlignment="1">
      <alignment horizontal="center" vertical="center"/>
    </xf>
    <xf numFmtId="0" fontId="34" fillId="3" borderId="130" xfId="0" applyFont="1" applyFill="1" applyBorder="1" applyAlignment="1">
      <alignment horizontal="center" vertical="center"/>
    </xf>
    <xf numFmtId="0" fontId="34" fillId="3" borderId="109" xfId="0" applyFont="1" applyFill="1" applyBorder="1" applyAlignment="1">
      <alignment horizontal="center" vertical="center"/>
    </xf>
    <xf numFmtId="0" fontId="34" fillId="3" borderId="110" xfId="0" applyFont="1" applyFill="1" applyBorder="1" applyAlignment="1">
      <alignment horizontal="center" vertical="center"/>
    </xf>
    <xf numFmtId="0" fontId="34" fillId="3" borderId="80" xfId="0" applyFont="1" applyFill="1" applyBorder="1" applyAlignment="1">
      <alignment horizontal="center" vertical="center"/>
    </xf>
    <xf numFmtId="0" fontId="34" fillId="3" borderId="87" xfId="0" applyFont="1" applyFill="1" applyBorder="1" applyAlignment="1">
      <alignment horizontal="center" vertical="center"/>
    </xf>
    <xf numFmtId="49" fontId="21" fillId="4" borderId="84" xfId="0" applyNumberFormat="1" applyFont="1" applyFill="1" applyBorder="1" applyAlignment="1">
      <alignment vertical="center" wrapText="1"/>
    </xf>
    <xf numFmtId="49" fontId="21" fillId="11" borderId="3" xfId="1" applyNumberFormat="1" applyFont="1" applyFill="1" applyBorder="1" applyAlignment="1">
      <alignment vertical="center" wrapText="1"/>
    </xf>
    <xf numFmtId="49" fontId="21" fillId="9" borderId="105" xfId="1" applyNumberFormat="1" applyFont="1" applyFill="1" applyBorder="1" applyAlignment="1">
      <alignment vertical="center" wrapText="1"/>
    </xf>
    <xf numFmtId="49" fontId="21" fillId="11" borderId="85" xfId="1" applyNumberFormat="1" applyFont="1" applyFill="1" applyBorder="1" applyAlignment="1">
      <alignment vertical="center" wrapText="1"/>
    </xf>
    <xf numFmtId="49" fontId="21" fillId="9" borderId="84" xfId="1" applyNumberFormat="1" applyFont="1" applyFill="1" applyBorder="1" applyAlignment="1">
      <alignment vertical="center" wrapText="1"/>
    </xf>
    <xf numFmtId="49" fontId="21" fillId="4" borderId="13" xfId="0" applyNumberFormat="1" applyFont="1" applyFill="1" applyBorder="1" applyAlignment="1">
      <alignment vertical="center" wrapText="1"/>
    </xf>
    <xf numFmtId="49" fontId="21" fillId="11" borderId="5" xfId="1" applyNumberFormat="1" applyFont="1" applyFill="1" applyBorder="1" applyAlignment="1">
      <alignment vertical="center" wrapText="1"/>
    </xf>
    <xf numFmtId="49" fontId="21" fillId="9" borderId="106" xfId="1" applyNumberFormat="1" applyFont="1" applyFill="1" applyBorder="1" applyAlignment="1">
      <alignment vertical="center" wrapText="1"/>
    </xf>
    <xf numFmtId="49" fontId="21" fillId="11" borderId="18" xfId="1" applyNumberFormat="1" applyFont="1" applyFill="1" applyBorder="1" applyAlignment="1">
      <alignment vertical="center" wrapText="1"/>
    </xf>
    <xf numFmtId="49" fontId="21" fillId="9" borderId="13" xfId="1" applyNumberFormat="1" applyFont="1" applyFill="1" applyBorder="1" applyAlignment="1">
      <alignment vertical="center" wrapText="1"/>
    </xf>
    <xf numFmtId="49" fontId="21" fillId="4" borderId="23" xfId="0" applyNumberFormat="1" applyFont="1" applyFill="1" applyBorder="1" applyAlignment="1">
      <alignment vertical="center" wrapText="1"/>
    </xf>
    <xf numFmtId="49" fontId="21" fillId="11" borderId="124" xfId="1" applyNumberFormat="1" applyFont="1" applyFill="1" applyBorder="1" applyAlignment="1">
      <alignment vertical="center" wrapText="1"/>
    </xf>
    <xf numFmtId="49" fontId="21" fillId="9" borderId="117" xfId="1" applyNumberFormat="1" applyFont="1" applyFill="1" applyBorder="1" applyAlignment="1">
      <alignment vertical="center" wrapText="1"/>
    </xf>
    <xf numFmtId="49" fontId="21" fillId="11" borderId="116" xfId="1" applyNumberFormat="1" applyFont="1" applyFill="1" applyBorder="1" applyAlignment="1">
      <alignment vertical="center" wrapText="1"/>
    </xf>
    <xf numFmtId="49" fontId="21" fillId="9" borderId="23" xfId="1" applyNumberFormat="1" applyFont="1" applyFill="1" applyBorder="1" applyAlignment="1">
      <alignment vertical="center" wrapText="1"/>
    </xf>
    <xf numFmtId="167" fontId="21" fillId="14" borderId="109" xfId="0" applyNumberFormat="1" applyFont="1" applyFill="1" applyBorder="1" applyAlignment="1">
      <alignment vertical="center" wrapText="1"/>
    </xf>
    <xf numFmtId="167" fontId="21" fillId="15" borderId="87" xfId="0" applyNumberFormat="1" applyFont="1" applyFill="1" applyBorder="1" applyAlignment="1">
      <alignment vertical="center" wrapText="1"/>
    </xf>
    <xf numFmtId="167" fontId="21" fillId="15" borderId="110" xfId="0" applyNumberFormat="1" applyFont="1" applyFill="1" applyBorder="1" applyAlignment="1">
      <alignment vertical="center" wrapText="1"/>
    </xf>
    <xf numFmtId="167" fontId="21" fillId="14" borderId="80" xfId="0" applyNumberFormat="1" applyFont="1" applyFill="1" applyBorder="1" applyAlignment="1">
      <alignment vertical="center" wrapText="1"/>
    </xf>
    <xf numFmtId="167" fontId="21" fillId="15" borderId="87" xfId="0" applyNumberFormat="1" applyFont="1" applyFill="1" applyBorder="1" applyAlignment="1">
      <alignment horizontal="center" vertical="center" wrapText="1"/>
    </xf>
    <xf numFmtId="167" fontId="21" fillId="15" borderId="110" xfId="0" applyNumberFormat="1" applyFont="1" applyFill="1" applyBorder="1" applyAlignment="1">
      <alignment horizontal="center" vertical="center" wrapText="1"/>
    </xf>
    <xf numFmtId="49" fontId="21" fillId="4" borderId="15" xfId="0" applyNumberFormat="1" applyFont="1" applyFill="1" applyBorder="1" applyAlignment="1">
      <alignment vertical="center" wrapText="1"/>
    </xf>
    <xf numFmtId="49" fontId="21" fillId="4" borderId="16" xfId="0" applyNumberFormat="1" applyFont="1" applyFill="1" applyBorder="1" applyAlignment="1">
      <alignment vertical="center" wrapText="1"/>
    </xf>
    <xf numFmtId="49" fontId="21" fillId="4" borderId="132" xfId="0" applyNumberFormat="1" applyFont="1" applyFill="1" applyBorder="1" applyAlignment="1">
      <alignment vertical="center" wrapText="1"/>
    </xf>
    <xf numFmtId="167" fontId="21" fillId="14" borderId="109" xfId="1" applyNumberFormat="1" applyFont="1" applyFill="1" applyBorder="1" applyAlignment="1">
      <alignment vertical="center" wrapText="1"/>
    </xf>
    <xf numFmtId="167" fontId="21" fillId="15" borderId="87" xfId="1" applyNumberFormat="1" applyFont="1" applyFill="1" applyBorder="1" applyAlignment="1">
      <alignment vertical="center" wrapText="1"/>
    </xf>
    <xf numFmtId="167" fontId="21" fillId="15" borderId="110" xfId="1" applyNumberFormat="1" applyFont="1" applyFill="1" applyBorder="1" applyAlignment="1">
      <alignment vertical="center" wrapText="1"/>
    </xf>
    <xf numFmtId="167" fontId="21" fillId="14" borderId="80" xfId="1" applyNumberFormat="1" applyFont="1" applyFill="1" applyBorder="1" applyAlignment="1">
      <alignment vertical="center" wrapText="1"/>
    </xf>
    <xf numFmtId="167" fontId="21" fillId="15" borderId="87" xfId="1" applyNumberFormat="1" applyFont="1" applyFill="1" applyBorder="1" applyAlignment="1">
      <alignment horizontal="center" vertical="center" wrapText="1"/>
    </xf>
    <xf numFmtId="167" fontId="21" fillId="15" borderId="110" xfId="1" applyNumberFormat="1" applyFont="1" applyFill="1" applyBorder="1" applyAlignment="1">
      <alignment horizontal="center" vertical="center" wrapText="1"/>
    </xf>
    <xf numFmtId="0" fontId="34" fillId="16" borderId="119" xfId="0" applyFont="1" applyFill="1" applyBorder="1" applyAlignment="1">
      <alignment horizontal="center" vertical="center"/>
    </xf>
    <xf numFmtId="0" fontId="34" fillId="16" borderId="130" xfId="0" applyFont="1" applyFill="1" applyBorder="1" applyAlignment="1">
      <alignment horizontal="center" vertical="center"/>
    </xf>
    <xf numFmtId="0" fontId="34" fillId="16" borderId="109" xfId="0" applyFont="1" applyFill="1" applyBorder="1" applyAlignment="1">
      <alignment horizontal="center" vertical="center"/>
    </xf>
    <xf numFmtId="0" fontId="34" fillId="16" borderId="110" xfId="0" applyFont="1" applyFill="1" applyBorder="1" applyAlignment="1">
      <alignment horizontal="center" vertical="center"/>
    </xf>
    <xf numFmtId="0" fontId="34" fillId="16" borderId="80" xfId="0" applyFont="1" applyFill="1" applyBorder="1" applyAlignment="1">
      <alignment horizontal="center" vertical="center"/>
    </xf>
    <xf numFmtId="0" fontId="34" fillId="16" borderId="87" xfId="0" applyFont="1" applyFill="1" applyBorder="1" applyAlignment="1">
      <alignment horizontal="center" vertical="center"/>
    </xf>
    <xf numFmtId="49" fontId="21" fillId="11" borderId="90" xfId="1" applyNumberFormat="1" applyFont="1" applyFill="1" applyBorder="1" applyAlignment="1">
      <alignment vertical="center" wrapText="1"/>
    </xf>
    <xf numFmtId="49" fontId="21" fillId="9" borderId="133" xfId="1" applyNumberFormat="1" applyFont="1" applyFill="1" applyBorder="1" applyAlignment="1">
      <alignment vertical="center" wrapText="1"/>
    </xf>
    <xf numFmtId="0" fontId="33" fillId="3" borderId="119" xfId="0" applyFont="1" applyFill="1" applyBorder="1" applyAlignment="1">
      <alignment horizontal="center" vertical="center"/>
    </xf>
    <xf numFmtId="0" fontId="26" fillId="0" borderId="0" xfId="0" applyFont="1" applyAlignment="1">
      <alignment vertical="center"/>
    </xf>
    <xf numFmtId="2" fontId="21" fillId="6" borderId="4" xfId="0" applyNumberFormat="1" applyFont="1" applyFill="1" applyBorder="1" applyAlignment="1">
      <alignment vertical="center"/>
    </xf>
    <xf numFmtId="2" fontId="21" fillId="6" borderId="125" xfId="0" applyNumberFormat="1" applyFont="1" applyFill="1" applyBorder="1" applyAlignment="1">
      <alignment vertical="center"/>
    </xf>
    <xf numFmtId="2" fontId="21" fillId="6" borderId="7" xfId="0" applyNumberFormat="1" applyFont="1" applyFill="1" applyBorder="1" applyAlignment="1">
      <alignment vertical="center"/>
    </xf>
    <xf numFmtId="2" fontId="21" fillId="2" borderId="11" xfId="0" applyNumberFormat="1" applyFont="1" applyFill="1" applyBorder="1" applyAlignment="1">
      <alignment vertical="center"/>
    </xf>
    <xf numFmtId="2" fontId="21" fillId="9" borderId="84" xfId="0" applyNumberFormat="1" applyFont="1" applyFill="1" applyBorder="1" applyAlignment="1">
      <alignment horizontal="center" vertical="center"/>
    </xf>
    <xf numFmtId="2" fontId="21" fillId="9" borderId="13" xfId="0" applyNumberFormat="1" applyFont="1" applyFill="1" applyBorder="1" applyAlignment="1">
      <alignment horizontal="center" vertical="center"/>
    </xf>
    <xf numFmtId="2" fontId="21" fillId="9" borderId="14" xfId="0" applyNumberFormat="1" applyFont="1" applyFill="1" applyBorder="1" applyAlignment="1">
      <alignment horizontal="center" vertical="center"/>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3" borderId="10" xfId="0" applyFont="1" applyFill="1" applyBorder="1" applyAlignment="1">
      <alignment horizontal="center" vertical="center" wrapText="1"/>
    </xf>
    <xf numFmtId="0" fontId="21" fillId="3" borderId="10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110" xfId="0" applyFont="1" applyFill="1" applyBorder="1" applyAlignment="1">
      <alignment horizontal="center" vertical="center"/>
    </xf>
    <xf numFmtId="0" fontId="23" fillId="3" borderId="28" xfId="0"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07" xfId="0" applyFont="1" applyFill="1" applyBorder="1" applyAlignment="1">
      <alignment horizontal="center" vertical="center"/>
    </xf>
    <xf numFmtId="0" fontId="21" fillId="3" borderId="9" xfId="0" applyFont="1" applyFill="1" applyBorder="1" applyAlignment="1">
      <alignment horizontal="center" vertical="center"/>
    </xf>
    <xf numFmtId="3" fontId="21" fillId="0" borderId="83" xfId="0" applyNumberFormat="1" applyFont="1" applyFill="1" applyBorder="1" applyAlignment="1">
      <alignment horizontal="center" vertical="center"/>
    </xf>
    <xf numFmtId="0" fontId="21" fillId="4" borderId="81" xfId="0" applyFont="1" applyFill="1" applyBorder="1" applyAlignment="1">
      <alignment horizontal="center" vertical="center"/>
    </xf>
    <xf numFmtId="4" fontId="21" fillId="4" borderId="81" xfId="0" applyNumberFormat="1" applyFont="1" applyFill="1" applyBorder="1" applyAlignment="1">
      <alignment horizontal="center" vertical="center"/>
    </xf>
    <xf numFmtId="4" fontId="21" fillId="4" borderId="83" xfId="0" applyNumberFormat="1" applyFont="1" applyFill="1" applyBorder="1" applyAlignment="1">
      <alignment horizontal="center" vertical="center"/>
    </xf>
    <xf numFmtId="4" fontId="21" fillId="4" borderId="107" xfId="0" applyNumberFormat="1" applyFont="1" applyFill="1" applyBorder="1" applyAlignment="1">
      <alignment horizontal="center" vertical="center"/>
    </xf>
    <xf numFmtId="4" fontId="21" fillId="2" borderId="11" xfId="9" applyNumberFormat="1" applyFont="1" applyFill="1" applyBorder="1" applyAlignment="1">
      <alignment horizontal="center" vertical="center"/>
    </xf>
    <xf numFmtId="0" fontId="21" fillId="4" borderId="113" xfId="0" applyFont="1" applyFill="1" applyBorder="1" applyAlignment="1">
      <alignment horizontal="center" vertical="center" wrapText="1"/>
    </xf>
    <xf numFmtId="2" fontId="21" fillId="6" borderId="4" xfId="0" applyNumberFormat="1" applyFont="1" applyFill="1" applyBorder="1" applyAlignment="1">
      <alignment vertical="center" wrapText="1"/>
    </xf>
    <xf numFmtId="2" fontId="21" fillId="6" borderId="125" xfId="0" applyNumberFormat="1" applyFont="1" applyFill="1" applyBorder="1" applyAlignment="1">
      <alignment vertical="center" wrapText="1"/>
    </xf>
    <xf numFmtId="2" fontId="21" fillId="6" borderId="7" xfId="0" applyNumberFormat="1" applyFont="1" applyFill="1" applyBorder="1" applyAlignment="1">
      <alignment vertical="center" wrapText="1"/>
    </xf>
    <xf numFmtId="2" fontId="21" fillId="0" borderId="81" xfId="0" applyNumberFormat="1" applyFont="1" applyFill="1" applyBorder="1" applyAlignment="1">
      <alignment horizontal="center" vertical="center"/>
    </xf>
    <xf numFmtId="0" fontId="21" fillId="4" borderId="132" xfId="0" applyFont="1" applyFill="1" applyBorder="1" applyAlignment="1">
      <alignment vertical="center" wrapText="1"/>
    </xf>
    <xf numFmtId="0" fontId="21" fillId="4" borderId="115" xfId="0" applyFont="1" applyFill="1" applyBorder="1" applyAlignment="1">
      <alignment horizontal="center" vertical="center" wrapText="1"/>
    </xf>
    <xf numFmtId="0" fontId="21" fillId="4" borderId="114" xfId="0" applyFont="1" applyFill="1" applyBorder="1" applyAlignment="1">
      <alignment horizontal="center" vertical="center" wrapText="1"/>
    </xf>
    <xf numFmtId="0" fontId="24" fillId="0" borderId="0" xfId="0" applyFont="1" applyAlignment="1">
      <alignment horizontal="left"/>
    </xf>
    <xf numFmtId="3" fontId="21" fillId="6" borderId="6" xfId="0" applyNumberFormat="1" applyFont="1" applyFill="1" applyBorder="1" applyAlignment="1">
      <alignment horizontal="center" vertical="center" wrapText="1"/>
    </xf>
    <xf numFmtId="3" fontId="21" fillId="6" borderId="7" xfId="0" applyNumberFormat="1" applyFont="1" applyFill="1" applyBorder="1" applyAlignment="1">
      <alignment horizontal="center" vertical="center" wrapText="1"/>
    </xf>
    <xf numFmtId="3" fontId="21" fillId="6" borderId="108" xfId="0" applyNumberFormat="1" applyFont="1" applyFill="1" applyBorder="1" applyAlignment="1">
      <alignment horizontal="center" vertical="center" wrapText="1"/>
    </xf>
    <xf numFmtId="0" fontId="25" fillId="5" borderId="31" xfId="0" applyFont="1" applyFill="1" applyBorder="1" applyAlignment="1">
      <alignment horizontal="left" vertical="center"/>
    </xf>
    <xf numFmtId="0" fontId="25" fillId="5" borderId="32" xfId="0" applyFont="1" applyFill="1" applyBorder="1" applyAlignment="1">
      <alignment horizontal="left" vertical="center"/>
    </xf>
    <xf numFmtId="0" fontId="25" fillId="5" borderId="30" xfId="0" applyFont="1" applyFill="1" applyBorder="1" applyAlignment="1">
      <alignment horizontal="left"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0" xfId="0" applyFont="1" applyFill="1" applyBorder="1" applyAlignment="1">
      <alignment horizontal="center" vertical="center"/>
    </xf>
    <xf numFmtId="3" fontId="21" fillId="6" borderId="3" xfId="0" applyNumberFormat="1" applyFont="1" applyFill="1" applyBorder="1" applyAlignment="1">
      <alignment horizontal="center" vertical="center" wrapText="1"/>
    </xf>
    <xf numFmtId="3" fontId="21" fillId="6" borderId="4" xfId="0" applyNumberFormat="1" applyFont="1" applyFill="1" applyBorder="1" applyAlignment="1">
      <alignment horizontal="center" vertical="center" wrapText="1"/>
    </xf>
    <xf numFmtId="3" fontId="21" fillId="6" borderId="105" xfId="0" applyNumberFormat="1" applyFont="1" applyFill="1" applyBorder="1" applyAlignment="1">
      <alignment horizontal="center" vertical="center" wrapText="1"/>
    </xf>
    <xf numFmtId="3" fontId="21" fillId="6" borderId="5" xfId="0" applyNumberFormat="1" applyFont="1" applyFill="1" applyBorder="1" applyAlignment="1">
      <alignment horizontal="center" vertical="center" wrapText="1"/>
    </xf>
    <xf numFmtId="3" fontId="21" fillId="6" borderId="125" xfId="0" applyNumberFormat="1" applyFont="1" applyFill="1" applyBorder="1" applyAlignment="1">
      <alignment horizontal="center" vertical="center" wrapText="1"/>
    </xf>
    <xf numFmtId="3" fontId="21" fillId="6" borderId="106" xfId="0" applyNumberFormat="1" applyFont="1" applyFill="1" applyBorder="1" applyAlignment="1">
      <alignment horizontal="center"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3" fontId="21" fillId="9" borderId="5" xfId="0" applyNumberFormat="1" applyFont="1" applyFill="1" applyBorder="1" applyAlignment="1">
      <alignment horizontal="right" vertical="center"/>
    </xf>
    <xf numFmtId="3" fontId="21" fillId="9" borderId="106" xfId="0" applyNumberFormat="1" applyFont="1" applyFill="1" applyBorder="1" applyAlignment="1">
      <alignment horizontal="right" vertical="center"/>
    </xf>
    <xf numFmtId="3" fontId="21" fillId="6" borderId="18" xfId="0" applyNumberFormat="1" applyFont="1" applyFill="1" applyBorder="1" applyAlignment="1">
      <alignment horizontal="center" vertical="center"/>
    </xf>
    <xf numFmtId="3" fontId="21" fillId="6" borderId="125" xfId="0" applyNumberFormat="1" applyFont="1" applyFill="1" applyBorder="1" applyAlignment="1">
      <alignment horizontal="center" vertical="center"/>
    </xf>
    <xf numFmtId="3" fontId="21" fillId="6" borderId="106" xfId="0" applyNumberFormat="1" applyFont="1" applyFill="1" applyBorder="1" applyAlignment="1">
      <alignment horizontal="center" vertical="center"/>
    </xf>
    <xf numFmtId="0" fontId="21" fillId="6" borderId="3" xfId="0" applyFont="1" applyFill="1" applyBorder="1" applyAlignment="1">
      <alignment horizontal="center" vertical="center" wrapText="1"/>
    </xf>
    <xf numFmtId="0" fontId="21" fillId="6" borderId="105"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06" xfId="0" applyFont="1" applyFill="1" applyBorder="1" applyAlignment="1">
      <alignment horizontal="center" vertical="center" wrapText="1"/>
    </xf>
    <xf numFmtId="3" fontId="21" fillId="7" borderId="32" xfId="0" applyNumberFormat="1" applyFont="1" applyFill="1" applyBorder="1" applyAlignment="1">
      <alignment horizontal="center" vertical="center"/>
    </xf>
    <xf numFmtId="3" fontId="21" fillId="7" borderId="30" xfId="0" applyNumberFormat="1"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108" xfId="0" applyFont="1" applyFill="1" applyBorder="1" applyAlignment="1">
      <alignment horizontal="center" vertical="center" wrapText="1"/>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09"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0" xfId="0" applyFont="1" applyFill="1" applyBorder="1" applyAlignment="1">
      <alignment horizontal="center" vertical="center"/>
    </xf>
    <xf numFmtId="3" fontId="21" fillId="6" borderId="13" xfId="0" applyNumberFormat="1" applyFont="1" applyFill="1" applyBorder="1" applyAlignment="1">
      <alignment horizontal="center" vertical="center"/>
    </xf>
    <xf numFmtId="0" fontId="21" fillId="11" borderId="5" xfId="0" applyFont="1" applyFill="1" applyBorder="1" applyAlignment="1">
      <alignment horizontal="center" vertical="center" wrapText="1"/>
    </xf>
    <xf numFmtId="0" fontId="21" fillId="11" borderId="125" xfId="0" applyFont="1" applyFill="1" applyBorder="1" applyAlignment="1">
      <alignment horizontal="center" vertical="center" wrapText="1"/>
    </xf>
    <xf numFmtId="0" fontId="21" fillId="11" borderId="106"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25" xfId="0" applyFont="1" applyFill="1" applyBorder="1" applyAlignment="1">
      <alignment horizontal="center" vertical="center" wrapText="1"/>
    </xf>
    <xf numFmtId="3" fontId="21" fillId="6" borderId="116" xfId="0" applyNumberFormat="1" applyFont="1" applyFill="1" applyBorder="1" applyAlignment="1">
      <alignment horizontal="center" vertical="center"/>
    </xf>
    <xf numFmtId="3" fontId="21" fillId="6" borderId="23" xfId="0" applyNumberFormat="1" applyFont="1" applyFill="1" applyBorder="1" applyAlignment="1">
      <alignment horizontal="center" vertical="center"/>
    </xf>
    <xf numFmtId="0" fontId="21" fillId="11"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11" borderId="111" xfId="0" applyFont="1" applyFill="1" applyBorder="1" applyAlignment="1">
      <alignment horizontal="center" vertical="center" wrapText="1"/>
    </xf>
    <xf numFmtId="0" fontId="21" fillId="11" borderId="112"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5" fillId="5" borderId="31" xfId="0" applyFont="1" applyFill="1" applyBorder="1" applyAlignment="1">
      <alignment horizontal="center" vertical="center"/>
    </xf>
    <xf numFmtId="0" fontId="25" fillId="5" borderId="32" xfId="0" applyFont="1" applyFill="1" applyBorder="1" applyAlignment="1">
      <alignment horizontal="center" vertical="center"/>
    </xf>
    <xf numFmtId="0" fontId="25" fillId="5" borderId="30" xfId="0" applyFont="1" applyFill="1" applyBorder="1" applyAlignment="1">
      <alignment horizontal="center" vertical="center"/>
    </xf>
    <xf numFmtId="0" fontId="3" fillId="3" borderId="80"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23" fillId="3" borderId="10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0"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8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8" xfId="0" applyFont="1" applyFill="1" applyBorder="1" applyAlignment="1">
      <alignment horizontal="center" vertical="center" wrapText="1"/>
    </xf>
    <xf numFmtId="3" fontId="21" fillId="6" borderId="85" xfId="0" applyNumberFormat="1" applyFont="1" applyFill="1" applyBorder="1" applyAlignment="1">
      <alignment horizontal="center" vertical="center"/>
    </xf>
    <xf numFmtId="3" fontId="21" fillId="6" borderId="84" xfId="0" applyNumberFormat="1" applyFont="1" applyFill="1" applyBorder="1" applyAlignment="1">
      <alignment horizontal="center" vertical="center"/>
    </xf>
    <xf numFmtId="0" fontId="21" fillId="11" borderId="8" xfId="0" applyFont="1" applyFill="1" applyBorder="1" applyAlignment="1">
      <alignment horizontal="center" vertical="center" wrapText="1"/>
    </xf>
    <xf numFmtId="0" fontId="21" fillId="3" borderId="124"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3" fontId="25" fillId="7" borderId="26" xfId="0" applyNumberFormat="1" applyFont="1" applyFill="1" applyBorder="1" applyAlignment="1">
      <alignment horizontal="right" vertical="center" wrapText="1"/>
    </xf>
    <xf numFmtId="3" fontId="25" fillId="7" borderId="27" xfId="0" applyNumberFormat="1" applyFont="1" applyFill="1" applyBorder="1" applyAlignment="1">
      <alignment horizontal="right" vertical="center" wrapText="1"/>
    </xf>
    <xf numFmtId="3" fontId="25" fillId="7" borderId="24" xfId="0" applyNumberFormat="1" applyFont="1" applyFill="1" applyBorder="1" applyAlignment="1">
      <alignment horizontal="right" vertical="center" wrapText="1"/>
    </xf>
    <xf numFmtId="3" fontId="25" fillId="7" borderId="33" xfId="0" applyNumberFormat="1" applyFont="1" applyFill="1" applyBorder="1" applyAlignment="1">
      <alignment horizontal="right" vertical="center" wrapText="1"/>
    </xf>
    <xf numFmtId="0" fontId="25" fillId="7" borderId="28" xfId="0" applyFont="1" applyFill="1" applyBorder="1" applyAlignment="1">
      <alignment horizontal="left" vertical="center"/>
    </xf>
    <xf numFmtId="0" fontId="25" fillId="7" borderId="25" xfId="0" applyFont="1" applyFill="1" applyBorder="1" applyAlignment="1">
      <alignment horizontal="left" vertical="center"/>
    </xf>
    <xf numFmtId="0" fontId="21" fillId="2" borderId="83" xfId="0" applyFont="1" applyFill="1" applyBorder="1" applyAlignment="1">
      <alignment horizontal="left" vertical="center"/>
    </xf>
    <xf numFmtId="0" fontId="21" fillId="2" borderId="18" xfId="0" applyFont="1" applyFill="1" applyBorder="1" applyAlignment="1">
      <alignment horizontal="left" vertical="center"/>
    </xf>
    <xf numFmtId="0" fontId="21" fillId="6" borderId="13" xfId="0" applyFont="1" applyFill="1" applyBorder="1" applyAlignment="1">
      <alignment horizontal="center" vertical="center"/>
    </xf>
    <xf numFmtId="0" fontId="21" fillId="6" borderId="21" xfId="0" applyFont="1" applyFill="1" applyBorder="1" applyAlignment="1">
      <alignment horizontal="center" vertical="center"/>
    </xf>
    <xf numFmtId="0" fontId="21" fillId="2" borderId="81" xfId="0" applyFont="1" applyFill="1" applyBorder="1" applyAlignment="1">
      <alignment horizontal="left" vertical="center"/>
    </xf>
    <xf numFmtId="0" fontId="21" fillId="2" borderId="85" xfId="0" applyFont="1" applyFill="1" applyBorder="1" applyAlignment="1">
      <alignment horizontal="left" vertical="center"/>
    </xf>
    <xf numFmtId="0" fontId="21" fillId="6" borderId="84" xfId="0" applyFont="1" applyFill="1" applyBorder="1" applyAlignment="1">
      <alignment horizontal="center" vertical="center"/>
    </xf>
    <xf numFmtId="0" fontId="21" fillId="6" borderId="82" xfId="0" applyFont="1" applyFill="1" applyBorder="1" applyAlignment="1">
      <alignment horizontal="center" vertical="center"/>
    </xf>
    <xf numFmtId="0" fontId="26" fillId="0" borderId="0" xfId="0" applyFont="1" applyAlignment="1">
      <alignment horizontal="center" vertical="center"/>
    </xf>
    <xf numFmtId="0" fontId="26" fillId="0" borderId="33" xfId="0" applyFont="1" applyBorder="1" applyAlignment="1">
      <alignment horizontal="center" vertical="center"/>
    </xf>
    <xf numFmtId="0" fontId="21" fillId="2" borderId="107" xfId="0" applyFont="1" applyFill="1" applyBorder="1" applyAlignment="1">
      <alignment horizontal="left" vertical="center"/>
    </xf>
    <xf numFmtId="0" fontId="21" fillId="2" borderId="19" xfId="0" applyFont="1" applyFill="1" applyBorder="1" applyAlignment="1">
      <alignment horizontal="left" vertical="center"/>
    </xf>
    <xf numFmtId="0" fontId="21" fillId="6" borderId="14" xfId="0" applyFont="1" applyFill="1" applyBorder="1" applyAlignment="1">
      <alignment horizontal="center" vertical="center"/>
    </xf>
    <xf numFmtId="0" fontId="21" fillId="6" borderId="22" xfId="0" applyFont="1" applyFill="1" applyBorder="1" applyAlignment="1">
      <alignment horizontal="center" vertical="center"/>
    </xf>
    <xf numFmtId="168" fontId="21" fillId="6" borderId="13" xfId="0" applyNumberFormat="1" applyFont="1" applyFill="1" applyBorder="1" applyAlignment="1">
      <alignment horizontal="center" vertical="center"/>
    </xf>
    <xf numFmtId="168" fontId="21" fillId="6" borderId="21" xfId="0" applyNumberFormat="1" applyFont="1" applyFill="1" applyBorder="1" applyAlignment="1">
      <alignment horizontal="center" vertical="center"/>
    </xf>
    <xf numFmtId="0" fontId="25" fillId="7" borderId="26"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1" fillId="5" borderId="107" xfId="0" applyFont="1" applyFill="1" applyBorder="1" applyAlignment="1">
      <alignment horizontal="left" vertical="center" wrapText="1"/>
    </xf>
    <xf numFmtId="0" fontId="21" fillId="5" borderId="115" xfId="0" applyFont="1" applyFill="1" applyBorder="1" applyAlignment="1">
      <alignment horizontal="left" vertical="center" wrapText="1"/>
    </xf>
    <xf numFmtId="0" fontId="21" fillId="5" borderId="22" xfId="0" applyFont="1" applyFill="1" applyBorder="1" applyAlignment="1">
      <alignment horizontal="left" vertical="center" wrapText="1"/>
    </xf>
    <xf numFmtId="3" fontId="21" fillId="6" borderId="107" xfId="0" applyNumberFormat="1" applyFont="1" applyFill="1" applyBorder="1" applyAlignment="1">
      <alignment horizontal="center" vertical="center"/>
    </xf>
    <xf numFmtId="3" fontId="21" fillId="6" borderId="22" xfId="0" applyNumberFormat="1" applyFont="1" applyFill="1" applyBorder="1" applyAlignment="1">
      <alignment horizontal="center" vertical="center"/>
    </xf>
    <xf numFmtId="3" fontId="21" fillId="9" borderId="6" xfId="0" applyNumberFormat="1" applyFont="1" applyFill="1" applyBorder="1" applyAlignment="1">
      <alignment horizontal="right" vertical="center"/>
    </xf>
    <xf numFmtId="3" fontId="21" fillId="9" borderId="108" xfId="0" applyNumberFormat="1" applyFont="1" applyFill="1" applyBorder="1" applyAlignment="1">
      <alignment horizontal="right" vertical="center"/>
    </xf>
    <xf numFmtId="3" fontId="21" fillId="6" borderId="19" xfId="0" applyNumberFormat="1" applyFont="1" applyFill="1" applyBorder="1" applyAlignment="1">
      <alignment horizontal="center" vertical="center"/>
    </xf>
    <xf numFmtId="3" fontId="21" fillId="6" borderId="7" xfId="0" applyNumberFormat="1" applyFont="1" applyFill="1" applyBorder="1" applyAlignment="1">
      <alignment horizontal="center" vertical="center"/>
    </xf>
    <xf numFmtId="3" fontId="21" fillId="6" borderId="108" xfId="0" applyNumberFormat="1" applyFont="1" applyFill="1" applyBorder="1" applyAlignment="1">
      <alignment horizontal="center" vertical="center"/>
    </xf>
    <xf numFmtId="0" fontId="21" fillId="5" borderId="3" xfId="0" applyFont="1" applyFill="1" applyBorder="1" applyAlignment="1">
      <alignment horizontal="center" vertical="center"/>
    </xf>
    <xf numFmtId="0" fontId="21" fillId="5" borderId="105"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8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0" xfId="0" applyFont="1" applyFill="1" applyBorder="1" applyAlignment="1">
      <alignment horizontal="center" vertical="center"/>
    </xf>
    <xf numFmtId="0" fontId="21" fillId="5" borderId="81" xfId="0" applyFont="1" applyFill="1" applyBorder="1" applyAlignment="1">
      <alignment horizontal="left" vertical="center" wrapText="1"/>
    </xf>
    <xf numFmtId="0" fontId="21" fillId="5" borderId="114" xfId="0" applyFont="1" applyFill="1" applyBorder="1" applyAlignment="1">
      <alignment horizontal="left" vertical="center" wrapText="1"/>
    </xf>
    <xf numFmtId="0" fontId="21" fillId="5" borderId="82" xfId="0" applyFont="1" applyFill="1" applyBorder="1" applyAlignment="1">
      <alignment horizontal="left" vertical="center" wrapText="1"/>
    </xf>
    <xf numFmtId="2" fontId="21" fillId="6" borderId="81" xfId="0" applyNumberFormat="1" applyFont="1" applyFill="1" applyBorder="1" applyAlignment="1">
      <alignment horizontal="center" vertical="center"/>
    </xf>
    <xf numFmtId="2" fontId="21" fillId="6" borderId="82" xfId="0" applyNumberFormat="1" applyFont="1" applyFill="1" applyBorder="1" applyAlignment="1">
      <alignment horizontal="center" vertical="center"/>
    </xf>
    <xf numFmtId="2" fontId="21" fillId="9" borderId="111" xfId="0" applyNumberFormat="1" applyFont="1" applyFill="1" applyBorder="1" applyAlignment="1">
      <alignment horizontal="right" vertical="center"/>
    </xf>
    <xf numFmtId="2" fontId="21" fillId="9" borderId="112" xfId="0" applyNumberFormat="1" applyFont="1" applyFill="1" applyBorder="1" applyAlignment="1">
      <alignment horizontal="right" vertical="center"/>
    </xf>
    <xf numFmtId="0" fontId="21" fillId="6" borderId="90"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2" xfId="0" applyFont="1" applyFill="1" applyBorder="1" applyAlignment="1">
      <alignment horizontal="center" vertical="center" wrapText="1"/>
    </xf>
    <xf numFmtId="0" fontId="21" fillId="3" borderId="26" xfId="0" applyFont="1" applyFill="1" applyBorder="1" applyAlignment="1">
      <alignment horizontal="center" vertical="center"/>
    </xf>
    <xf numFmtId="0" fontId="21" fillId="3" borderId="28" xfId="0" applyFont="1" applyFill="1" applyBorder="1" applyAlignment="1">
      <alignment horizontal="center" vertical="center"/>
    </xf>
    <xf numFmtId="0" fontId="29" fillId="3" borderId="119" xfId="3" applyNumberFormat="1" applyFont="1" applyFill="1" applyBorder="1" applyAlignment="1">
      <alignment horizontal="center" vertical="center" wrapText="1"/>
    </xf>
    <xf numFmtId="0" fontId="29" fillId="3" borderId="123" xfId="3" applyNumberFormat="1" applyFont="1" applyFill="1" applyBorder="1" applyAlignment="1">
      <alignment horizontal="center" vertical="center" wrapText="1"/>
    </xf>
    <xf numFmtId="0" fontId="29" fillId="3" borderId="119" xfId="3" applyNumberFormat="1" applyFont="1" applyFill="1" applyBorder="1" applyAlignment="1">
      <alignment horizontal="center" vertical="center"/>
    </xf>
    <xf numFmtId="0" fontId="29" fillId="3" borderId="122" xfId="3" applyNumberFormat="1" applyFont="1" applyFill="1" applyBorder="1" applyAlignment="1">
      <alignment horizontal="center" vertical="center"/>
    </xf>
    <xf numFmtId="0" fontId="29" fillId="3" borderId="123" xfId="3" applyNumberFormat="1" applyFont="1" applyFill="1" applyBorder="1" applyAlignment="1">
      <alignment horizontal="center" vertical="center"/>
    </xf>
    <xf numFmtId="0" fontId="29" fillId="3" borderId="131" xfId="3" applyNumberFormat="1" applyFont="1" applyFill="1" applyBorder="1" applyAlignment="1">
      <alignment horizontal="center" vertical="center"/>
    </xf>
    <xf numFmtId="0" fontId="21" fillId="5" borderId="5" xfId="0" applyFont="1" applyFill="1" applyBorder="1" applyAlignment="1">
      <alignment horizontal="left" vertical="center" wrapText="1"/>
    </xf>
    <xf numFmtId="0" fontId="21" fillId="5" borderId="113" xfId="0" applyFont="1" applyFill="1" applyBorder="1" applyAlignment="1">
      <alignment horizontal="left" vertical="center" wrapText="1"/>
    </xf>
    <xf numFmtId="0" fontId="21" fillId="5" borderId="106" xfId="0" applyFont="1" applyFill="1" applyBorder="1" applyAlignment="1">
      <alignment horizontal="left" vertical="center" wrapText="1"/>
    </xf>
    <xf numFmtId="3" fontId="21" fillId="6" borderId="83" xfId="0" applyNumberFormat="1" applyFont="1" applyFill="1" applyBorder="1" applyAlignment="1">
      <alignment horizontal="center" vertical="center"/>
    </xf>
    <xf numFmtId="3" fontId="21" fillId="6" borderId="21" xfId="0" applyNumberFormat="1"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108" xfId="0" applyFont="1" applyFill="1" applyBorder="1" applyAlignment="1">
      <alignment horizontal="center" vertical="center" wrapText="1"/>
    </xf>
    <xf numFmtId="4" fontId="21" fillId="6" borderId="85" xfId="0" applyNumberFormat="1" applyFont="1" applyFill="1" applyBorder="1" applyAlignment="1">
      <alignment horizontal="center" vertical="center"/>
    </xf>
    <xf numFmtId="4" fontId="21" fillId="6" borderId="84" xfId="0" applyNumberFormat="1" applyFont="1" applyFill="1" applyBorder="1" applyAlignment="1">
      <alignment horizontal="center" vertical="center"/>
    </xf>
    <xf numFmtId="4" fontId="21" fillId="6" borderId="18" xfId="0" applyNumberFormat="1" applyFont="1" applyFill="1" applyBorder="1" applyAlignment="1">
      <alignment horizontal="center" vertical="center"/>
    </xf>
    <xf numFmtId="4" fontId="21" fillId="6" borderId="13" xfId="0" applyNumberFormat="1" applyFont="1" applyFill="1" applyBorder="1" applyAlignment="1">
      <alignment horizontal="center" vertical="center"/>
    </xf>
    <xf numFmtId="37" fontId="21" fillId="4" borderId="109" xfId="0" applyNumberFormat="1" applyFont="1" applyFill="1" applyBorder="1" applyAlignment="1">
      <alignment horizontal="center" vertical="center"/>
    </xf>
    <xf numFmtId="37" fontId="21" fillId="4" borderId="110" xfId="0" applyNumberFormat="1" applyFont="1" applyFill="1" applyBorder="1" applyAlignment="1">
      <alignment horizontal="center" vertical="center"/>
    </xf>
    <xf numFmtId="0" fontId="21" fillId="6" borderId="85"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25"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7" xfId="0" applyFont="1" applyFill="1" applyBorder="1" applyAlignment="1">
      <alignment horizontal="center" vertical="center" wrapText="1"/>
    </xf>
    <xf numFmtId="4" fontId="21" fillId="6" borderId="116" xfId="0" applyNumberFormat="1" applyFont="1" applyFill="1" applyBorder="1" applyAlignment="1">
      <alignment horizontal="center" vertical="center"/>
    </xf>
    <xf numFmtId="4" fontId="21" fillId="6" borderId="23" xfId="0" applyNumberFormat="1" applyFont="1" applyFill="1" applyBorder="1" applyAlignment="1">
      <alignment horizontal="center" vertical="center"/>
    </xf>
    <xf numFmtId="168" fontId="21" fillId="6" borderId="135" xfId="0" applyNumberFormat="1" applyFont="1" applyFill="1" applyBorder="1" applyAlignment="1">
      <alignment horizontal="center" vertical="center"/>
    </xf>
    <xf numFmtId="0" fontId="21" fillId="6" borderId="135" xfId="0" applyFont="1" applyFill="1" applyBorder="1" applyAlignment="1">
      <alignment horizontal="center" vertical="center"/>
    </xf>
    <xf numFmtId="0" fontId="22" fillId="5" borderId="0" xfId="0" applyFont="1" applyFill="1" applyAlignment="1">
      <alignment horizontal="center" vertical="center"/>
    </xf>
    <xf numFmtId="0" fontId="21" fillId="0" borderId="0" xfId="0" quotePrefix="1" applyFont="1" applyAlignment="1">
      <alignment horizontal="left" vertical="center" wrapText="1"/>
    </xf>
    <xf numFmtId="0" fontId="21" fillId="0" borderId="0" xfId="0" applyFont="1" applyAlignment="1">
      <alignment horizontal="left" vertical="center" wrapText="1"/>
    </xf>
    <xf numFmtId="0" fontId="21" fillId="0" borderId="0" xfId="0" quotePrefix="1" applyFont="1" applyBorder="1" applyAlignment="1">
      <alignment horizontal="left" vertical="center" wrapText="1"/>
    </xf>
    <xf numFmtId="0" fontId="23" fillId="0" borderId="0" xfId="0" quotePrefix="1" applyFont="1" applyAlignment="1">
      <alignment horizontal="left" vertical="center" wrapText="1"/>
    </xf>
    <xf numFmtId="3" fontId="25" fillId="5" borderId="31" xfId="0" applyNumberFormat="1" applyFont="1" applyFill="1" applyBorder="1" applyAlignment="1">
      <alignment horizontal="center" vertical="center" wrapText="1"/>
    </xf>
    <xf numFmtId="3" fontId="25" fillId="5" borderId="32" xfId="0" applyNumberFormat="1" applyFont="1" applyFill="1" applyBorder="1" applyAlignment="1">
      <alignment horizontal="center" vertical="center" wrapText="1"/>
    </xf>
    <xf numFmtId="3" fontId="25" fillId="5" borderId="30" xfId="0" applyNumberFormat="1"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25" xfId="0" applyFont="1" applyFill="1" applyBorder="1" applyAlignment="1">
      <alignment horizontal="center" vertical="center" wrapText="1"/>
    </xf>
    <xf numFmtId="3" fontId="25" fillId="4" borderId="29" xfId="9" applyNumberFormat="1" applyFont="1" applyFill="1" applyBorder="1" applyAlignment="1">
      <alignment horizontal="center" vertical="center" wrapText="1"/>
    </xf>
    <xf numFmtId="3" fontId="25" fillId="4" borderId="0" xfId="9" applyNumberFormat="1" applyFont="1" applyFill="1" applyBorder="1" applyAlignment="1">
      <alignment horizontal="center" vertical="center" wrapText="1"/>
    </xf>
    <xf numFmtId="3" fontId="25" fillId="4" borderId="24" xfId="9" applyNumberFormat="1" applyFont="1" applyFill="1" applyBorder="1" applyAlignment="1">
      <alignment horizontal="center" vertical="center" wrapText="1"/>
    </xf>
    <xf numFmtId="3" fontId="25" fillId="4" borderId="33" xfId="9" applyNumberFormat="1" applyFont="1" applyFill="1" applyBorder="1" applyAlignment="1">
      <alignment horizontal="center" vertical="center" wrapText="1"/>
    </xf>
    <xf numFmtId="3" fontId="25" fillId="7" borderId="29" xfId="9" applyNumberFormat="1" applyFont="1" applyFill="1" applyBorder="1" applyAlignment="1">
      <alignment horizontal="center" vertical="center" wrapText="1"/>
    </xf>
    <xf numFmtId="3" fontId="25" fillId="7" borderId="20" xfId="9" applyNumberFormat="1" applyFont="1" applyFill="1" applyBorder="1" applyAlignment="1">
      <alignment horizontal="center" vertical="center" wrapText="1"/>
    </xf>
    <xf numFmtId="3" fontId="25" fillId="7" borderId="24" xfId="9" applyNumberFormat="1" applyFont="1" applyFill="1" applyBorder="1" applyAlignment="1">
      <alignment horizontal="center" vertical="center" wrapText="1"/>
    </xf>
    <xf numFmtId="3" fontId="25" fillId="7" borderId="25" xfId="9" applyNumberFormat="1" applyFont="1" applyFill="1" applyBorder="1" applyAlignment="1">
      <alignment horizontal="center" vertical="center" wrapText="1"/>
    </xf>
    <xf numFmtId="0" fontId="21" fillId="3" borderId="109" xfId="0" applyFont="1" applyFill="1" applyBorder="1" applyAlignment="1">
      <alignment horizontal="center" vertical="center"/>
    </xf>
    <xf numFmtId="0" fontId="21" fillId="3" borderId="87" xfId="0" applyFont="1" applyFill="1" applyBorder="1" applyAlignment="1">
      <alignment horizontal="center" vertical="center"/>
    </xf>
    <xf numFmtId="0" fontId="21" fillId="3" borderId="109" xfId="0" applyFont="1" applyFill="1" applyBorder="1" applyAlignment="1">
      <alignment horizontal="center" vertical="center" wrapText="1"/>
    </xf>
    <xf numFmtId="0" fontId="21" fillId="3" borderId="87" xfId="0" applyFont="1" applyFill="1" applyBorder="1" applyAlignment="1">
      <alignment horizontal="center" vertical="center" wrapText="1"/>
    </xf>
    <xf numFmtId="9" fontId="25" fillId="9" borderId="28" xfId="2" applyFont="1" applyFill="1" applyBorder="1" applyAlignment="1">
      <alignment horizontal="center" vertical="center"/>
    </xf>
    <xf numFmtId="9" fontId="25" fillId="9" borderId="25" xfId="2" applyFont="1" applyFill="1" applyBorder="1" applyAlignment="1">
      <alignment horizontal="center" vertical="center"/>
    </xf>
    <xf numFmtId="0" fontId="23" fillId="0" borderId="0" xfId="0" applyFont="1" applyAlignment="1">
      <alignment horizontal="left" vertical="center" wrapText="1"/>
    </xf>
    <xf numFmtId="0" fontId="21" fillId="3" borderId="26"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3" fillId="0" borderId="0" xfId="0" quotePrefix="1" applyFont="1" applyAlignment="1">
      <alignment horizontal="left" vertical="top" wrapText="1"/>
    </xf>
    <xf numFmtId="0" fontId="21" fillId="0" borderId="0" xfId="0" quotePrefix="1" applyFont="1" applyAlignment="1">
      <alignment horizontal="left" vertical="top" wrapText="1"/>
    </xf>
    <xf numFmtId="3" fontId="25" fillId="4" borderId="26" xfId="9" applyNumberFormat="1" applyFont="1" applyFill="1" applyBorder="1" applyAlignment="1">
      <alignment horizontal="center" vertical="center" wrapText="1"/>
    </xf>
    <xf numFmtId="3" fontId="25" fillId="4" borderId="27" xfId="9" applyNumberFormat="1" applyFont="1" applyFill="1" applyBorder="1" applyAlignment="1">
      <alignment horizontal="center" vertical="center" wrapText="1"/>
    </xf>
    <xf numFmtId="3" fontId="25" fillId="7" borderId="26" xfId="9" applyNumberFormat="1" applyFont="1" applyFill="1" applyBorder="1" applyAlignment="1">
      <alignment horizontal="center" vertical="center" wrapText="1"/>
    </xf>
    <xf numFmtId="3" fontId="25" fillId="7" borderId="28" xfId="9" applyNumberFormat="1"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32" fillId="4" borderId="120" xfId="3" applyFont="1" applyFill="1" applyBorder="1" applyAlignment="1">
      <alignment horizontal="center" vertical="center" wrapText="1"/>
    </xf>
    <xf numFmtId="0" fontId="32" fillId="4" borderId="129" xfId="3" applyFont="1" applyFill="1" applyBorder="1" applyAlignment="1">
      <alignment horizontal="center" vertical="center" wrapText="1"/>
    </xf>
    <xf numFmtId="0" fontId="32" fillId="4" borderId="12" xfId="3" applyFont="1" applyFill="1" applyBorder="1" applyAlignment="1">
      <alignment horizontal="center" vertical="center" wrapText="1"/>
    </xf>
    <xf numFmtId="3" fontId="32" fillId="4" borderId="120" xfId="3" applyNumberFormat="1" applyFont="1" applyFill="1" applyBorder="1" applyAlignment="1">
      <alignment horizontal="center" vertical="center"/>
    </xf>
    <xf numFmtId="3" fontId="32" fillId="4" borderId="121" xfId="3" applyNumberFormat="1" applyFont="1" applyFill="1" applyBorder="1" applyAlignment="1">
      <alignment horizontal="center" vertical="center"/>
    </xf>
    <xf numFmtId="0" fontId="21" fillId="3" borderId="110" xfId="0" applyFont="1" applyFill="1" applyBorder="1" applyAlignment="1">
      <alignment horizontal="center" vertical="center"/>
    </xf>
    <xf numFmtId="0" fontId="21" fillId="3" borderId="119"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123"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3" fontId="21" fillId="6" borderId="3" xfId="0" applyNumberFormat="1" applyFont="1" applyFill="1" applyBorder="1" applyAlignment="1">
      <alignment horizontal="center" vertical="center"/>
    </xf>
    <xf numFmtId="3" fontId="21" fillId="6" borderId="105" xfId="0" applyNumberFormat="1" applyFont="1" applyFill="1" applyBorder="1" applyAlignment="1">
      <alignment horizontal="center" vertical="center"/>
    </xf>
    <xf numFmtId="3" fontId="21" fillId="6" borderId="5" xfId="0" applyNumberFormat="1" applyFont="1" applyFill="1" applyBorder="1" applyAlignment="1">
      <alignment horizontal="center" vertical="center"/>
    </xf>
    <xf numFmtId="3" fontId="21" fillId="6" borderId="88" xfId="0" applyNumberFormat="1" applyFont="1" applyFill="1" applyBorder="1" applyAlignment="1">
      <alignment horizontal="center" vertical="center" wrapText="1"/>
    </xf>
    <xf numFmtId="3" fontId="21" fillId="6" borderId="6" xfId="0" applyNumberFormat="1" applyFont="1" applyFill="1" applyBorder="1" applyAlignment="1">
      <alignment horizontal="center" vertical="center"/>
    </xf>
    <xf numFmtId="3" fontId="21" fillId="9" borderId="17" xfId="0" applyNumberFormat="1" applyFont="1" applyFill="1" applyBorder="1" applyAlignment="1">
      <alignment horizontal="center" vertical="center"/>
    </xf>
    <xf numFmtId="1" fontId="29" fillId="11" borderId="5" xfId="3" applyNumberFormat="1" applyFont="1" applyFill="1" applyBorder="1" applyAlignment="1">
      <alignment horizontal="center" vertical="center" wrapText="1"/>
    </xf>
    <xf numFmtId="1" fontId="29" fillId="11" borderId="1" xfId="3" applyNumberFormat="1" applyFont="1" applyFill="1" applyBorder="1" applyAlignment="1">
      <alignment horizontal="center" vertical="center" wrapText="1"/>
    </xf>
    <xf numFmtId="1" fontId="29" fillId="11" borderId="106" xfId="3" applyNumberFormat="1" applyFont="1" applyFill="1" applyBorder="1" applyAlignment="1">
      <alignment horizontal="center" vertical="center" wrapText="1"/>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21" fillId="11" borderId="85"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5"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21" fillId="11" borderId="1" xfId="0" applyFont="1" applyFill="1" applyBorder="1" applyAlignment="1">
      <alignment horizontal="center" vertical="center" wrapText="1"/>
    </xf>
    <xf numFmtId="3" fontId="21" fillId="4" borderId="83" xfId="0" applyNumberFormat="1" applyFont="1" applyFill="1" applyBorder="1" applyAlignment="1">
      <alignment horizontal="center" vertical="center"/>
    </xf>
    <xf numFmtId="3" fontId="21" fillId="4" borderId="21" xfId="0" applyNumberFormat="1" applyFont="1" applyFill="1" applyBorder="1" applyAlignment="1">
      <alignment horizontal="center" vertical="center"/>
    </xf>
    <xf numFmtId="3" fontId="21" fillId="7" borderId="87" xfId="9" applyNumberFormat="1" applyFont="1" applyFill="1" applyBorder="1" applyAlignment="1">
      <alignment horizontal="center" vertical="center"/>
    </xf>
    <xf numFmtId="3" fontId="21" fillId="7" borderId="32" xfId="9" applyNumberFormat="1" applyFont="1" applyFill="1" applyBorder="1" applyAlignment="1">
      <alignment horizontal="center" vertical="center"/>
    </xf>
    <xf numFmtId="1" fontId="29" fillId="6" borderId="5" xfId="3" applyNumberFormat="1" applyFont="1" applyFill="1" applyBorder="1" applyAlignment="1">
      <alignment horizontal="center" vertical="center" wrapText="1"/>
    </xf>
    <xf numFmtId="1" fontId="29" fillId="6" borderId="1" xfId="3" applyNumberFormat="1" applyFont="1" applyFill="1" applyBorder="1" applyAlignment="1">
      <alignment horizontal="center" vertical="center" wrapText="1"/>
    </xf>
    <xf numFmtId="1" fontId="29" fillId="6" borderId="106" xfId="3" applyNumberFormat="1" applyFont="1" applyFill="1" applyBorder="1" applyAlignment="1">
      <alignment horizontal="center" vertical="center" wrapText="1"/>
    </xf>
    <xf numFmtId="0" fontId="21" fillId="6" borderId="3" xfId="0" applyFont="1" applyFill="1" applyBorder="1" applyAlignment="1">
      <alignment horizontal="center" vertical="center"/>
    </xf>
    <xf numFmtId="0" fontId="21" fillId="6" borderId="114" xfId="0" applyFont="1" applyFill="1" applyBorder="1" applyAlignment="1">
      <alignment horizontal="center" vertical="center"/>
    </xf>
    <xf numFmtId="0" fontId="21" fillId="6" borderId="105"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113" xfId="0" applyFont="1" applyFill="1" applyBorder="1" applyAlignment="1">
      <alignment horizontal="center" vertical="center"/>
    </xf>
    <xf numFmtId="0" fontId="21" fillId="6" borderId="106" xfId="0" applyFont="1" applyFill="1" applyBorder="1" applyAlignment="1">
      <alignment horizontal="center" vertical="center"/>
    </xf>
    <xf numFmtId="168" fontId="21" fillId="6" borderId="5" xfId="0" applyNumberFormat="1" applyFont="1" applyFill="1" applyBorder="1" applyAlignment="1">
      <alignment horizontal="center" vertical="center"/>
    </xf>
    <xf numFmtId="168" fontId="21" fillId="6" borderId="113" xfId="0" applyNumberFormat="1" applyFont="1" applyFill="1" applyBorder="1" applyAlignment="1">
      <alignment horizontal="center" vertical="center"/>
    </xf>
    <xf numFmtId="168" fontId="21" fillId="6" borderId="106" xfId="0" applyNumberFormat="1" applyFont="1" applyFill="1" applyBorder="1" applyAlignment="1">
      <alignment horizontal="center" vertical="center"/>
    </xf>
    <xf numFmtId="0" fontId="21" fillId="6" borderId="6" xfId="0" applyFont="1" applyFill="1" applyBorder="1" applyAlignment="1">
      <alignment horizontal="center" vertical="center"/>
    </xf>
    <xf numFmtId="0" fontId="21" fillId="6" borderId="115" xfId="0" applyFont="1" applyFill="1" applyBorder="1" applyAlignment="1">
      <alignment horizontal="center" vertical="center"/>
    </xf>
    <xf numFmtId="0" fontId="21" fillId="6" borderId="108" xfId="0" applyFont="1" applyFill="1" applyBorder="1" applyAlignment="1">
      <alignment horizontal="center" vertical="center"/>
    </xf>
    <xf numFmtId="3" fontId="21" fillId="0" borderId="87" xfId="9" applyNumberFormat="1" applyFont="1" applyFill="1" applyBorder="1" applyAlignment="1">
      <alignment horizontal="center" vertical="center"/>
    </xf>
    <xf numFmtId="3" fontId="21" fillId="0" borderId="80" xfId="9" applyNumberFormat="1" applyFont="1" applyFill="1" applyBorder="1" applyAlignment="1">
      <alignment horizontal="center" vertical="center"/>
    </xf>
    <xf numFmtId="1" fontId="29" fillId="6" borderId="111" xfId="3" applyNumberFormat="1" applyFont="1" applyFill="1" applyBorder="1" applyAlignment="1">
      <alignment horizontal="center" vertical="center" wrapText="1"/>
    </xf>
    <xf numFmtId="1" fontId="29" fillId="6" borderId="8" xfId="3" applyNumberFormat="1" applyFont="1" applyFill="1" applyBorder="1" applyAlignment="1">
      <alignment horizontal="center" vertical="center" wrapText="1"/>
    </xf>
    <xf numFmtId="1" fontId="29" fillId="6" borderId="112" xfId="3" applyNumberFormat="1" applyFont="1" applyFill="1" applyBorder="1" applyAlignment="1">
      <alignment horizontal="center" vertical="center" wrapText="1"/>
    </xf>
    <xf numFmtId="3" fontId="21" fillId="6" borderId="81" xfId="0" applyNumberFormat="1" applyFont="1" applyFill="1" applyBorder="1" applyAlignment="1" applyProtection="1">
      <alignment horizontal="center" vertical="center"/>
    </xf>
    <xf numFmtId="3" fontId="21" fillId="6" borderId="82" xfId="0" applyNumberFormat="1" applyFont="1" applyFill="1" applyBorder="1" applyAlignment="1" applyProtection="1">
      <alignment horizontal="center" vertical="center"/>
    </xf>
    <xf numFmtId="1" fontId="21" fillId="4" borderId="83"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3" fontId="21" fillId="6" borderId="83" xfId="0" applyNumberFormat="1" applyFont="1" applyFill="1" applyBorder="1" applyAlignment="1" applyProtection="1">
      <alignment horizontal="center" vertical="center"/>
    </xf>
    <xf numFmtId="3" fontId="21" fillId="6" borderId="21" xfId="0" applyNumberFormat="1" applyFont="1" applyFill="1" applyBorder="1" applyAlignment="1" applyProtection="1">
      <alignment horizontal="center" vertical="center"/>
    </xf>
    <xf numFmtId="0" fontId="23" fillId="3" borderId="30" xfId="0" applyFont="1" applyFill="1" applyBorder="1" applyAlignment="1">
      <alignment horizontal="center" vertical="center"/>
    </xf>
    <xf numFmtId="3" fontId="21" fillId="6" borderId="114" xfId="0" applyNumberFormat="1" applyFont="1" applyFill="1" applyBorder="1" applyAlignment="1">
      <alignment horizontal="center" vertical="center"/>
    </xf>
    <xf numFmtId="9" fontId="21" fillId="9" borderId="26" xfId="2" applyFont="1" applyFill="1" applyBorder="1" applyAlignment="1">
      <alignment horizontal="center" vertical="center"/>
    </xf>
    <xf numFmtId="9" fontId="21" fillId="9" borderId="28" xfId="2" applyFont="1" applyFill="1" applyBorder="1" applyAlignment="1">
      <alignment horizontal="center" vertical="center"/>
    </xf>
    <xf numFmtId="3" fontId="21" fillId="6" borderId="113" xfId="0" applyNumberFormat="1" applyFont="1" applyFill="1" applyBorder="1" applyAlignment="1">
      <alignment horizontal="center" vertical="center"/>
    </xf>
    <xf numFmtId="3" fontId="21" fillId="6" borderId="115" xfId="0" applyNumberFormat="1" applyFont="1" applyFill="1" applyBorder="1" applyAlignment="1">
      <alignment horizontal="center" vertical="center"/>
    </xf>
    <xf numFmtId="3" fontId="21" fillId="9" borderId="131" xfId="0" applyNumberFormat="1" applyFont="1" applyFill="1" applyBorder="1" applyAlignment="1">
      <alignment horizontal="center" vertical="center"/>
    </xf>
    <xf numFmtId="3" fontId="21" fillId="9" borderId="123" xfId="0" applyNumberFormat="1" applyFont="1" applyFill="1" applyBorder="1" applyAlignment="1">
      <alignment horizontal="center" vertical="center"/>
    </xf>
    <xf numFmtId="3" fontId="21" fillId="9" borderId="5" xfId="0" applyNumberFormat="1" applyFont="1" applyFill="1" applyBorder="1" applyAlignment="1">
      <alignment horizontal="center" vertical="center"/>
    </xf>
    <xf numFmtId="3" fontId="21" fillId="9" borderId="106" xfId="0" applyNumberFormat="1" applyFont="1" applyFill="1" applyBorder="1" applyAlignment="1">
      <alignment horizontal="center" vertical="center"/>
    </xf>
    <xf numFmtId="3" fontId="21" fillId="9" borderId="138" xfId="0" applyNumberFormat="1" applyFont="1" applyFill="1" applyBorder="1" applyAlignment="1">
      <alignment horizontal="center" vertical="center"/>
    </xf>
    <xf numFmtId="3" fontId="21" fillId="9" borderId="139" xfId="0" applyNumberFormat="1" applyFont="1" applyFill="1" applyBorder="1" applyAlignment="1">
      <alignment horizontal="center" vertical="center"/>
    </xf>
    <xf numFmtId="3" fontId="21" fillId="9" borderId="124" xfId="0" applyNumberFormat="1" applyFont="1" applyFill="1" applyBorder="1" applyAlignment="1">
      <alignment horizontal="center" vertical="center"/>
    </xf>
    <xf numFmtId="3" fontId="21" fillId="9" borderId="117" xfId="0" applyNumberFormat="1" applyFont="1" applyFill="1" applyBorder="1" applyAlignment="1">
      <alignment horizontal="center" vertical="center"/>
    </xf>
    <xf numFmtId="3" fontId="21" fillId="9" borderId="6" xfId="0" applyNumberFormat="1" applyFont="1" applyFill="1" applyBorder="1" applyAlignment="1">
      <alignment horizontal="center" vertical="center"/>
    </xf>
    <xf numFmtId="3" fontId="21" fillId="9" borderId="108" xfId="0" applyNumberFormat="1" applyFont="1" applyFill="1" applyBorder="1" applyAlignment="1">
      <alignment horizontal="center" vertical="center"/>
    </xf>
    <xf numFmtId="0" fontId="21" fillId="6"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9" fontId="21" fillId="9" borderId="83" xfId="2" applyFont="1" applyFill="1" applyBorder="1" applyAlignment="1">
      <alignment horizontal="center" vertical="center"/>
    </xf>
    <xf numFmtId="9" fontId="21" fillId="9" borderId="21" xfId="2" applyFont="1" applyFill="1" applyBorder="1" applyAlignment="1">
      <alignment horizontal="center" vertical="center"/>
    </xf>
    <xf numFmtId="9" fontId="21" fillId="0" borderId="31" xfId="2" applyFont="1" applyFill="1" applyBorder="1" applyAlignment="1">
      <alignment horizontal="center" vertical="center"/>
    </xf>
    <xf numFmtId="9" fontId="21" fillId="0" borderId="30" xfId="2"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22"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80" xfId="0" applyFont="1" applyFill="1" applyBorder="1" applyAlignment="1">
      <alignment horizontal="center" vertical="center"/>
    </xf>
    <xf numFmtId="4" fontId="21" fillId="6" borderId="3" xfId="0" applyNumberFormat="1" applyFont="1" applyFill="1" applyBorder="1" applyAlignment="1">
      <alignment horizontal="center" vertical="center"/>
    </xf>
    <xf numFmtId="4" fontId="21" fillId="6" borderId="105" xfId="0" applyNumberFormat="1" applyFont="1" applyFill="1" applyBorder="1" applyAlignment="1">
      <alignment horizontal="center" vertical="center"/>
    </xf>
    <xf numFmtId="4" fontId="21" fillId="6" borderId="5" xfId="0" applyNumberFormat="1" applyFont="1" applyFill="1" applyBorder="1" applyAlignment="1">
      <alignment horizontal="center" vertical="center"/>
    </xf>
    <xf numFmtId="4" fontId="21" fillId="6" borderId="106" xfId="0" applyNumberFormat="1" applyFont="1" applyFill="1" applyBorder="1" applyAlignment="1">
      <alignment horizontal="center" vertical="center"/>
    </xf>
    <xf numFmtId="9" fontId="21" fillId="9" borderId="29" xfId="2" applyFont="1" applyFill="1" applyBorder="1" applyAlignment="1">
      <alignment horizontal="center" vertical="center"/>
    </xf>
    <xf numFmtId="9" fontId="21" fillId="9" borderId="20" xfId="2" applyFont="1" applyFill="1" applyBorder="1" applyAlignment="1">
      <alignment horizontal="center" vertical="center"/>
    </xf>
    <xf numFmtId="9" fontId="21" fillId="9" borderId="107" xfId="2" applyFont="1" applyFill="1" applyBorder="1" applyAlignment="1">
      <alignment horizontal="center" vertical="center"/>
    </xf>
    <xf numFmtId="9" fontId="21" fillId="9" borderId="22" xfId="2" applyFont="1" applyFill="1" applyBorder="1" applyAlignment="1">
      <alignment horizontal="center" vertical="center"/>
    </xf>
    <xf numFmtId="4" fontId="21" fillId="6" borderId="6" xfId="0" applyNumberFormat="1" applyFont="1" applyFill="1" applyBorder="1" applyAlignment="1">
      <alignment horizontal="center" vertical="center"/>
    </xf>
    <xf numFmtId="4" fontId="21" fillId="6" borderId="108" xfId="0" applyNumberFormat="1" applyFont="1" applyFill="1" applyBorder="1" applyAlignment="1">
      <alignment horizontal="center" vertical="center"/>
    </xf>
    <xf numFmtId="4" fontId="21" fillId="2" borderId="24" xfId="9" applyNumberFormat="1" applyFont="1" applyFill="1" applyBorder="1" applyAlignment="1">
      <alignment horizontal="center" vertical="center"/>
    </xf>
    <xf numFmtId="4" fontId="21" fillId="2" borderId="25" xfId="9" applyNumberFormat="1" applyFont="1" applyFill="1" applyBorder="1" applyAlignment="1">
      <alignment horizontal="center" vertical="center"/>
    </xf>
    <xf numFmtId="0" fontId="29" fillId="3" borderId="109" xfId="3" applyNumberFormat="1" applyFont="1" applyFill="1" applyBorder="1" applyAlignment="1">
      <alignment horizontal="center" vertical="center"/>
    </xf>
    <xf numFmtId="0" fontId="29" fillId="3" borderId="110" xfId="3" applyNumberFormat="1" applyFont="1" applyFill="1" applyBorder="1" applyAlignment="1">
      <alignment horizontal="center" vertical="center"/>
    </xf>
    <xf numFmtId="0" fontId="29" fillId="3" borderId="9" xfId="3" applyNumberFormat="1" applyFont="1" applyFill="1" applyBorder="1" applyAlignment="1">
      <alignment horizontal="center" vertical="center"/>
    </xf>
    <xf numFmtId="0" fontId="21" fillId="4" borderId="106" xfId="0" applyFont="1" applyFill="1" applyBorder="1" applyAlignment="1">
      <alignment horizontal="center" vertical="center" wrapText="1"/>
    </xf>
    <xf numFmtId="0" fontId="21" fillId="4" borderId="108"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1" fillId="3" borderId="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106" xfId="0" applyFont="1" applyFill="1" applyBorder="1" applyAlignment="1">
      <alignment horizontal="center" vertical="center" wrapText="1"/>
    </xf>
    <xf numFmtId="0" fontId="23" fillId="3" borderId="109"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10" xfId="0" applyFont="1" applyFill="1" applyBorder="1" applyAlignment="1">
      <alignment horizontal="center" vertical="center"/>
    </xf>
    <xf numFmtId="3" fontId="21" fillId="6" borderId="90" xfId="0" applyNumberFormat="1" applyFont="1" applyFill="1" applyBorder="1" applyAlignment="1">
      <alignment horizontal="center" vertical="center"/>
    </xf>
    <xf numFmtId="3" fontId="21" fillId="6" borderId="133" xfId="0" applyNumberFormat="1" applyFont="1" applyFill="1" applyBorder="1" applyAlignment="1">
      <alignment horizontal="center" vertical="center"/>
    </xf>
    <xf numFmtId="3" fontId="21" fillId="6" borderId="111" xfId="0" applyNumberFormat="1" applyFont="1" applyFill="1" applyBorder="1" applyAlignment="1">
      <alignment horizontal="center" vertical="center"/>
    </xf>
    <xf numFmtId="3" fontId="21" fillId="6" borderId="112" xfId="0" applyNumberFormat="1" applyFont="1" applyFill="1" applyBorder="1" applyAlignment="1">
      <alignment horizontal="center" vertical="center"/>
    </xf>
    <xf numFmtId="3" fontId="32" fillId="4" borderId="109" xfId="3" applyNumberFormat="1" applyFont="1" applyFill="1" applyBorder="1" applyAlignment="1">
      <alignment horizontal="center" vertical="center"/>
    </xf>
    <xf numFmtId="3" fontId="32" fillId="4" borderId="110" xfId="3" applyNumberFormat="1" applyFont="1" applyFill="1" applyBorder="1" applyAlignment="1">
      <alignment horizontal="center" vertical="center"/>
    </xf>
    <xf numFmtId="3" fontId="21" fillId="9" borderId="16" xfId="0" applyNumberFormat="1" applyFont="1" applyFill="1" applyBorder="1" applyAlignment="1">
      <alignment horizontal="center" vertical="center"/>
    </xf>
    <xf numFmtId="0" fontId="21" fillId="3" borderId="9" xfId="0" applyFont="1" applyFill="1" applyBorder="1" applyAlignment="1">
      <alignment horizontal="center" vertical="center"/>
    </xf>
    <xf numFmtId="0" fontId="21" fillId="6" borderId="111" xfId="0" applyFont="1" applyFill="1" applyBorder="1" applyAlignment="1">
      <alignment horizontal="center" vertical="center" wrapText="1"/>
    </xf>
    <xf numFmtId="1" fontId="29" fillId="11" borderId="111" xfId="3" applyNumberFormat="1" applyFont="1" applyFill="1" applyBorder="1" applyAlignment="1">
      <alignment horizontal="center" vertical="center" wrapText="1"/>
    </xf>
    <xf numFmtId="1" fontId="29" fillId="11" borderId="8" xfId="3" applyNumberFormat="1" applyFont="1" applyFill="1" applyBorder="1" applyAlignment="1">
      <alignment horizontal="center" vertical="center" wrapText="1"/>
    </xf>
    <xf numFmtId="1" fontId="29" fillId="11" borderId="112" xfId="3" applyNumberFormat="1" applyFont="1" applyFill="1" applyBorder="1" applyAlignment="1">
      <alignment horizontal="center" vertical="center" wrapText="1"/>
    </xf>
    <xf numFmtId="3" fontId="29" fillId="12" borderId="5" xfId="3" applyNumberFormat="1" applyFont="1" applyFill="1" applyBorder="1" applyAlignment="1">
      <alignment horizontal="center" vertical="center"/>
    </xf>
    <xf numFmtId="3" fontId="29" fillId="12" borderId="106" xfId="3" applyNumberFormat="1" applyFont="1" applyFill="1" applyBorder="1" applyAlignment="1">
      <alignment horizontal="center" vertical="center"/>
    </xf>
    <xf numFmtId="3" fontId="29" fillId="12" borderId="111" xfId="3" applyNumberFormat="1" applyFont="1" applyFill="1" applyBorder="1" applyAlignment="1">
      <alignment horizontal="center" vertical="center"/>
    </xf>
    <xf numFmtId="3" fontId="29" fillId="12" borderId="112" xfId="3" applyNumberFormat="1" applyFont="1" applyFill="1" applyBorder="1" applyAlignment="1">
      <alignment horizontal="center" vertical="center"/>
    </xf>
    <xf numFmtId="3" fontId="29" fillId="12" borderId="6" xfId="3" applyNumberFormat="1" applyFont="1" applyFill="1" applyBorder="1" applyAlignment="1">
      <alignment horizontal="center" vertical="center"/>
    </xf>
    <xf numFmtId="3" fontId="29" fillId="12" borderId="108" xfId="3" applyNumberFormat="1" applyFont="1" applyFill="1" applyBorder="1" applyAlignment="1">
      <alignment horizontal="center" vertical="center"/>
    </xf>
    <xf numFmtId="3" fontId="21" fillId="4" borderId="81" xfId="0" applyNumberFormat="1" applyFont="1" applyFill="1" applyBorder="1" applyAlignment="1">
      <alignment horizontal="center" vertical="center"/>
    </xf>
    <xf numFmtId="3" fontId="21" fillId="4" borderId="82" xfId="0" applyNumberFormat="1" applyFont="1" applyFill="1" applyBorder="1" applyAlignment="1">
      <alignment horizontal="center" vertical="center"/>
    </xf>
    <xf numFmtId="3" fontId="21" fillId="9" borderId="83" xfId="0" applyNumberFormat="1" applyFont="1" applyFill="1" applyBorder="1" applyAlignment="1">
      <alignment horizontal="center" vertical="center"/>
    </xf>
    <xf numFmtId="3" fontId="21" fillId="9" borderId="21" xfId="0" applyNumberFormat="1" applyFont="1" applyFill="1" applyBorder="1" applyAlignment="1">
      <alignment horizontal="center" vertical="center"/>
    </xf>
    <xf numFmtId="1" fontId="29" fillId="11" borderId="6" xfId="3" applyNumberFormat="1" applyFont="1" applyFill="1" applyBorder="1" applyAlignment="1">
      <alignment horizontal="center" vertical="center" wrapText="1"/>
    </xf>
    <xf numFmtId="1" fontId="29" fillId="11" borderId="7" xfId="3" applyNumberFormat="1" applyFont="1" applyFill="1" applyBorder="1" applyAlignment="1">
      <alignment horizontal="center" vertical="center" wrapText="1"/>
    </xf>
    <xf numFmtId="1" fontId="29" fillId="11" borderId="108" xfId="3" applyNumberFormat="1" applyFont="1" applyFill="1" applyBorder="1" applyAlignment="1">
      <alignment horizontal="center" vertical="center" wrapText="1"/>
    </xf>
    <xf numFmtId="3" fontId="32" fillId="4" borderId="9" xfId="3" applyNumberFormat="1" applyFont="1" applyFill="1" applyBorder="1" applyAlignment="1">
      <alignment horizontal="center" vertical="center"/>
    </xf>
    <xf numFmtId="1" fontId="29" fillId="11" borderId="34" xfId="3" applyNumberFormat="1" applyFont="1" applyFill="1" applyBorder="1" applyAlignment="1">
      <alignment horizontal="center" vertical="center" wrapText="1"/>
    </xf>
    <xf numFmtId="1" fontId="29" fillId="11" borderId="117" xfId="3" applyNumberFormat="1" applyFont="1" applyFill="1" applyBorder="1" applyAlignment="1">
      <alignment horizontal="center" vertical="center" wrapText="1"/>
    </xf>
    <xf numFmtId="0" fontId="32" fillId="4" borderId="109" xfId="3" applyFont="1" applyFill="1" applyBorder="1" applyAlignment="1">
      <alignment horizontal="center" vertical="center" wrapText="1"/>
    </xf>
    <xf numFmtId="0" fontId="32" fillId="4" borderId="9" xfId="3"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9" fontId="21" fillId="9" borderId="3" xfId="2" applyFont="1" applyFill="1" applyBorder="1" applyAlignment="1">
      <alignment horizontal="center" vertical="center"/>
    </xf>
    <xf numFmtId="9" fontId="21" fillId="9" borderId="105" xfId="2" applyFont="1" applyFill="1" applyBorder="1" applyAlignment="1">
      <alignment horizontal="center" vertical="center"/>
    </xf>
    <xf numFmtId="3" fontId="21" fillId="9" borderId="118" xfId="0" applyNumberFormat="1" applyFont="1" applyFill="1" applyBorder="1" applyAlignment="1">
      <alignment horizontal="center" vertical="center"/>
    </xf>
    <xf numFmtId="3" fontId="21" fillId="9" borderId="136" xfId="0" applyNumberFormat="1" applyFont="1" applyFill="1" applyBorder="1" applyAlignment="1">
      <alignment horizontal="center" vertical="center"/>
    </xf>
    <xf numFmtId="3" fontId="21" fillId="9" borderId="107" xfId="0" applyNumberFormat="1" applyFont="1" applyFill="1" applyBorder="1" applyAlignment="1">
      <alignment horizontal="center" vertical="center"/>
    </xf>
    <xf numFmtId="3" fontId="21" fillId="9" borderId="22" xfId="0" applyNumberFormat="1" applyFont="1" applyFill="1" applyBorder="1" applyAlignment="1">
      <alignment horizontal="center" vertical="center"/>
    </xf>
    <xf numFmtId="0" fontId="23" fillId="3" borderId="7" xfId="0" applyFont="1" applyFill="1" applyBorder="1" applyAlignment="1">
      <alignment horizontal="center" vertical="center" wrapText="1"/>
    </xf>
    <xf numFmtId="3" fontId="21" fillId="4" borderId="107" xfId="0" applyNumberFormat="1" applyFont="1" applyFill="1" applyBorder="1" applyAlignment="1">
      <alignment horizontal="center" vertical="center"/>
    </xf>
    <xf numFmtId="3" fontId="21" fillId="4" borderId="22" xfId="0" applyNumberFormat="1" applyFont="1" applyFill="1" applyBorder="1" applyAlignment="1">
      <alignment horizontal="center" vertical="center"/>
    </xf>
    <xf numFmtId="9" fontId="23" fillId="9" borderId="107" xfId="2" applyFont="1" applyFill="1" applyBorder="1" applyAlignment="1">
      <alignment horizontal="center" vertical="center"/>
    </xf>
    <xf numFmtId="9" fontId="23" fillId="9" borderId="22" xfId="2" applyFont="1" applyFill="1" applyBorder="1" applyAlignment="1">
      <alignment horizontal="center" vertical="center"/>
    </xf>
    <xf numFmtId="0" fontId="21" fillId="3" borderId="110" xfId="0" applyFont="1" applyFill="1" applyBorder="1" applyAlignment="1">
      <alignment horizontal="center" vertical="center" wrapText="1"/>
    </xf>
    <xf numFmtId="3" fontId="21" fillId="6" borderId="83" xfId="0" applyNumberFormat="1" applyFont="1" applyFill="1" applyBorder="1" applyAlignment="1">
      <alignment horizontal="center" vertical="center" wrapText="1"/>
    </xf>
    <xf numFmtId="3" fontId="21" fillId="6" borderId="113" xfId="0" applyNumberFormat="1" applyFont="1" applyFill="1" applyBorder="1" applyAlignment="1">
      <alignment horizontal="center" vertical="center" wrapText="1"/>
    </xf>
    <xf numFmtId="3" fontId="21" fillId="6" borderId="21" xfId="0" applyNumberFormat="1" applyFont="1" applyFill="1" applyBorder="1" applyAlignment="1">
      <alignment horizontal="center" vertical="center" wrapText="1"/>
    </xf>
    <xf numFmtId="0" fontId="21" fillId="6" borderId="88" xfId="0" applyFont="1" applyFill="1" applyBorder="1" applyAlignment="1">
      <alignment horizontal="center" vertical="center" wrapText="1"/>
    </xf>
    <xf numFmtId="3" fontId="21" fillId="6" borderId="14" xfId="0" applyNumberFormat="1" applyFont="1" applyFill="1" applyBorder="1" applyAlignment="1">
      <alignment horizontal="center" vertical="center"/>
    </xf>
    <xf numFmtId="0" fontId="21" fillId="3" borderId="3" xfId="0" applyFont="1" applyFill="1" applyBorder="1" applyAlignment="1">
      <alignment horizontal="left" vertical="center" wrapText="1"/>
    </xf>
    <xf numFmtId="0" fontId="21" fillId="3" borderId="114" xfId="0" applyFont="1" applyFill="1" applyBorder="1" applyAlignment="1">
      <alignment horizontal="left" vertical="center" wrapText="1"/>
    </xf>
    <xf numFmtId="0" fontId="21" fillId="3" borderId="105" xfId="0" applyFont="1" applyFill="1" applyBorder="1" applyAlignment="1">
      <alignment horizontal="left" vertical="center" wrapText="1"/>
    </xf>
    <xf numFmtId="0" fontId="21" fillId="3" borderId="3" xfId="0" applyFont="1" applyFill="1" applyBorder="1" applyAlignment="1">
      <alignment horizontal="center" vertical="center" wrapText="1"/>
    </xf>
    <xf numFmtId="3" fontId="21" fillId="6" borderId="107" xfId="0" applyNumberFormat="1" applyFont="1" applyFill="1" applyBorder="1" applyAlignment="1">
      <alignment horizontal="center" vertical="center" wrapText="1"/>
    </xf>
    <xf numFmtId="3" fontId="21" fillId="6" borderId="115" xfId="0" applyNumberFormat="1" applyFont="1" applyFill="1" applyBorder="1" applyAlignment="1">
      <alignment horizontal="center" vertical="center" wrapText="1"/>
    </xf>
    <xf numFmtId="3" fontId="21" fillId="6" borderId="22" xfId="0" applyNumberFormat="1" applyFont="1" applyFill="1" applyBorder="1" applyAlignment="1">
      <alignment horizontal="center" vertical="center" wrapText="1"/>
    </xf>
    <xf numFmtId="0" fontId="21" fillId="3" borderId="107"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86"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3" borderId="90" xfId="0" applyFont="1" applyFill="1" applyBorder="1" applyAlignment="1">
      <alignment horizontal="center" vertical="center" wrapText="1"/>
    </xf>
    <xf numFmtId="0" fontId="21" fillId="6" borderId="118" xfId="0" applyFont="1" applyFill="1" applyBorder="1" applyAlignment="1">
      <alignment horizontal="center" vertical="center" wrapText="1"/>
    </xf>
    <xf numFmtId="0" fontId="21" fillId="6" borderId="134" xfId="0" applyFont="1" applyFill="1" applyBorder="1" applyAlignment="1">
      <alignment horizontal="center" vertical="center" wrapText="1"/>
    </xf>
    <xf numFmtId="0" fontId="21" fillId="6" borderId="136" xfId="0" applyFont="1" applyFill="1" applyBorder="1" applyAlignment="1">
      <alignment horizontal="center" vertical="center" wrapText="1"/>
    </xf>
    <xf numFmtId="3" fontId="21" fillId="0" borderId="32" xfId="9" applyNumberFormat="1" applyFont="1" applyFill="1" applyBorder="1" applyAlignment="1">
      <alignment horizontal="center" vertical="center"/>
    </xf>
    <xf numFmtId="3" fontId="21" fillId="0" borderId="30" xfId="9" applyNumberFormat="1" applyFont="1" applyFill="1" applyBorder="1" applyAlignment="1">
      <alignment horizontal="center" vertical="center"/>
    </xf>
    <xf numFmtId="9" fontId="21" fillId="0" borderId="31" xfId="2" applyNumberFormat="1" applyFont="1" applyFill="1" applyBorder="1" applyAlignment="1">
      <alignment horizontal="center" vertical="center"/>
    </xf>
    <xf numFmtId="9" fontId="21" fillId="0" borderId="30" xfId="2" applyNumberFormat="1" applyFont="1" applyFill="1" applyBorder="1" applyAlignment="1">
      <alignment horizontal="center" vertical="center"/>
    </xf>
    <xf numFmtId="3" fontId="21" fillId="9" borderId="137" xfId="0" applyNumberFormat="1" applyFont="1" applyFill="1" applyBorder="1" applyAlignment="1">
      <alignment horizontal="center" vertical="center"/>
    </xf>
    <xf numFmtId="3" fontId="21" fillId="9" borderId="132" xfId="0" applyNumberFormat="1" applyFont="1" applyFill="1" applyBorder="1" applyAlignment="1">
      <alignment horizontal="center" vertical="center"/>
    </xf>
    <xf numFmtId="9" fontId="21" fillId="9" borderId="113" xfId="2" applyFont="1" applyFill="1" applyBorder="1" applyAlignment="1">
      <alignment horizontal="center" vertical="center"/>
    </xf>
    <xf numFmtId="1" fontId="21" fillId="4" borderId="81" xfId="0" applyNumberFormat="1" applyFont="1" applyFill="1" applyBorder="1" applyAlignment="1">
      <alignment horizontal="center" vertical="center"/>
    </xf>
    <xf numFmtId="1" fontId="21" fillId="4" borderId="82" xfId="0" applyNumberFormat="1" applyFont="1" applyFill="1" applyBorder="1" applyAlignment="1">
      <alignment horizontal="center" vertical="center"/>
    </xf>
    <xf numFmtId="3" fontId="21" fillId="9" borderId="15" xfId="0" applyNumberFormat="1" applyFont="1" applyFill="1" applyBorder="1" applyAlignment="1">
      <alignment horizontal="center" vertical="center"/>
    </xf>
    <xf numFmtId="0" fontId="21" fillId="4" borderId="111" xfId="0" applyFont="1" applyFill="1" applyBorder="1" applyAlignment="1">
      <alignment horizontal="center" vertical="center" wrapText="1"/>
    </xf>
    <xf numFmtId="0" fontId="21" fillId="4" borderId="112" xfId="0" applyFont="1" applyFill="1" applyBorder="1" applyAlignment="1">
      <alignment horizontal="center" vertical="center" wrapText="1"/>
    </xf>
    <xf numFmtId="3" fontId="21" fillId="6" borderId="81" xfId="0" applyNumberFormat="1" applyFont="1" applyFill="1" applyBorder="1" applyAlignment="1">
      <alignment horizontal="center" vertical="center"/>
    </xf>
    <xf numFmtId="3" fontId="21" fillId="6" borderId="82" xfId="0" applyNumberFormat="1" applyFont="1" applyFill="1" applyBorder="1" applyAlignment="1">
      <alignment horizontal="center" vertical="center"/>
    </xf>
    <xf numFmtId="9" fontId="21" fillId="9" borderId="81" xfId="2" applyFont="1" applyFill="1" applyBorder="1" applyAlignment="1">
      <alignment horizontal="center" vertical="center"/>
    </xf>
    <xf numFmtId="9" fontId="21" fillId="9" borderId="114" xfId="2" applyFont="1" applyFill="1" applyBorder="1" applyAlignment="1">
      <alignment horizontal="center" vertical="center"/>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3" fontId="21" fillId="7" borderId="12" xfId="9" applyNumberFormat="1" applyFont="1" applyFill="1" applyBorder="1" applyAlignment="1">
      <alignment horizontal="center" vertical="center"/>
    </xf>
    <xf numFmtId="3" fontId="21" fillId="7" borderId="33" xfId="9" applyNumberFormat="1" applyFont="1" applyFill="1" applyBorder="1" applyAlignment="1">
      <alignment horizontal="center" vertical="center"/>
    </xf>
    <xf numFmtId="3" fontId="21" fillId="0" borderId="109" xfId="0" applyNumberFormat="1" applyFont="1" applyFill="1" applyBorder="1" applyAlignment="1">
      <alignment horizontal="center" vertical="center"/>
    </xf>
    <xf numFmtId="3" fontId="21" fillId="0" borderId="110" xfId="0" applyNumberFormat="1" applyFont="1" applyFill="1" applyBorder="1" applyAlignment="1">
      <alignment horizontal="center" vertical="center"/>
    </xf>
    <xf numFmtId="0" fontId="23" fillId="3" borderId="32"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1" fillId="4" borderId="84" xfId="0" applyFont="1" applyFill="1" applyBorder="1" applyAlignment="1">
      <alignment horizontal="center" vertical="center" wrapText="1"/>
    </xf>
    <xf numFmtId="0" fontId="21" fillId="4" borderId="8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6" borderId="107"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2" xfId="0" applyFont="1" applyFill="1" applyBorder="1" applyAlignment="1">
      <alignment horizontal="center" vertical="center"/>
    </xf>
    <xf numFmtId="0" fontId="21" fillId="3" borderId="5" xfId="0" applyFont="1" applyFill="1" applyBorder="1" applyAlignment="1">
      <alignment horizontal="left" vertical="center" wrapText="1"/>
    </xf>
    <xf numFmtId="0" fontId="21" fillId="3" borderId="113" xfId="0" applyFont="1" applyFill="1" applyBorder="1" applyAlignment="1">
      <alignment horizontal="left" vertical="center" wrapText="1"/>
    </xf>
    <xf numFmtId="0" fontId="21" fillId="3" borderId="106"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115" xfId="0" applyFont="1" applyFill="1" applyBorder="1" applyAlignment="1">
      <alignment horizontal="left" vertical="center" wrapText="1"/>
    </xf>
    <xf numFmtId="0" fontId="21" fillId="3" borderId="108" xfId="0" applyFont="1" applyFill="1" applyBorder="1" applyAlignment="1">
      <alignment horizontal="left" vertical="center" wrapText="1"/>
    </xf>
    <xf numFmtId="0" fontId="21" fillId="3" borderId="131"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90" xfId="0" applyFont="1" applyFill="1" applyBorder="1" applyAlignment="1">
      <alignment horizontal="center" vertical="center"/>
    </xf>
    <xf numFmtId="3" fontId="21" fillId="6" borderId="107" xfId="0" applyNumberFormat="1" applyFont="1" applyFill="1" applyBorder="1" applyAlignment="1" applyProtection="1">
      <alignment horizontal="center" vertical="center"/>
    </xf>
    <xf numFmtId="3" fontId="21" fillId="6" borderId="22" xfId="0" applyNumberFormat="1" applyFont="1" applyFill="1" applyBorder="1" applyAlignment="1" applyProtection="1">
      <alignment horizontal="center" vertical="center"/>
    </xf>
    <xf numFmtId="9" fontId="21" fillId="9" borderId="86" xfId="2" applyFont="1" applyFill="1" applyBorder="1" applyAlignment="1">
      <alignment horizontal="center" vertical="center"/>
    </xf>
    <xf numFmtId="9" fontId="21" fillId="9" borderId="89" xfId="2" applyFont="1" applyFill="1" applyBorder="1" applyAlignment="1">
      <alignment horizontal="center" vertical="center"/>
    </xf>
    <xf numFmtId="1" fontId="21" fillId="4" borderId="107" xfId="0" applyNumberFormat="1" applyFont="1" applyFill="1" applyBorder="1" applyAlignment="1">
      <alignment horizontal="center" vertical="center"/>
    </xf>
    <xf numFmtId="1" fontId="21" fillId="4" borderId="22" xfId="0" applyNumberFormat="1" applyFont="1" applyFill="1" applyBorder="1" applyAlignment="1">
      <alignment horizontal="center" vertical="center"/>
    </xf>
    <xf numFmtId="1" fontId="29" fillId="6" borderId="6" xfId="3" applyNumberFormat="1" applyFont="1" applyFill="1" applyBorder="1" applyAlignment="1">
      <alignment horizontal="center" vertical="center" wrapText="1"/>
    </xf>
    <xf numFmtId="1" fontId="29" fillId="6" borderId="7" xfId="3" applyNumberFormat="1" applyFont="1" applyFill="1" applyBorder="1" applyAlignment="1">
      <alignment horizontal="center" vertical="center" wrapText="1"/>
    </xf>
    <xf numFmtId="1" fontId="29" fillId="6" borderId="108" xfId="3" applyNumberFormat="1" applyFont="1" applyFill="1" applyBorder="1" applyAlignment="1">
      <alignment horizontal="center" vertical="center" wrapText="1"/>
    </xf>
    <xf numFmtId="0" fontId="21" fillId="6" borderId="83" xfId="0" applyFont="1" applyFill="1" applyBorder="1" applyAlignment="1">
      <alignment horizontal="left" vertical="center" wrapText="1"/>
    </xf>
    <xf numFmtId="0" fontId="21" fillId="6" borderId="21" xfId="0" applyFont="1" applyFill="1" applyBorder="1" applyAlignment="1">
      <alignment horizontal="left" vertical="center" wrapText="1"/>
    </xf>
    <xf numFmtId="0" fontId="21" fillId="6" borderId="81" xfId="0" applyFont="1" applyFill="1" applyBorder="1" applyAlignment="1">
      <alignment horizontal="left" vertical="center" wrapText="1"/>
    </xf>
    <xf numFmtId="0" fontId="21" fillId="6" borderId="82" xfId="0" applyFont="1" applyFill="1" applyBorder="1" applyAlignment="1">
      <alignment horizontal="left" vertical="center" wrapText="1"/>
    </xf>
    <xf numFmtId="0" fontId="21" fillId="6" borderId="107"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16" borderId="119" xfId="0" applyFont="1" applyFill="1" applyBorder="1" applyAlignment="1">
      <alignment horizontal="center" vertical="center"/>
    </xf>
    <xf numFmtId="0" fontId="21" fillId="16" borderId="130" xfId="0" applyFont="1" applyFill="1" applyBorder="1" applyAlignment="1">
      <alignment horizontal="center" vertical="center"/>
    </xf>
    <xf numFmtId="0" fontId="21" fillId="16" borderId="119" xfId="0" applyFont="1" applyFill="1" applyBorder="1" applyAlignment="1">
      <alignment horizontal="center" vertical="center" wrapText="1"/>
    </xf>
    <xf numFmtId="0" fontId="21" fillId="16" borderId="123" xfId="0" applyFont="1" applyFill="1" applyBorder="1" applyAlignment="1">
      <alignment horizontal="center" vertical="center" wrapText="1"/>
    </xf>
    <xf numFmtId="49" fontId="25" fillId="13" borderId="29" xfId="2" applyNumberFormat="1" applyFont="1" applyFill="1" applyBorder="1" applyAlignment="1">
      <alignment horizontal="center" vertical="center"/>
    </xf>
    <xf numFmtId="49" fontId="25" fillId="13" borderId="20" xfId="2" applyNumberFormat="1" applyFont="1" applyFill="1" applyBorder="1" applyAlignment="1">
      <alignment horizontal="center" vertical="center"/>
    </xf>
    <xf numFmtId="49" fontId="25" fillId="13" borderId="24" xfId="2" applyNumberFormat="1" applyFont="1" applyFill="1" applyBorder="1" applyAlignment="1">
      <alignment horizontal="center" vertical="center"/>
    </xf>
    <xf numFmtId="49" fontId="25" fillId="13" borderId="25" xfId="2" applyNumberFormat="1" applyFont="1" applyFill="1" applyBorder="1" applyAlignment="1">
      <alignment horizontal="center" vertical="center"/>
    </xf>
    <xf numFmtId="0" fontId="21" fillId="16" borderId="131" xfId="0" applyFont="1" applyFill="1" applyBorder="1" applyAlignment="1">
      <alignment horizontal="center" vertical="center"/>
    </xf>
    <xf numFmtId="0" fontId="21" fillId="16" borderId="123" xfId="0" applyFont="1" applyFill="1" applyBorder="1" applyAlignment="1">
      <alignment horizontal="center" vertical="center"/>
    </xf>
    <xf numFmtId="0" fontId="23" fillId="16" borderId="119" xfId="0" applyFont="1" applyFill="1" applyBorder="1" applyAlignment="1">
      <alignment horizontal="center" vertical="center"/>
    </xf>
    <xf numFmtId="0" fontId="23" fillId="16" borderId="123" xfId="0" applyFont="1" applyFill="1" applyBorder="1" applyAlignment="1">
      <alignment horizontal="center" vertical="center"/>
    </xf>
    <xf numFmtId="49" fontId="25" fillId="9" borderId="26" xfId="9" applyNumberFormat="1" applyFont="1" applyFill="1" applyBorder="1" applyAlignment="1">
      <alignment horizontal="center" vertical="center" wrapText="1"/>
    </xf>
    <xf numFmtId="49" fontId="25" fillId="9" borderId="28" xfId="9" applyNumberFormat="1" applyFont="1" applyFill="1" applyBorder="1" applyAlignment="1">
      <alignment horizontal="center" vertical="center" wrapText="1"/>
    </xf>
    <xf numFmtId="49" fontId="25" fillId="9" borderId="24" xfId="9" applyNumberFormat="1" applyFont="1" applyFill="1" applyBorder="1" applyAlignment="1">
      <alignment horizontal="center" vertical="center" wrapText="1"/>
    </xf>
    <xf numFmtId="49" fontId="25" fillId="9" borderId="25" xfId="9" applyNumberFormat="1" applyFont="1" applyFill="1" applyBorder="1" applyAlignment="1">
      <alignment horizontal="center" vertical="center" wrapText="1"/>
    </xf>
    <xf numFmtId="0" fontId="21" fillId="3" borderId="130" xfId="0" applyFont="1" applyFill="1" applyBorder="1" applyAlignment="1">
      <alignment horizontal="center" vertical="center"/>
    </xf>
    <xf numFmtId="0" fontId="21" fillId="3" borderId="119" xfId="0" applyFont="1" applyFill="1" applyBorder="1" applyAlignment="1">
      <alignment horizontal="center" vertical="center" wrapText="1"/>
    </xf>
    <xf numFmtId="0" fontId="21" fillId="3" borderId="123" xfId="0" applyFont="1" applyFill="1" applyBorder="1" applyAlignment="1">
      <alignment horizontal="center" vertical="center" wrapText="1"/>
    </xf>
    <xf numFmtId="0" fontId="23" fillId="3" borderId="119" xfId="0" applyFont="1" applyFill="1" applyBorder="1" applyAlignment="1">
      <alignment horizontal="center" vertical="center"/>
    </xf>
    <xf numFmtId="0" fontId="23" fillId="3" borderId="123"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12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4"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18" xfId="0" applyFont="1" applyFill="1" applyBorder="1" applyAlignment="1">
      <alignment horizontal="center" vertical="center" wrapText="1"/>
    </xf>
    <xf numFmtId="49" fontId="25" fillId="6" borderId="26" xfId="9" applyNumberFormat="1" applyFont="1" applyFill="1" applyBorder="1" applyAlignment="1">
      <alignment horizontal="center" vertical="center" wrapText="1"/>
    </xf>
    <xf numFmtId="49" fontId="25" fillId="6" borderId="28" xfId="9" applyNumberFormat="1" applyFont="1" applyFill="1" applyBorder="1" applyAlignment="1">
      <alignment horizontal="center" vertical="center" wrapText="1"/>
    </xf>
    <xf numFmtId="49" fontId="25" fillId="6" borderId="24" xfId="9" applyNumberFormat="1" applyFont="1" applyFill="1" applyBorder="1" applyAlignment="1">
      <alignment horizontal="center" vertical="center" wrapText="1"/>
    </xf>
    <xf numFmtId="49" fontId="25" fillId="6" borderId="25" xfId="9" applyNumberFormat="1"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2" borderId="81"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9" xfId="0" applyFont="1" applyFill="1" applyBorder="1" applyAlignment="1">
      <alignment horizontal="center" vertical="center"/>
    </xf>
    <xf numFmtId="0" fontId="21" fillId="16" borderId="3" xfId="0" applyFont="1" applyFill="1" applyBorder="1" applyAlignment="1">
      <alignment horizontal="center" vertical="center" wrapText="1"/>
    </xf>
    <xf numFmtId="0" fontId="21" fillId="16" borderId="84"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14" fillId="0" borderId="46" xfId="3" applyNumberFormat="1" applyFont="1" applyBorder="1" applyAlignment="1">
      <alignment horizontal="left" vertical="top" wrapText="1"/>
    </xf>
    <xf numFmtId="1" fontId="14" fillId="0" borderId="46" xfId="3" applyNumberFormat="1" applyFont="1" applyBorder="1" applyAlignment="1">
      <alignment horizontal="left" vertical="top" wrapText="1"/>
    </xf>
    <xf numFmtId="0" fontId="6" fillId="0" borderId="47" xfId="3" applyNumberFormat="1" applyFont="1" applyBorder="1" applyAlignment="1">
      <alignment vertical="top" wrapText="1"/>
    </xf>
    <xf numFmtId="1" fontId="6" fillId="0" borderId="47" xfId="3" applyNumberFormat="1" applyFont="1" applyBorder="1" applyAlignment="1">
      <alignment vertical="top" wrapText="1"/>
    </xf>
    <xf numFmtId="0" fontId="6" fillId="0" borderId="48" xfId="3" applyNumberFormat="1" applyFont="1" applyBorder="1" applyAlignment="1">
      <alignment vertical="top" wrapText="1"/>
    </xf>
    <xf numFmtId="1" fontId="6" fillId="0" borderId="48" xfId="3" applyNumberFormat="1" applyFont="1" applyBorder="1" applyAlignment="1">
      <alignment vertical="top" wrapText="1"/>
    </xf>
    <xf numFmtId="0" fontId="6" fillId="8" borderId="41" xfId="3" applyNumberFormat="1" applyFont="1" applyFill="1" applyBorder="1" applyAlignment="1">
      <alignment horizontal="left"/>
    </xf>
    <xf numFmtId="1" fontId="6" fillId="8" borderId="40" xfId="3" applyNumberFormat="1" applyFont="1" applyFill="1" applyBorder="1" applyAlignment="1">
      <alignment horizontal="left"/>
    </xf>
    <xf numFmtId="1" fontId="6" fillId="8" borderId="42" xfId="3" applyNumberFormat="1" applyFont="1" applyFill="1" applyBorder="1" applyAlignment="1">
      <alignment horizontal="left"/>
    </xf>
    <xf numFmtId="0" fontId="9" fillId="8" borderId="41" xfId="3" applyNumberFormat="1" applyFont="1" applyFill="1" applyBorder="1" applyAlignment="1">
      <alignment horizontal="center"/>
    </xf>
    <xf numFmtId="1" fontId="9" fillId="8" borderId="40" xfId="3" applyNumberFormat="1" applyFont="1" applyFill="1" applyBorder="1" applyAlignment="1">
      <alignment horizontal="center"/>
    </xf>
    <xf numFmtId="1" fontId="9" fillId="8" borderId="42" xfId="3" applyNumberFormat="1" applyFont="1" applyFill="1" applyBorder="1" applyAlignment="1">
      <alignment horizontal="center"/>
    </xf>
    <xf numFmtId="0" fontId="6" fillId="0" borderId="0" xfId="3" applyNumberFormat="1" applyFont="1" applyBorder="1" applyAlignment="1">
      <alignment vertical="top" wrapText="1"/>
    </xf>
    <xf numFmtId="1" fontId="6" fillId="0" borderId="0" xfId="3" applyNumberFormat="1" applyFont="1" applyBorder="1" applyAlignment="1">
      <alignment vertical="top" wrapText="1"/>
    </xf>
    <xf numFmtId="0" fontId="6" fillId="0" borderId="45" xfId="3" applyNumberFormat="1" applyFont="1" applyBorder="1" applyAlignment="1">
      <alignment horizontal="left" vertical="top" wrapText="1"/>
    </xf>
    <xf numFmtId="1" fontId="6" fillId="0" borderId="45" xfId="3" applyNumberFormat="1" applyFont="1" applyBorder="1" applyAlignment="1">
      <alignment horizontal="left" vertical="top" wrapText="1"/>
    </xf>
    <xf numFmtId="1" fontId="6" fillId="0" borderId="95" xfId="3" applyNumberFormat="1" applyFont="1" applyBorder="1" applyAlignment="1">
      <alignment horizontal="center"/>
    </xf>
    <xf numFmtId="0" fontId="14" fillId="0" borderId="53" xfId="3" applyNumberFormat="1" applyFont="1" applyBorder="1" applyAlignment="1">
      <alignment horizontal="left" vertical="top" wrapText="1"/>
    </xf>
    <xf numFmtId="1" fontId="6" fillId="0" borderId="0" xfId="3" applyNumberFormat="1" applyFont="1" applyBorder="1" applyAlignment="1">
      <alignment horizontal="left" vertical="top" wrapText="1"/>
    </xf>
    <xf numFmtId="1" fontId="6" fillId="0" borderId="61" xfId="3" applyNumberFormat="1" applyFont="1" applyBorder="1" applyAlignment="1">
      <alignment horizontal="left" vertical="top" wrapText="1"/>
    </xf>
    <xf numFmtId="0" fontId="6" fillId="0" borderId="53" xfId="3" applyNumberFormat="1" applyFont="1" applyBorder="1" applyAlignment="1">
      <alignment horizontal="left" vertical="top" wrapText="1"/>
    </xf>
    <xf numFmtId="0" fontId="6" fillId="0" borderId="65" xfId="3" applyNumberFormat="1" applyFont="1" applyBorder="1" applyAlignment="1">
      <alignment horizontal="left" vertical="top" wrapText="1"/>
    </xf>
    <xf numFmtId="1" fontId="6" fillId="0" borderId="66" xfId="3" applyNumberFormat="1" applyFont="1" applyBorder="1" applyAlignment="1">
      <alignment horizontal="left" vertical="top" wrapText="1"/>
    </xf>
    <xf numFmtId="1" fontId="6" fillId="0" borderId="67" xfId="3" applyNumberFormat="1" applyFont="1" applyBorder="1" applyAlignment="1">
      <alignment horizontal="left" vertical="top" wrapText="1"/>
    </xf>
    <xf numFmtId="0" fontId="6" fillId="0" borderId="65" xfId="3" applyNumberFormat="1" applyFont="1" applyBorder="1" applyAlignment="1">
      <alignment vertical="top" wrapText="1"/>
    </xf>
    <xf numFmtId="1" fontId="6" fillId="0" borderId="66" xfId="3" applyNumberFormat="1" applyFont="1" applyBorder="1" applyAlignment="1">
      <alignment vertical="top" wrapText="1"/>
    </xf>
    <xf numFmtId="1" fontId="6" fillId="0" borderId="68" xfId="3" applyNumberFormat="1" applyFont="1" applyBorder="1" applyAlignment="1">
      <alignment vertical="top" wrapText="1"/>
    </xf>
    <xf numFmtId="1" fontId="6" fillId="0" borderId="0" xfId="3" applyNumberFormat="1" applyFont="1" applyBorder="1" applyAlignment="1">
      <alignment horizontal="center"/>
    </xf>
    <xf numFmtId="1" fontId="6" fillId="0" borderId="53" xfId="3" applyNumberFormat="1" applyFont="1" applyBorder="1" applyAlignment="1">
      <alignment horizontal="center"/>
    </xf>
    <xf numFmtId="1" fontId="6" fillId="0" borderId="98" xfId="3" applyNumberFormat="1" applyFont="1" applyBorder="1" applyAlignment="1">
      <alignment horizontal="center" vertical="center" wrapText="1"/>
    </xf>
    <xf numFmtId="1" fontId="6" fillId="0" borderId="97" xfId="3" applyNumberFormat="1" applyFont="1" applyBorder="1" applyAlignment="1">
      <alignment horizontal="center" vertical="center" wrapText="1"/>
    </xf>
    <xf numFmtId="1" fontId="6" fillId="0" borderId="96" xfId="3" applyNumberFormat="1" applyFont="1" applyBorder="1" applyAlignment="1">
      <alignment horizontal="center" vertical="center" wrapText="1"/>
    </xf>
    <xf numFmtId="0" fontId="6" fillId="0" borderId="125" xfId="3" applyNumberFormat="1" applyFont="1" applyBorder="1" applyAlignment="1">
      <alignment horizontal="left" vertical="center" wrapText="1"/>
    </xf>
    <xf numFmtId="1" fontId="6" fillId="0" borderId="125" xfId="3" applyNumberFormat="1" applyFont="1" applyBorder="1" applyAlignment="1">
      <alignment horizontal="left" vertical="center" wrapText="1"/>
    </xf>
    <xf numFmtId="1" fontId="6" fillId="0" borderId="36" xfId="3" applyNumberFormat="1" applyFont="1" applyBorder="1" applyAlignment="1">
      <alignment horizontal="center"/>
    </xf>
    <xf numFmtId="0" fontId="9" fillId="5" borderId="77" xfId="3" applyNumberFormat="1" applyFont="1" applyFill="1" applyBorder="1" applyAlignment="1">
      <alignment horizontal="center"/>
    </xf>
    <xf numFmtId="1" fontId="9" fillId="5" borderId="78" xfId="3" applyNumberFormat="1" applyFont="1" applyFill="1" applyBorder="1" applyAlignment="1">
      <alignment horizontal="center"/>
    </xf>
    <xf numFmtId="1" fontId="9" fillId="5" borderId="79" xfId="3" applyNumberFormat="1" applyFont="1" applyFill="1" applyBorder="1" applyAlignment="1">
      <alignment horizontal="center"/>
    </xf>
    <xf numFmtId="0" fontId="11" fillId="0" borderId="0" xfId="0" quotePrefix="1" applyFont="1" applyBorder="1" applyAlignment="1">
      <alignment horizontal="left" wrapText="1"/>
    </xf>
    <xf numFmtId="0" fontId="6" fillId="3" borderId="127" xfId="3" applyNumberFormat="1" applyFont="1" applyFill="1" applyBorder="1" applyAlignment="1">
      <alignment horizontal="center" vertical="center"/>
    </xf>
    <xf numFmtId="1" fontId="6" fillId="3" borderId="35" xfId="3" applyNumberFormat="1" applyFont="1" applyFill="1" applyBorder="1" applyAlignment="1">
      <alignment horizontal="center" vertical="center"/>
    </xf>
    <xf numFmtId="1" fontId="6" fillId="3" borderId="128" xfId="3" applyNumberFormat="1" applyFont="1" applyFill="1" applyBorder="1" applyAlignment="1">
      <alignment horizontal="center" vertical="center"/>
    </xf>
    <xf numFmtId="0" fontId="8" fillId="0" borderId="125" xfId="3" applyNumberFormat="1" applyFont="1" applyBorder="1" applyAlignment="1">
      <alignment horizontal="left" vertical="center" wrapText="1"/>
    </xf>
    <xf numFmtId="1" fontId="8" fillId="0" borderId="125" xfId="3" applyNumberFormat="1" applyFont="1" applyBorder="1" applyAlignment="1">
      <alignment horizontal="left" vertical="center" wrapText="1"/>
    </xf>
    <xf numFmtId="1" fontId="6" fillId="0" borderId="125" xfId="3" applyNumberFormat="1" applyFont="1" applyBorder="1" applyAlignment="1">
      <alignment horizontal="center" vertical="center" wrapText="1"/>
    </xf>
    <xf numFmtId="1" fontId="6" fillId="0" borderId="75" xfId="3" applyNumberFormat="1" applyFont="1" applyBorder="1" applyAlignment="1">
      <alignment horizontal="center"/>
    </xf>
  </cellXfs>
  <cellStyles count="10">
    <cellStyle name="Comma 2" xfId="7" xr:uid="{00000000-0005-0000-0000-000000000000}"/>
    <cellStyle name="Currency 2" xfId="6" xr:uid="{00000000-0005-0000-0000-000001000000}"/>
    <cellStyle name="Millares" xfId="1" builtinId="3"/>
    <cellStyle name="Moneda" xfId="9" builtinId="4"/>
    <cellStyle name="Normal" xfId="0" builtinId="0"/>
    <cellStyle name="Normal 2" xfId="3" xr:uid="{00000000-0005-0000-0000-000005000000}"/>
    <cellStyle name="Normal 3" xfId="4" xr:uid="{00000000-0005-0000-0000-000006000000}"/>
    <cellStyle name="Normal 7" xfId="8" xr:uid="{00000000-0005-0000-0000-000007000000}"/>
    <cellStyle name="Percent 2" xfId="5" xr:uid="{00000000-0005-0000-0000-000008000000}"/>
    <cellStyle name="Porcentaje" xfId="2" builtinId="5"/>
  </cellStyles>
  <dxfs count="81">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thin">
          <color indexed="64"/>
        </bottom>
      </border>
    </dxf>
    <dxf>
      <font>
        <strike val="0"/>
        <outline val="0"/>
        <shadow val="0"/>
        <u val="none"/>
        <vertAlign val="baseline"/>
        <name val="Arial"/>
        <scheme val="none"/>
      </font>
    </dxf>
    <dxf>
      <font>
        <strike val="0"/>
        <outline val="0"/>
        <shadow val="0"/>
        <u val="none"/>
        <vertAlign val="baseline"/>
        <sz val="11"/>
        <color theme="1" tint="4.9989318521683403E-2"/>
        <name val="Arial"/>
        <scheme val="none"/>
      </font>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ata-set">
        <xsd:complexType>
          <xsd:sequence minOccurs="0">
            <xsd:element minOccurs="0" nillable="true" name="CCMFunding" form="unqualified">
              <xsd:complexType>
                <xsd:sequence minOccurs="0">
                  <xsd:element minOccurs="0" nillable="true" type="xsd:string" name="CCM" form="unqualified"/>
                  <xsd:element minOccurs="0" nillable="true" type="xsd:string" name="CCMAgreement" form="unqualified"/>
                  <xsd:element minOccurs="0" nillable="true" type="xsd:string" name="StartDate" form="unqualified"/>
                  <xsd:element minOccurs="0" nillable="true" type="xsd:string" name="EndDate" form="unqualified"/>
                  <xsd:element minOccurs="0" nillable="true" type="xsd:string" name="Year" form="unqualified"/>
                  <xsd:element minOccurs="0" nillable="true" type="xsd:string" name="Currency" form="unqualified"/>
                  <xsd:element minOccurs="0" nillable="true" type="xsd:string" name="TotalBudgetForCurrentYear" form="unqualified"/>
                  <xsd:element minOccurs="0" nillable="true" type="xsd:string" name="TotalExpenditureForCurrentYear" form="unqualified"/>
                  <xsd:element minOccurs="0" nillable="true" type="xsd:string" name="TotalAbsorptionForCurrentYear" form="unqualified"/>
                  <xsd:element minOccurs="0" nillable="true" type="xsd:string" name="CBBankStatements" form="unqualified"/>
                  <xsd:element minOccurs="0" nillable="true" type="xsd:string" name="CBBankStatementsComment" form="unqualified"/>
                  <xsd:element minOccurs="0" nillable="true" type="xsd:string" name="CashInTransitForRP" form="unqualified"/>
                  <xsd:element minOccurs="0" nillable="true" type="xsd:string" name="CashInTransitForRPComment" form="unqualified"/>
                  <xsd:element minOccurs="0" nillable="true" type="xsd:string" name="CashInTransitAfterRP" form="unqualified"/>
                  <xsd:element minOccurs="0" nillable="true" type="xsd:string" name="CashInTransitAfterRPComment" form="unqualified"/>
                  <xsd:element minOccurs="0" nillable="true" type="xsd:string" name="TotalCBReported" form="unqualified"/>
                  <xsd:element minOccurs="0" nillable="true" name="HR" form="unqualified">
                    <xsd:complexType>
                      <xsd:sequence minOccurs="0">
                        <xsd:element minOccurs="0" maxOccurs="unbounded" nillable="true" name="HRItem" form="unqualified">
                          <xsd:complexType>
                            <xsd:sequence minOccurs="0">
                              <xsd:element minOccurs="0" nillable="true" type="xsd:string" name="HRPosition" form="unqualified"/>
                              <xsd:element minOccurs="0" nillable="true" type="xsd:string" name="HRApproved" form="unqualified"/>
                              <xsd:element minOccurs="0" nillable="true" type="xsd:string" name="HRReported" form="unqualified"/>
                              <xsd:element minOccurs="0" nillable="true" type="xsd:string" name="HRReasonsForVariance" form="unqualified"/>
                            </xsd:sequence>
                          </xsd:complexType>
                        </xsd:element>
                      </xsd:sequence>
                    </xsd:complexType>
                  </xsd:element>
                  <xsd:element minOccurs="0" nillable="true" name="CostGrouping" form="unqualified">
                    <xsd:complexType>
                      <xsd:sequence minOccurs="0">
                        <xsd:element minOccurs="0" maxOccurs="unbounded" nillable="true" name="CostGroupingItem" form="unqualified">
                          <xsd:complexType>
                            <xsd:sequence minOccurs="0">
                              <xsd:element minOccurs="0" nillable="true" type="xsd:string" name="CostGroupingCat" form="unqualified"/>
                              <xsd:element minOccurs="0" nillable="true" type="xsd:string" name="CGBudgetY1" form="unqualified"/>
                              <xsd:element minOccurs="0" nillable="true" type="xsd:string" name="CGExpY1" form="unqualified"/>
                              <xsd:element minOccurs="0" nillable="true" type="xsd:string" name="CGBudgetY2" form="unqualified"/>
                              <xsd:element minOccurs="0" nillable="true" type="xsd:string" name="CGExpY2" form="unqualified"/>
                              <xsd:element minOccurs="0" nillable="true" type="xsd:string" name="CGBudgetY3" form="unqualified"/>
                              <xsd:element minOccurs="0" nillable="true" type="xsd:string" name="CGExpY3" form="unqualified"/>
                              <xsd:element minOccurs="0" nillable="true" type="xsd:string" name="CGBudgetTotal" form="unqualified"/>
                              <xsd:element minOccurs="0" nillable="true" type="xsd:string" name="CGExpTotal" form="unqualified"/>
                            </xsd:sequence>
                          </xsd:complexType>
                        </xsd:element>
                      </xsd:sequence>
                    </xsd:complexType>
                  </xsd:element>
                  <xsd:element minOccurs="0" nillable="true" name="Performance" form="unqualified">
                    <xsd:complexType>
                      <xsd:sequence minOccurs="0">
                        <xsd:element minOccurs="0" maxOccurs="unbounded" nillable="true" name="PerformanceItem" form="unqualified">
                          <xsd:complexType>
                            <xsd:sequence minOccurs="0">
                              <xsd:element minOccurs="0" nillable="true" type="xsd:string" name="PerformanceArea" form="unqualified"/>
                              <xsd:element minOccurs="0" nillable="true" type="xsd:string" name="PABudgetY1" form="unqualified"/>
                              <xsd:element minOccurs="0" nillable="true" type="xsd:string" name="PAExpY1" form="unqualified"/>
                              <xsd:element minOccurs="0" nillable="true" type="xsd:string" name="PABudgetY2" form="unqualified"/>
                              <xsd:element minOccurs="0" nillable="true" type="xsd:string" name="PAExpY2" form="unqualified"/>
                              <xsd:element minOccurs="0" nillable="true" type="xsd:string" name="PABudgetY3" form="unqualified"/>
                              <xsd:element minOccurs="0" nillable="true" type="xsd:string" name="PAExpY3" form="unqualified"/>
                              <xsd:element minOccurs="0" nillable="true" type="xsd:string" name="PABudgetTotal" form="unqualified"/>
                              <xsd:element minOccurs="0" nillable="true" type="xsd:string" name="PAExpTotal" form="unqualified"/>
                            </xsd:sequence>
                          </xsd:complexType>
                        </xsd:element>
                      </xsd:sequence>
                    </xsd:complexType>
                  </xsd:element>
                  <xsd:element minOccurs="0" nillable="true" name="Activities" form="unqualified">
                    <xsd:complexType>
                      <xsd:sequence minOccurs="0">
                        <xsd:element minOccurs="0" maxOccurs="unbounded" nillable="true" name="ActivityItem" form="unqualified">
                          <xsd:complexType>
                            <xsd:sequence minOccurs="0">
                              <xsd:element minOccurs="0" nillable="true" type="xsd:string" name="Activity" form="unqualified"/>
                              <xsd:element minOccurs="0" nillable="true" type="xsd:string" name="ACTBudgetY1" form="unqualified"/>
                              <xsd:element minOccurs="0" nillable="true" type="xsd:string" name="ACTExpY1" form="unqualified"/>
                              <xsd:element minOccurs="0" nillable="true" type="xsd:string" name="ACTBudgetY2" form="unqualified"/>
                              <xsd:element minOccurs="0" nillable="true" type="xsd:string" name="ACTExpY2" form="unqualified"/>
                              <xsd:element minOccurs="0" nillable="true" type="xsd:string" name="ACTBudgetY3" form="unqualified"/>
                              <xsd:element minOccurs="0" nillable="true" type="xsd:string" name="ACTExpY3" form="unqualified"/>
                              <xsd:element minOccurs="0" nillable="true" type="xsd:string" name="ACTBudgetTotal" form="unqualified"/>
                              <xsd:element minOccurs="0" nillable="true" type="xsd:string" name="ACTExpTotal" form="unqualified"/>
                            </xsd:sequence>
                          </xsd:complexType>
                        </xsd:element>
                      </xsd:sequence>
                    </xsd:complexType>
                  </xsd:element>
                  <xsd:element minOccurs="0" nillable="true" name="SC" form="unqualified">
                    <xsd:complexType>
                      <xsd:sequence minOccurs="0">
                        <xsd:element minOccurs="0" maxOccurs="unbounded" nillable="true" name="SCItem" form="unqualified">
                          <xsd:complexType>
                            <xsd:sequence minOccurs="0">
                              <xsd:element minOccurs="0" nillable="true" type="xsd:string" name="Condition" form="unqualified"/>
                              <xsd:element minOccurs="0" nillable="true" type="xsd:string" name="SCBudgetY1" form="unqualified"/>
                              <xsd:element minOccurs="0" nillable="true" type="xsd:string" name="SCExpY1" form="unqualified"/>
                              <xsd:element minOccurs="0" nillable="true" type="xsd:string" name="SCBudgetY2" form="unqualified"/>
                              <xsd:element minOccurs="0" nillable="true" type="xsd:string" name="SCExpY2" form="unqualified"/>
                              <xsd:element minOccurs="0" nillable="true" type="xsd:string" name="SCBudgetY3" form="unqualified"/>
                              <xsd:element minOccurs="0" nillable="true" type="xsd:string" name="SCExpY3" form="unqualified"/>
                              <xsd:element minOccurs="0" nillable="true" type="xsd:string" name="SCBudgetTotal" form="unqualified"/>
                              <xsd:element minOccurs="0" nillable="true" type="xsd:string" name="SCExpTotal" form="unqualified"/>
                            </xsd:sequence>
                          </xsd:complexType>
                        </xsd:element>
                      </xsd:sequence>
                    </xsd:complexType>
                  </xsd:element>
                </xsd:sequence>
              </xsd:complexType>
            </xsd:element>
          </xsd:sequence>
        </xsd:complexType>
      </xsd:element>
    </xsd:schema>
  </Schema>
  <Map ID="1" Name="data-set_Map" RootElement="data-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1219200</xdr:colOff>
      <xdr:row>2</xdr:row>
      <xdr:rowOff>51468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3</xdr:col>
      <xdr:colOff>257174</xdr:colOff>
      <xdr:row>2</xdr:row>
      <xdr:rowOff>75642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247649</xdr:colOff>
      <xdr:row>2</xdr:row>
      <xdr:rowOff>83706</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1:K18" tableType="xml" totalsRowShown="0" headerRowDxfId="71" dataDxfId="70" tableBorderDxfId="69" connectionId="1">
  <autoFilter ref="C11:K18" xr:uid="{00000000-0009-0000-0100-000001000000}"/>
  <tableColumns count="9">
    <tableColumn id="1" xr3:uid="{00000000-0010-0000-0000-000001000000}" uniqueName="CostGroupingCat" name="Cost Grouping" dataDxfId="68">
      <xmlColumnPr mapId="1" xpath="/data-set/CCMFunding/CostGrouping/CostGroupingItem/CostGroupingCat" xmlDataType="string"/>
    </tableColumn>
    <tableColumn id="2" xr3:uid="{00000000-0010-0000-0000-000002000000}" uniqueName="CGBudgetY1" name="Budget" dataDxfId="67">
      <xmlColumnPr mapId="1" xpath="/data-set/CCMFunding/CostGrouping/CostGroupingItem/CGBudgetY1" xmlDataType="string"/>
    </tableColumn>
    <tableColumn id="3" xr3:uid="{00000000-0010-0000-0000-000003000000}" uniqueName="CGExpY1" name="Expenditure" dataDxfId="66">
      <xmlColumnPr mapId="1" xpath="/data-set/CCMFunding/CostGrouping/CostGroupingItem/CGExpY1" xmlDataType="string"/>
    </tableColumn>
    <tableColumn id="4" xr3:uid="{00000000-0010-0000-0000-000004000000}" uniqueName="CGBudgetY2" name="Budget2" dataDxfId="65">
      <xmlColumnPr mapId="1" xpath="/data-set/CCMFunding/CostGrouping/CostGroupingItem/CGBudgetY2" xmlDataType="string"/>
    </tableColumn>
    <tableColumn id="5" xr3:uid="{00000000-0010-0000-0000-000005000000}" uniqueName="CGExpY2" name="Expenditure3" dataDxfId="64">
      <xmlColumnPr mapId="1" xpath="/data-set/CCMFunding/CostGrouping/CostGroupingItem/CGExpY2" xmlDataType="string"/>
    </tableColumn>
    <tableColumn id="6" xr3:uid="{00000000-0010-0000-0000-000006000000}" uniqueName="CGBudgetY3" name="Budget4" dataDxfId="63">
      <xmlColumnPr mapId="1" xpath="/data-set/CCMFunding/CostGrouping/CostGroupingItem/CGBudgetY3" xmlDataType="string"/>
    </tableColumn>
    <tableColumn id="7" xr3:uid="{00000000-0010-0000-0000-000007000000}" uniqueName="CGExpY3" name="Expenditure5" dataDxfId="62">
      <xmlColumnPr mapId="1" xpath="/data-set/CCMFunding/CostGrouping/CostGroupingItem/CGExpY3" xmlDataType="string"/>
    </tableColumn>
    <tableColumn id="8" xr3:uid="{00000000-0010-0000-0000-000008000000}" uniqueName="CGBudgetTotal" name="Budget6" dataDxfId="61">
      <xmlColumnPr mapId="1" xpath="/data-set/CCMFunding/CostGrouping/CostGroupingItem/CGBudgetTotal" xmlDataType="string"/>
    </tableColumn>
    <tableColumn id="9" xr3:uid="{00000000-0010-0000-0000-000009000000}" uniqueName="CGExpTotal" name="Expenditure7" dataDxfId="60">
      <xmlColumnPr mapId="1" xpath="/data-set/CCMFunding/CostGrouping/CostGroupingItem/CGExpTotal"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3:K28" tableType="xml" totalsRowShown="0" headerRowDxfId="59" dataDxfId="58" tableBorderDxfId="57" connectionId="1">
  <autoFilter ref="C23:K28" xr:uid="{00000000-0009-0000-0100-000002000000}"/>
  <tableColumns count="9">
    <tableColumn id="1" xr3:uid="{00000000-0010-0000-0100-000001000000}" uniqueName="PerformanceArea" name="Performance Area" dataDxfId="56">
      <xmlColumnPr mapId="1" xpath="/data-set/CCMFunding/Performance/PerformanceItem/PerformanceArea" xmlDataType="string"/>
    </tableColumn>
    <tableColumn id="2" xr3:uid="{00000000-0010-0000-0100-000002000000}" uniqueName="PABudgetY1" name="Budget" dataDxfId="55">
      <xmlColumnPr mapId="1" xpath="/data-set/CCMFunding/Performance/PerformanceItem/PABudgetY1" xmlDataType="string"/>
    </tableColumn>
    <tableColumn id="3" xr3:uid="{00000000-0010-0000-0100-000003000000}" uniqueName="PAExpY1" name="Expenditure" dataDxfId="54">
      <xmlColumnPr mapId="1" xpath="/data-set/CCMFunding/Performance/PerformanceItem/PAExpY1" xmlDataType="string"/>
    </tableColumn>
    <tableColumn id="4" xr3:uid="{00000000-0010-0000-0100-000004000000}" uniqueName="PABudgetY2" name="Budget2" dataDxfId="53">
      <xmlColumnPr mapId="1" xpath="/data-set/CCMFunding/Performance/PerformanceItem/PABudgetY2" xmlDataType="string"/>
    </tableColumn>
    <tableColumn id="5" xr3:uid="{00000000-0010-0000-0100-000005000000}" uniqueName="PAExpY2" name="Expenditure3" dataDxfId="52">
      <xmlColumnPr mapId="1" xpath="/data-set/CCMFunding/Performance/PerformanceItem/PAExpY2" xmlDataType="string"/>
    </tableColumn>
    <tableColumn id="6" xr3:uid="{00000000-0010-0000-0100-000006000000}" uniqueName="PABudgetY3" name="Budget4" dataDxfId="51">
      <xmlColumnPr mapId="1" xpath="/data-set/CCMFunding/Performance/PerformanceItem/PABudgetY3" xmlDataType="string"/>
    </tableColumn>
    <tableColumn id="7" xr3:uid="{00000000-0010-0000-0100-000007000000}" uniqueName="PAExpY3" name="Expenditure5" dataDxfId="50">
      <xmlColumnPr mapId="1" xpath="/data-set/CCMFunding/Performance/PerformanceItem/PAExpY3" xmlDataType="string"/>
    </tableColumn>
    <tableColumn id="8" xr3:uid="{00000000-0010-0000-0100-000008000000}" uniqueName="PABudgetTotal" name="Budget6" dataDxfId="49">
      <xmlColumnPr mapId="1" xpath="/data-set/CCMFunding/Performance/PerformanceItem/PABudgetTotal" xmlDataType="string"/>
    </tableColumn>
    <tableColumn id="9" xr3:uid="{00000000-0010-0000-0100-000009000000}" uniqueName="PAExpTotal" name="Expenditure7" dataDxfId="48">
      <xmlColumnPr mapId="1" xpath="/data-set/CCMFunding/Performance/PerformanceItem/PAExpTotal"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33:K35" tableType="xml" totalsRowShown="0" headerRowDxfId="47" dataDxfId="46" tableBorderDxfId="45" connectionId="1">
  <autoFilter ref="C33:K35" xr:uid="{00000000-0009-0000-0100-000003000000}"/>
  <tableColumns count="9">
    <tableColumn id="1" xr3:uid="{00000000-0010-0000-0200-000001000000}" uniqueName="Activity" name="Activity" dataDxfId="44">
      <xmlColumnPr mapId="1" xpath="/data-set/CCMFunding/Activities/ActivityItem/Activity" xmlDataType="string"/>
    </tableColumn>
    <tableColumn id="2" xr3:uid="{00000000-0010-0000-0200-000002000000}" uniqueName="ACTBudgetY1" name="Budget" dataDxfId="43">
      <xmlColumnPr mapId="1" xpath="/data-set/CCMFunding/Activities/ActivityItem/ACTBudgetY1" xmlDataType="string"/>
    </tableColumn>
    <tableColumn id="3" xr3:uid="{00000000-0010-0000-0200-000003000000}" uniqueName="ACTExpY1" name="Expenditure" dataDxfId="42">
      <xmlColumnPr mapId="1" xpath="/data-set/CCMFunding/Activities/ActivityItem/ACTExpY1" xmlDataType="string"/>
    </tableColumn>
    <tableColumn id="4" xr3:uid="{00000000-0010-0000-0200-000004000000}" uniqueName="ACTBudgetY2" name="Budget2" dataDxfId="41">
      <xmlColumnPr mapId="1" xpath="/data-set/CCMFunding/Activities/ActivityItem/ACTBudgetY2" xmlDataType="string"/>
    </tableColumn>
    <tableColumn id="5" xr3:uid="{00000000-0010-0000-0200-000005000000}" uniqueName="ACTExpY2" name="Expenditure3" dataDxfId="40">
      <xmlColumnPr mapId="1" xpath="/data-set/CCMFunding/Activities/ActivityItem/ACTExpY2" xmlDataType="string"/>
    </tableColumn>
    <tableColumn id="6" xr3:uid="{00000000-0010-0000-0200-000006000000}" uniqueName="ACTBudgetY3" name="Budget4" dataDxfId="39">
      <xmlColumnPr mapId="1" xpath="/data-set/CCMFunding/Activities/ActivityItem/ACTBudgetY3" xmlDataType="string"/>
    </tableColumn>
    <tableColumn id="7" xr3:uid="{00000000-0010-0000-0200-000007000000}" uniqueName="ACTExpY3" name="Expenditure5" dataDxfId="38">
      <xmlColumnPr mapId="1" xpath="/data-set/CCMFunding/Activities/ActivityItem/ACTExpY3" xmlDataType="string"/>
    </tableColumn>
    <tableColumn id="8" xr3:uid="{00000000-0010-0000-0200-000008000000}" uniqueName="ACTBudgetTotal" name="Budget6" dataDxfId="37">
      <xmlColumnPr mapId="1" xpath="/data-set/CCMFunding/Activities/ActivityItem/ACTBudgetTotal" xmlDataType="string"/>
    </tableColumn>
    <tableColumn id="9" xr3:uid="{00000000-0010-0000-0200-000009000000}" uniqueName="ACTExpTotal" name="Expenditure7" dataDxfId="36">
      <xmlColumnPr mapId="1" xpath="/data-set/CCMFunding/Activities/ActivityItem/ACTExpTotal"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40:K43" tableType="xml" totalsRowShown="0" headerRowDxfId="35" dataDxfId="34" tableBorderDxfId="33" connectionId="1">
  <autoFilter ref="C40:K43" xr:uid="{00000000-0009-0000-0100-000004000000}"/>
  <tableColumns count="9">
    <tableColumn id="1" xr3:uid="{00000000-0010-0000-0300-000001000000}" uniqueName="Condition" name="Condition" dataDxfId="32">
      <xmlColumnPr mapId="1" xpath="/data-set/CCMFunding/SC/SCItem/Condition" xmlDataType="string"/>
    </tableColumn>
    <tableColumn id="2" xr3:uid="{00000000-0010-0000-0300-000002000000}" uniqueName="SCBudgetY1" name="Expected" dataDxfId="31">
      <xmlColumnPr mapId="1" xpath="/data-set/CCMFunding/SC/SCItem/SCBudgetY1" xmlDataType="string"/>
    </tableColumn>
    <tableColumn id="3" xr3:uid="{00000000-0010-0000-0300-000003000000}" uniqueName="SCExpY1" name="Reported" dataDxfId="30">
      <xmlColumnPr mapId="1" xpath="/data-set/CCMFunding/SC/SCItem/SCExpY1" xmlDataType="string"/>
    </tableColumn>
    <tableColumn id="4" xr3:uid="{00000000-0010-0000-0300-000004000000}" uniqueName="SCBudgetY2" name="Expected2" dataDxfId="29">
      <xmlColumnPr mapId="1" xpath="/data-set/CCMFunding/SC/SCItem/SCBudgetY2" xmlDataType="string"/>
    </tableColumn>
    <tableColumn id="5" xr3:uid="{00000000-0010-0000-0300-000005000000}" uniqueName="SCExpY2" name="Reported3" dataDxfId="28">
      <xmlColumnPr mapId="1" xpath="/data-set/CCMFunding/SC/SCItem/SCExpY2" xmlDataType="string"/>
    </tableColumn>
    <tableColumn id="6" xr3:uid="{00000000-0010-0000-0300-000006000000}" uniqueName="SCBudgetY3" name="Expected4" dataDxfId="27">
      <xmlColumnPr mapId="1" xpath="/data-set/CCMFunding/SC/SCItem/SCBudgetY3" xmlDataType="string"/>
    </tableColumn>
    <tableColumn id="7" xr3:uid="{00000000-0010-0000-0300-000007000000}" uniqueName="SCExpY3" name="Reported5" dataDxfId="26">
      <xmlColumnPr mapId="1" xpath="/data-set/CCMFunding/SC/SCItem/SCExpY3" xmlDataType="string"/>
    </tableColumn>
    <tableColumn id="8" xr3:uid="{00000000-0010-0000-0300-000008000000}" uniqueName="SCBudgetTotal" name="Expected6" dataDxfId="25">
      <xmlColumnPr mapId="1" xpath="/data-set/CCMFunding/SC/SCItem/SCBudgetTotal" xmlDataType="string"/>
    </tableColumn>
    <tableColumn id="9" xr3:uid="{00000000-0010-0000-0300-000009000000}" uniqueName="SCExpTotal" name="Reported7" dataDxfId="24">
      <xmlColumnPr mapId="1" xpath="/data-set/CCMFunding/SC/SCItem/SCExpTotal"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215" displayName="Table215" ref="C49:K54" totalsRowShown="0" headerRowDxfId="23" dataDxfId="22" tableBorderDxfId="21">
  <autoFilter ref="C49:K54" xr:uid="{00000000-0009-0000-0100-00000E000000}"/>
  <tableColumns count="9">
    <tableColumn id="1" xr3:uid="{00000000-0010-0000-0400-000001000000}" name="Positions covered" dataDxfId="20"/>
    <tableColumn id="2" xr3:uid="{00000000-0010-0000-0400-000002000000}" name="Expected" dataDxfId="19"/>
    <tableColumn id="3" xr3:uid="{00000000-0010-0000-0400-000003000000}" name="Reported" dataDxfId="18"/>
    <tableColumn id="4" xr3:uid="{00000000-0010-0000-0400-000004000000}" name="Expected2" dataDxfId="17"/>
    <tableColumn id="5" xr3:uid="{00000000-0010-0000-0400-000005000000}" name="Reported3" dataDxfId="16"/>
    <tableColumn id="6" xr3:uid="{00000000-0010-0000-0400-000006000000}" name="Expected4" dataDxfId="15"/>
    <tableColumn id="7" xr3:uid="{00000000-0010-0000-0400-000007000000}" name="Reported5" dataDxfId="14"/>
    <tableColumn id="8" xr3:uid="{00000000-0010-0000-0400-000008000000}" name="Expected6" dataDxfId="13"/>
    <tableColumn id="9" xr3:uid="{00000000-0010-0000-0400-000009000000}" name="Reported7"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21516" displayName="Table21516" ref="C60:K61" totalsRowShown="0" headerRowDxfId="11" dataDxfId="10" tableBorderDxfId="9">
  <autoFilter ref="C60:K61" xr:uid="{00000000-0009-0000-0100-00000F000000}"/>
  <tableColumns count="9">
    <tableColumn id="1" xr3:uid="{00000000-0010-0000-0500-000001000000}" name="Column1" dataDxfId="8"/>
    <tableColumn id="2" xr3:uid="{00000000-0010-0000-0500-000002000000}" name="Budget" dataDxfId="7"/>
    <tableColumn id="3" xr3:uid="{00000000-0010-0000-0500-000003000000}" name="Expenditure" dataDxfId="6"/>
    <tableColumn id="4" xr3:uid="{00000000-0010-0000-0500-000004000000}" name="Budget2" dataDxfId="5"/>
    <tableColumn id="5" xr3:uid="{00000000-0010-0000-0500-000005000000}" name="Expenditure3" dataDxfId="4"/>
    <tableColumn id="6" xr3:uid="{00000000-0010-0000-0500-000006000000}" name="Budget4" dataDxfId="3"/>
    <tableColumn id="7" xr3:uid="{00000000-0010-0000-0500-000007000000}" name="Expenditure5" dataDxfId="2"/>
    <tableColumn id="8" xr3:uid="{00000000-0010-0000-0500-000008000000}" name="Budget6" dataDxfId="1"/>
    <tableColumn id="9" xr3:uid="{00000000-0010-0000-0500-000009000000}" name="Expenditure7" dataDxfId="0"/>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6000000}" r="C3" connectionId="1">
    <xmlCellPr id="1" xr6:uid="{00000000-0010-0000-0600-000001000000}" uniqueName="CCM">
      <xmlPr mapId="1" xpath="/data-set/CCMFunding/CCM" xmlDataType="string"/>
    </xmlCellPr>
  </singleXmlCell>
  <singleXmlCell id="6" xr6:uid="{00000000-000C-0000-FFFF-FFFF07000000}" r="C4" connectionId="1">
    <xmlCellPr id="1" xr6:uid="{00000000-0010-0000-0700-000001000000}" uniqueName="CCMAgreement">
      <xmlPr mapId="1" xpath="/data-set/CCMFunding/CCMAgreement" xmlDataType="string"/>
    </xmlCellPr>
  </singleXmlCell>
  <singleXmlCell id="7" xr6:uid="{00000000-000C-0000-FFFF-FFFF08000000}" r="C5" connectionId="1">
    <xmlCellPr id="1" xr6:uid="{00000000-0010-0000-0800-000001000000}" uniqueName="StartDate">
      <xmlPr mapId="1" xpath="/data-set/CCMFunding/StartDate" xmlDataType="string"/>
    </xmlCellPr>
  </singleXmlCell>
  <singleXmlCell id="8" xr6:uid="{00000000-000C-0000-FFFF-FFFF09000000}" r="C6" connectionId="1">
    <xmlCellPr id="1" xr6:uid="{00000000-0010-0000-0900-000001000000}" uniqueName="EndDate">
      <xmlPr mapId="1" xpath="/data-set/CCMFunding/EndDate" xmlDataType="string"/>
    </xmlCellPr>
  </singleXmlCell>
  <singleXmlCell id="9" xr6:uid="{00000000-000C-0000-FFFF-FFFF0A000000}" r="C7" connectionId="1">
    <xmlCellPr id="1" xr6:uid="{00000000-0010-0000-0A00-000001000000}" uniqueName="Year">
      <xmlPr mapId="1" xpath="/data-set/CCMFunding/Year" xmlDataType="string"/>
    </xmlCellPr>
  </singleXmlCell>
  <singleXmlCell id="10" xr6:uid="{00000000-000C-0000-FFFF-FFFF0B000000}" r="C8" connectionId="1">
    <xmlCellPr id="1" xr6:uid="{00000000-0010-0000-0B00-000001000000}" uniqueName="Currency">
      <xmlPr mapId="1" xpath="/data-set/CCMFunding/Currency" xmlDataType="string"/>
    </xmlCellPr>
  </singleXmlCell>
  <singleXmlCell id="11" xr6:uid="{00000000-000C-0000-FFFF-FFFF0C000000}" r="F4" connectionId="1">
    <xmlCellPr id="1" xr6:uid="{00000000-0010-0000-0C00-000001000000}" uniqueName="TotalBudgetForCurrentYear">
      <xmlPr mapId="1" xpath="/data-set/CCMFunding/TotalBudgetForCurrentYear" xmlDataType="string"/>
    </xmlCellPr>
  </singleXmlCell>
  <singleXmlCell id="12" xr6:uid="{00000000-000C-0000-FFFF-FFFF0D000000}" r="H4" connectionId="1">
    <xmlCellPr id="1" xr6:uid="{00000000-0010-0000-0D00-000001000000}" uniqueName="TotalExpenditureForCurrentYear">
      <xmlPr mapId="1" xpath="/data-set/CCMFunding/TotalExpenditureForCurrentYear" xmlDataType="string"/>
    </xmlCellPr>
  </singleXmlCell>
  <singleXmlCell id="13" xr6:uid="{00000000-000C-0000-FFFF-FFFF0E000000}" r="J4" connectionId="1">
    <xmlCellPr id="1" xr6:uid="{00000000-0010-0000-0E00-000001000000}" uniqueName="TotalAbsorptionForCurrentYear">
      <xmlPr mapId="1" xpath="/data-set/CCMFunding/TotalAbsorptionForCurrentYear"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8.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V64"/>
  <sheetViews>
    <sheetView topLeftCell="A4" zoomScale="90" zoomScaleNormal="90" workbookViewId="0">
      <selection activeCell="C7" sqref="C7:D7"/>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97"/>
      <c r="B1" s="297"/>
      <c r="C1" s="297"/>
      <c r="D1" s="297"/>
      <c r="E1" s="427" t="s">
        <v>381</v>
      </c>
      <c r="F1" s="427"/>
      <c r="G1" s="427"/>
      <c r="H1" s="427"/>
      <c r="I1" s="427"/>
      <c r="J1" s="427"/>
      <c r="K1" s="427"/>
      <c r="L1" s="427"/>
      <c r="M1" s="427"/>
      <c r="N1" s="427"/>
      <c r="O1" s="427"/>
      <c r="P1" s="427"/>
      <c r="Q1" s="427"/>
      <c r="R1" s="297"/>
      <c r="S1" s="297"/>
      <c r="T1" s="297"/>
      <c r="U1" s="297"/>
      <c r="V1" s="297"/>
    </row>
    <row r="2" spans="1:22" ht="25.5" customHeight="1" thickBot="1" x14ac:dyDescent="0.25">
      <c r="A2" s="124"/>
      <c r="B2" s="124"/>
      <c r="C2" s="124"/>
      <c r="D2" s="124"/>
      <c r="E2" s="428"/>
      <c r="F2" s="428"/>
      <c r="G2" s="428"/>
      <c r="H2" s="428"/>
      <c r="I2" s="428"/>
      <c r="J2" s="428"/>
      <c r="K2" s="428"/>
      <c r="L2" s="428"/>
      <c r="M2" s="428"/>
      <c r="N2" s="428"/>
      <c r="O2" s="428"/>
      <c r="P2" s="428"/>
      <c r="Q2" s="428"/>
      <c r="R2" s="124"/>
      <c r="S2" s="124"/>
      <c r="T2" s="124"/>
      <c r="U2" s="124"/>
      <c r="V2" s="124"/>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36"/>
      <c r="B4" s="137"/>
      <c r="C4" s="137"/>
      <c r="D4" s="137"/>
      <c r="E4" s="137"/>
      <c r="F4" s="136"/>
      <c r="G4" s="137"/>
      <c r="H4" s="137"/>
      <c r="I4" s="137"/>
      <c r="J4" s="137"/>
      <c r="K4" s="137"/>
      <c r="L4" s="137"/>
      <c r="M4" s="137"/>
      <c r="N4" s="137"/>
      <c r="O4" s="137"/>
      <c r="P4" s="137"/>
      <c r="Q4" s="137"/>
      <c r="R4" s="137"/>
      <c r="S4" s="137"/>
      <c r="T4" s="137"/>
      <c r="U4" s="137"/>
      <c r="V4" s="137"/>
    </row>
    <row r="5" spans="1:22" ht="25.5" customHeight="1" x14ac:dyDescent="0.2">
      <c r="A5" s="423" t="s">
        <v>17</v>
      </c>
      <c r="B5" s="424"/>
      <c r="C5" s="425" t="s">
        <v>262</v>
      </c>
      <c r="D5" s="426"/>
      <c r="E5" s="124"/>
      <c r="F5" s="124"/>
      <c r="G5" s="124"/>
      <c r="H5" s="124"/>
      <c r="I5" s="124"/>
      <c r="J5" s="124"/>
      <c r="K5" s="124"/>
      <c r="L5" s="124"/>
      <c r="M5" s="124"/>
      <c r="N5" s="124"/>
      <c r="O5" s="124"/>
      <c r="P5" s="124"/>
      <c r="Q5" s="124"/>
      <c r="R5" s="124"/>
      <c r="S5" s="124"/>
      <c r="T5" s="124"/>
      <c r="U5" s="124"/>
      <c r="V5" s="124"/>
    </row>
    <row r="6" spans="1:22" ht="25.5" customHeight="1" thickBot="1" x14ac:dyDescent="0.25">
      <c r="A6" s="419" t="s">
        <v>179</v>
      </c>
      <c r="B6" s="420"/>
      <c r="C6" s="421" t="s">
        <v>496</v>
      </c>
      <c r="D6" s="422"/>
      <c r="E6" s="124"/>
      <c r="F6" s="124"/>
      <c r="G6" s="124"/>
      <c r="H6" s="124"/>
      <c r="I6" s="124"/>
      <c r="J6" s="124"/>
      <c r="K6" s="124"/>
      <c r="L6" s="124"/>
      <c r="M6" s="124"/>
      <c r="N6" s="124"/>
      <c r="O6" s="124"/>
      <c r="P6" s="124"/>
      <c r="Q6" s="124"/>
      <c r="R6" s="124"/>
      <c r="S6" s="124"/>
      <c r="T6" s="124"/>
      <c r="U6" s="124"/>
      <c r="V6" s="124"/>
    </row>
    <row r="7" spans="1:22" ht="25.5" customHeight="1" x14ac:dyDescent="0.2">
      <c r="A7" s="419" t="s">
        <v>21</v>
      </c>
      <c r="B7" s="420"/>
      <c r="C7" s="433" t="s">
        <v>497</v>
      </c>
      <c r="D7" s="434"/>
      <c r="E7" s="124"/>
      <c r="F7" s="138"/>
      <c r="G7" s="124"/>
      <c r="H7" s="124"/>
      <c r="I7" s="124"/>
      <c r="J7" s="124"/>
      <c r="K7" s="435" t="s">
        <v>24</v>
      </c>
      <c r="L7" s="436"/>
      <c r="M7" s="436"/>
      <c r="N7" s="436"/>
      <c r="O7" s="436"/>
      <c r="P7" s="413">
        <f>E21+R43</f>
        <v>0</v>
      </c>
      <c r="Q7" s="414"/>
      <c r="R7" s="417" t="str">
        <f>C9</f>
        <v>USD</v>
      </c>
      <c r="S7" s="124"/>
      <c r="T7" s="124"/>
      <c r="U7" s="124"/>
      <c r="V7" s="124"/>
    </row>
    <row r="8" spans="1:22" ht="25.5" customHeight="1" thickBot="1" x14ac:dyDescent="0.25">
      <c r="A8" s="419" t="s">
        <v>20</v>
      </c>
      <c r="B8" s="420"/>
      <c r="C8" s="421" t="s">
        <v>19</v>
      </c>
      <c r="D8" s="422"/>
      <c r="E8" s="124"/>
      <c r="F8" s="124"/>
      <c r="G8" s="124"/>
      <c r="H8" s="124"/>
      <c r="I8" s="124"/>
      <c r="J8" s="124"/>
      <c r="K8" s="437"/>
      <c r="L8" s="438"/>
      <c r="M8" s="438"/>
      <c r="N8" s="438"/>
      <c r="O8" s="438"/>
      <c r="P8" s="415"/>
      <c r="Q8" s="416"/>
      <c r="R8" s="418"/>
      <c r="S8" s="124"/>
      <c r="T8" s="124"/>
      <c r="U8" s="124"/>
      <c r="V8" s="124"/>
    </row>
    <row r="9" spans="1:22" ht="25.5" customHeight="1" thickBot="1" x14ac:dyDescent="0.25">
      <c r="A9" s="429" t="s">
        <v>26</v>
      </c>
      <c r="B9" s="430"/>
      <c r="C9" s="431" t="s">
        <v>28</v>
      </c>
      <c r="D9" s="432"/>
      <c r="E9" s="124"/>
      <c r="F9" s="124"/>
      <c r="G9" s="124"/>
      <c r="H9" s="124"/>
      <c r="I9" s="124"/>
      <c r="J9" s="124"/>
      <c r="K9" s="124"/>
      <c r="L9" s="124"/>
      <c r="M9" s="124"/>
      <c r="N9" s="124"/>
      <c r="O9" s="124"/>
      <c r="P9" s="124"/>
      <c r="Q9" s="124"/>
      <c r="R9" s="124"/>
      <c r="S9" s="124"/>
      <c r="T9" s="124"/>
      <c r="U9" s="124"/>
      <c r="V9" s="124"/>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39"/>
      <c r="B12" s="136"/>
      <c r="C12" s="136"/>
      <c r="D12" s="136"/>
      <c r="E12" s="136"/>
      <c r="F12" s="136"/>
      <c r="G12" s="136"/>
      <c r="H12" s="136"/>
      <c r="I12" s="136"/>
      <c r="J12" s="136"/>
      <c r="K12" s="136"/>
      <c r="L12" s="136"/>
      <c r="M12" s="136"/>
      <c r="N12" s="136"/>
      <c r="O12" s="136"/>
      <c r="P12" s="136"/>
      <c r="Q12" s="136"/>
      <c r="R12" s="136"/>
      <c r="S12" s="136"/>
      <c r="T12" s="136"/>
      <c r="U12" s="136"/>
      <c r="V12" s="136"/>
    </row>
    <row r="13" spans="1:22" ht="25.5" customHeight="1" thickBot="1" x14ac:dyDescent="0.25">
      <c r="A13" s="392" t="s">
        <v>182</v>
      </c>
      <c r="B13" s="393"/>
      <c r="C13" s="393"/>
      <c r="D13" s="393"/>
      <c r="E13" s="393"/>
      <c r="F13" s="393"/>
      <c r="G13" s="393"/>
      <c r="H13" s="393"/>
      <c r="I13" s="393"/>
      <c r="J13" s="393"/>
      <c r="K13" s="393"/>
      <c r="L13" s="394"/>
      <c r="M13" s="124"/>
      <c r="N13" s="124"/>
      <c r="O13" s="392" t="s">
        <v>183</v>
      </c>
      <c r="P13" s="393"/>
      <c r="Q13" s="393"/>
      <c r="R13" s="393"/>
      <c r="S13" s="393"/>
      <c r="T13" s="393"/>
      <c r="U13" s="393"/>
      <c r="V13" s="394"/>
    </row>
    <row r="14" spans="1:22" ht="25.5" customHeight="1" thickBot="1" x14ac:dyDescent="0.25"/>
    <row r="15" spans="1:22" ht="29.25" customHeight="1" thickBot="1" x14ac:dyDescent="0.25">
      <c r="A15" s="140" t="s">
        <v>382</v>
      </c>
      <c r="B15" s="141" t="s">
        <v>356</v>
      </c>
      <c r="C15" s="140" t="s">
        <v>30</v>
      </c>
      <c r="D15" s="142" t="s">
        <v>119</v>
      </c>
      <c r="E15" s="395" t="s">
        <v>383</v>
      </c>
      <c r="F15" s="396"/>
      <c r="G15" s="397" t="s">
        <v>384</v>
      </c>
      <c r="H15" s="398"/>
      <c r="I15" s="398"/>
      <c r="J15" s="398"/>
      <c r="K15" s="398"/>
      <c r="L15" s="399"/>
      <c r="M15" s="124"/>
      <c r="N15" s="411" t="s">
        <v>382</v>
      </c>
      <c r="O15" s="400" t="s">
        <v>494</v>
      </c>
      <c r="P15" s="401"/>
      <c r="Q15" s="401"/>
      <c r="R15" s="401"/>
      <c r="S15" s="401"/>
      <c r="T15" s="402"/>
      <c r="U15" s="400" t="s">
        <v>384</v>
      </c>
      <c r="V15" s="403"/>
    </row>
    <row r="16" spans="1:22" ht="43.5" customHeight="1" thickBot="1" x14ac:dyDescent="0.25">
      <c r="A16" s="143">
        <v>1</v>
      </c>
      <c r="B16" s="144"/>
      <c r="C16" s="145"/>
      <c r="D16" s="145"/>
      <c r="E16" s="406"/>
      <c r="F16" s="407"/>
      <c r="G16" s="387"/>
      <c r="H16" s="408"/>
      <c r="I16" s="408"/>
      <c r="J16" s="408"/>
      <c r="K16" s="408"/>
      <c r="L16" s="388"/>
      <c r="M16" s="124"/>
      <c r="N16" s="412"/>
      <c r="O16" s="409" t="s">
        <v>119</v>
      </c>
      <c r="P16" s="410"/>
      <c r="Q16" s="410"/>
      <c r="R16" s="146" t="s">
        <v>385</v>
      </c>
      <c r="S16" s="147" t="s">
        <v>386</v>
      </c>
      <c r="T16" s="148" t="s">
        <v>387</v>
      </c>
      <c r="U16" s="404"/>
      <c r="V16" s="405"/>
    </row>
    <row r="17" spans="1:22" ht="25.5" customHeight="1" x14ac:dyDescent="0.2">
      <c r="A17" s="149">
        <v>2</v>
      </c>
      <c r="B17" s="150"/>
      <c r="C17" s="151"/>
      <c r="D17" s="151"/>
      <c r="E17" s="357"/>
      <c r="F17" s="374"/>
      <c r="G17" s="375"/>
      <c r="H17" s="376"/>
      <c r="I17" s="376"/>
      <c r="J17" s="376"/>
      <c r="K17" s="376"/>
      <c r="L17" s="377"/>
      <c r="M17" s="124"/>
      <c r="N17" s="152">
        <v>1</v>
      </c>
      <c r="O17" s="385"/>
      <c r="P17" s="386"/>
      <c r="Q17" s="386"/>
      <c r="R17" s="330"/>
      <c r="S17" s="298"/>
      <c r="T17" s="302">
        <f>SUM(R17:S17)</f>
        <v>0</v>
      </c>
      <c r="U17" s="387"/>
      <c r="V17" s="388"/>
    </row>
    <row r="18" spans="1:22" ht="25.5" customHeight="1" x14ac:dyDescent="0.2">
      <c r="A18" s="149">
        <v>3</v>
      </c>
      <c r="B18" s="150"/>
      <c r="C18" s="151"/>
      <c r="D18" s="151"/>
      <c r="E18" s="357"/>
      <c r="F18" s="374"/>
      <c r="G18" s="375"/>
      <c r="H18" s="376"/>
      <c r="I18" s="376"/>
      <c r="J18" s="376"/>
      <c r="K18" s="376"/>
      <c r="L18" s="377"/>
      <c r="M18" s="124"/>
      <c r="N18" s="149">
        <v>2</v>
      </c>
      <c r="O18" s="378"/>
      <c r="P18" s="379"/>
      <c r="Q18" s="379"/>
      <c r="R18" s="331"/>
      <c r="S18" s="299"/>
      <c r="T18" s="303">
        <f>SUM(R18:S18)</f>
        <v>0</v>
      </c>
      <c r="U18" s="375"/>
      <c r="V18" s="377"/>
    </row>
    <row r="19" spans="1:22" ht="25.5" customHeight="1" x14ac:dyDescent="0.2">
      <c r="A19" s="149">
        <v>4</v>
      </c>
      <c r="B19" s="150"/>
      <c r="C19" s="151"/>
      <c r="D19" s="151"/>
      <c r="E19" s="357"/>
      <c r="F19" s="374"/>
      <c r="G19" s="375"/>
      <c r="H19" s="376"/>
      <c r="I19" s="376"/>
      <c r="J19" s="376"/>
      <c r="K19" s="376"/>
      <c r="L19" s="377"/>
      <c r="M19" s="124"/>
      <c r="N19" s="149">
        <v>3</v>
      </c>
      <c r="O19" s="378"/>
      <c r="P19" s="379"/>
      <c r="Q19" s="379"/>
      <c r="R19" s="331"/>
      <c r="S19" s="299"/>
      <c r="T19" s="303">
        <f>SUM(R19:S19)</f>
        <v>0</v>
      </c>
      <c r="U19" s="375"/>
      <c r="V19" s="377"/>
    </row>
    <row r="20" spans="1:22" ht="25.5" customHeight="1" thickBot="1" x14ac:dyDescent="0.25">
      <c r="A20" s="153">
        <v>5</v>
      </c>
      <c r="B20" s="154"/>
      <c r="C20" s="155"/>
      <c r="D20" s="334"/>
      <c r="E20" s="380"/>
      <c r="F20" s="381"/>
      <c r="G20" s="366"/>
      <c r="H20" s="382"/>
      <c r="I20" s="382"/>
      <c r="J20" s="382"/>
      <c r="K20" s="382"/>
      <c r="L20" s="367"/>
      <c r="M20" s="124"/>
      <c r="N20" s="153">
        <v>4</v>
      </c>
      <c r="O20" s="383"/>
      <c r="P20" s="384"/>
      <c r="Q20" s="384"/>
      <c r="R20" s="332"/>
      <c r="S20" s="300"/>
      <c r="T20" s="304">
        <f>SUM(R20:S20)</f>
        <v>0</v>
      </c>
      <c r="U20" s="375"/>
      <c r="V20" s="377"/>
    </row>
    <row r="21" spans="1:22" ht="25.5" customHeight="1" thickBot="1" x14ac:dyDescent="0.25">
      <c r="A21" s="124"/>
      <c r="B21" s="124"/>
      <c r="C21" s="124"/>
      <c r="D21" s="156" t="s">
        <v>8</v>
      </c>
      <c r="E21" s="364">
        <f>SUM(E16:E20)</f>
        <v>0</v>
      </c>
      <c r="F21" s="365"/>
      <c r="G21" s="124"/>
      <c r="H21" s="124"/>
      <c r="I21" s="124"/>
      <c r="J21" s="124"/>
      <c r="K21" s="124"/>
      <c r="L21" s="124"/>
      <c r="M21" s="124"/>
      <c r="N21" s="124"/>
      <c r="O21" s="124"/>
      <c r="P21" s="124"/>
      <c r="Q21" s="124"/>
      <c r="R21" s="124"/>
      <c r="S21" s="301">
        <f>SUM(S17:S20)</f>
        <v>0</v>
      </c>
      <c r="T21" s="124"/>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4"/>
      <c r="B25" s="124"/>
      <c r="C25" s="124"/>
      <c r="D25" s="124"/>
      <c r="E25" s="368" t="s">
        <v>388</v>
      </c>
      <c r="F25" s="369"/>
      <c r="G25" s="369"/>
      <c r="H25" s="369"/>
      <c r="I25" s="369"/>
      <c r="J25" s="369"/>
      <c r="K25" s="369"/>
      <c r="L25" s="369"/>
      <c r="M25" s="369"/>
      <c r="N25" s="369"/>
      <c r="O25" s="369"/>
      <c r="P25" s="370"/>
      <c r="Q25" s="124"/>
      <c r="R25" s="124"/>
      <c r="S25" s="124"/>
      <c r="T25" s="124"/>
    </row>
    <row r="26" spans="1:22" ht="25.5" customHeight="1" thickBot="1" x14ac:dyDescent="0.25">
      <c r="A26" s="124"/>
      <c r="B26" s="124"/>
      <c r="C26" s="124"/>
      <c r="D26" s="124"/>
      <c r="E26" s="371" t="s">
        <v>389</v>
      </c>
      <c r="F26" s="372"/>
      <c r="G26" s="372"/>
      <c r="H26" s="372" t="s">
        <v>390</v>
      </c>
      <c r="I26" s="372"/>
      <c r="J26" s="372"/>
      <c r="K26" s="372" t="s">
        <v>391</v>
      </c>
      <c r="L26" s="372"/>
      <c r="M26" s="372"/>
      <c r="N26" s="372" t="s">
        <v>392</v>
      </c>
      <c r="O26" s="372"/>
      <c r="P26" s="373"/>
      <c r="Q26" s="157"/>
      <c r="R26" s="157"/>
      <c r="S26" s="157"/>
      <c r="T26" s="157"/>
    </row>
    <row r="27" spans="1:22" ht="25.5" customHeight="1" thickBot="1" x14ac:dyDescent="0.25">
      <c r="A27" s="158" t="s">
        <v>382</v>
      </c>
      <c r="B27" s="159" t="s">
        <v>356</v>
      </c>
      <c r="C27" s="160" t="s">
        <v>30</v>
      </c>
      <c r="D27" s="161" t="s">
        <v>0</v>
      </c>
      <c r="E27" s="162" t="s">
        <v>393</v>
      </c>
      <c r="F27" s="163" t="s">
        <v>394</v>
      </c>
      <c r="G27" s="163" t="s">
        <v>395</v>
      </c>
      <c r="H27" s="163" t="s">
        <v>396</v>
      </c>
      <c r="I27" s="163" t="s">
        <v>397</v>
      </c>
      <c r="J27" s="163" t="s">
        <v>398</v>
      </c>
      <c r="K27" s="163" t="s">
        <v>399</v>
      </c>
      <c r="L27" s="163" t="s">
        <v>400</v>
      </c>
      <c r="M27" s="163" t="s">
        <v>401</v>
      </c>
      <c r="N27" s="163" t="s">
        <v>402</v>
      </c>
      <c r="O27" s="163" t="s">
        <v>403</v>
      </c>
      <c r="P27" s="164" t="s">
        <v>404</v>
      </c>
      <c r="Q27" s="165" t="s">
        <v>405</v>
      </c>
      <c r="R27" s="158" t="s">
        <v>406</v>
      </c>
      <c r="S27" s="344" t="s">
        <v>408</v>
      </c>
      <c r="T27" s="345"/>
      <c r="U27" s="345"/>
      <c r="V27" s="346"/>
    </row>
    <row r="28" spans="1:22" ht="25.5" customHeight="1" x14ac:dyDescent="0.2">
      <c r="A28" s="143">
        <v>1</v>
      </c>
      <c r="B28" s="145"/>
      <c r="C28" s="145"/>
      <c r="D28" s="145"/>
      <c r="E28" s="166"/>
      <c r="F28" s="167"/>
      <c r="G28" s="168"/>
      <c r="H28" s="169"/>
      <c r="I28" s="170"/>
      <c r="J28" s="171"/>
      <c r="K28" s="169"/>
      <c r="L28" s="170"/>
      <c r="M28" s="171"/>
      <c r="N28" s="172"/>
      <c r="O28" s="173"/>
      <c r="P28" s="174"/>
      <c r="Q28" s="175">
        <f t="shared" ref="Q28:Q42" si="0">SUM(E28:P28)</f>
        <v>0</v>
      </c>
      <c r="R28" s="176"/>
      <c r="S28" s="347"/>
      <c r="T28" s="348"/>
      <c r="U28" s="348"/>
      <c r="V28" s="349"/>
    </row>
    <row r="29" spans="1:22" ht="25.5" customHeight="1" x14ac:dyDescent="0.2">
      <c r="A29" s="149">
        <v>2</v>
      </c>
      <c r="B29" s="151"/>
      <c r="C29" s="151"/>
      <c r="D29" s="151"/>
      <c r="E29" s="166"/>
      <c r="F29" s="167"/>
      <c r="G29" s="168"/>
      <c r="H29" s="166"/>
      <c r="I29" s="167"/>
      <c r="J29" s="168"/>
      <c r="K29" s="166"/>
      <c r="L29" s="167"/>
      <c r="M29" s="168"/>
      <c r="N29" s="177"/>
      <c r="O29" s="167"/>
      <c r="P29" s="178"/>
      <c r="Q29" s="179">
        <f t="shared" si="0"/>
        <v>0</v>
      </c>
      <c r="R29" s="180"/>
      <c r="S29" s="350"/>
      <c r="T29" s="351"/>
      <c r="U29" s="351"/>
      <c r="V29" s="352"/>
    </row>
    <row r="30" spans="1:22" ht="25.5" customHeight="1" x14ac:dyDescent="0.2">
      <c r="A30" s="149">
        <v>3</v>
      </c>
      <c r="B30" s="151"/>
      <c r="C30" s="151"/>
      <c r="D30" s="151"/>
      <c r="E30" s="166"/>
      <c r="F30" s="167"/>
      <c r="G30" s="168"/>
      <c r="H30" s="166"/>
      <c r="I30" s="167"/>
      <c r="J30" s="168"/>
      <c r="K30" s="166"/>
      <c r="L30" s="167"/>
      <c r="M30" s="168"/>
      <c r="N30" s="177"/>
      <c r="O30" s="167"/>
      <c r="P30" s="178"/>
      <c r="Q30" s="179">
        <f t="shared" si="0"/>
        <v>0</v>
      </c>
      <c r="R30" s="180"/>
      <c r="S30" s="350"/>
      <c r="T30" s="351"/>
      <c r="U30" s="351"/>
      <c r="V30" s="352"/>
    </row>
    <row r="31" spans="1:22" ht="25.5" customHeight="1" x14ac:dyDescent="0.2">
      <c r="A31" s="149">
        <v>4</v>
      </c>
      <c r="B31" s="151"/>
      <c r="C31" s="151"/>
      <c r="D31" s="151"/>
      <c r="E31" s="166"/>
      <c r="F31" s="167"/>
      <c r="G31" s="168"/>
      <c r="H31" s="166"/>
      <c r="I31" s="167"/>
      <c r="J31" s="168"/>
      <c r="K31" s="166"/>
      <c r="L31" s="167"/>
      <c r="M31" s="168"/>
      <c r="N31" s="177"/>
      <c r="O31" s="167"/>
      <c r="P31" s="178"/>
      <c r="Q31" s="179">
        <f t="shared" si="0"/>
        <v>0</v>
      </c>
      <c r="R31" s="180"/>
      <c r="S31" s="350"/>
      <c r="T31" s="351"/>
      <c r="U31" s="351"/>
      <c r="V31" s="352"/>
    </row>
    <row r="32" spans="1:22" ht="25.5" customHeight="1" x14ac:dyDescent="0.2">
      <c r="A32" s="149">
        <v>5</v>
      </c>
      <c r="B32" s="151"/>
      <c r="C32" s="151"/>
      <c r="D32" s="151"/>
      <c r="E32" s="166"/>
      <c r="F32" s="167"/>
      <c r="G32" s="168"/>
      <c r="H32" s="166"/>
      <c r="I32" s="167"/>
      <c r="J32" s="168"/>
      <c r="K32" s="166"/>
      <c r="L32" s="167"/>
      <c r="M32" s="168"/>
      <c r="N32" s="177"/>
      <c r="O32" s="167"/>
      <c r="P32" s="178"/>
      <c r="Q32" s="179">
        <f t="shared" si="0"/>
        <v>0</v>
      </c>
      <c r="R32" s="180"/>
      <c r="S32" s="350"/>
      <c r="T32" s="351"/>
      <c r="U32" s="351"/>
      <c r="V32" s="352"/>
    </row>
    <row r="33" spans="1:22" ht="25.5" customHeight="1" x14ac:dyDescent="0.2">
      <c r="A33" s="149">
        <v>6</v>
      </c>
      <c r="B33" s="151"/>
      <c r="C33" s="151"/>
      <c r="D33" s="151"/>
      <c r="E33" s="166"/>
      <c r="F33" s="167"/>
      <c r="G33" s="168"/>
      <c r="H33" s="166"/>
      <c r="I33" s="167"/>
      <c r="J33" s="168"/>
      <c r="K33" s="166"/>
      <c r="L33" s="167"/>
      <c r="M33" s="168"/>
      <c r="N33" s="177"/>
      <c r="O33" s="167"/>
      <c r="P33" s="178"/>
      <c r="Q33" s="179">
        <f t="shared" si="0"/>
        <v>0</v>
      </c>
      <c r="R33" s="180"/>
      <c r="S33" s="350"/>
      <c r="T33" s="351"/>
      <c r="U33" s="351"/>
      <c r="V33" s="352"/>
    </row>
    <row r="34" spans="1:22" ht="25.5" customHeight="1" x14ac:dyDescent="0.2">
      <c r="A34" s="149">
        <v>7</v>
      </c>
      <c r="B34" s="181"/>
      <c r="C34" s="151"/>
      <c r="D34" s="151"/>
      <c r="E34" s="166"/>
      <c r="F34" s="167"/>
      <c r="G34" s="168"/>
      <c r="H34" s="166"/>
      <c r="I34" s="167"/>
      <c r="J34" s="168"/>
      <c r="K34" s="166"/>
      <c r="L34" s="167"/>
      <c r="M34" s="168"/>
      <c r="N34" s="177"/>
      <c r="O34" s="167"/>
      <c r="P34" s="178"/>
      <c r="Q34" s="179">
        <f t="shared" si="0"/>
        <v>0</v>
      </c>
      <c r="R34" s="180"/>
      <c r="S34" s="350"/>
      <c r="T34" s="351"/>
      <c r="U34" s="351"/>
      <c r="V34" s="352"/>
    </row>
    <row r="35" spans="1:22" ht="25.5" customHeight="1" x14ac:dyDescent="0.2">
      <c r="A35" s="149">
        <v>8</v>
      </c>
      <c r="B35" s="151"/>
      <c r="C35" s="151"/>
      <c r="D35" s="151"/>
      <c r="E35" s="166"/>
      <c r="F35" s="167"/>
      <c r="G35" s="168"/>
      <c r="H35" s="166"/>
      <c r="I35" s="167"/>
      <c r="J35" s="168"/>
      <c r="K35" s="166"/>
      <c r="L35" s="167"/>
      <c r="M35" s="168"/>
      <c r="N35" s="177"/>
      <c r="O35" s="167"/>
      <c r="P35" s="178"/>
      <c r="Q35" s="179">
        <f t="shared" si="0"/>
        <v>0</v>
      </c>
      <c r="R35" s="180"/>
      <c r="S35" s="350"/>
      <c r="T35" s="351"/>
      <c r="U35" s="351"/>
      <c r="V35" s="352"/>
    </row>
    <row r="36" spans="1:22" ht="25.5" customHeight="1" x14ac:dyDescent="0.2">
      <c r="A36" s="149">
        <v>9</v>
      </c>
      <c r="B36" s="151"/>
      <c r="C36" s="151"/>
      <c r="D36" s="151"/>
      <c r="E36" s="166"/>
      <c r="F36" s="167"/>
      <c r="G36" s="168"/>
      <c r="H36" s="166"/>
      <c r="I36" s="167"/>
      <c r="J36" s="168"/>
      <c r="K36" s="166"/>
      <c r="L36" s="167"/>
      <c r="M36" s="168"/>
      <c r="N36" s="177"/>
      <c r="O36" s="167"/>
      <c r="P36" s="178"/>
      <c r="Q36" s="179">
        <f t="shared" si="0"/>
        <v>0</v>
      </c>
      <c r="R36" s="180"/>
      <c r="S36" s="350"/>
      <c r="T36" s="351"/>
      <c r="U36" s="351"/>
      <c r="V36" s="352"/>
    </row>
    <row r="37" spans="1:22" ht="25.5" customHeight="1" x14ac:dyDescent="0.2">
      <c r="A37" s="149">
        <v>10</v>
      </c>
      <c r="B37" s="181"/>
      <c r="C37" s="151"/>
      <c r="D37" s="151"/>
      <c r="E37" s="166"/>
      <c r="F37" s="167"/>
      <c r="G37" s="168"/>
      <c r="H37" s="166"/>
      <c r="I37" s="167"/>
      <c r="J37" s="168"/>
      <c r="K37" s="166"/>
      <c r="L37" s="167"/>
      <c r="M37" s="168"/>
      <c r="N37" s="177"/>
      <c r="O37" s="167"/>
      <c r="P37" s="178"/>
      <c r="Q37" s="179">
        <f t="shared" si="0"/>
        <v>0</v>
      </c>
      <c r="R37" s="180"/>
      <c r="S37" s="350"/>
      <c r="T37" s="351"/>
      <c r="U37" s="351"/>
      <c r="V37" s="352"/>
    </row>
    <row r="38" spans="1:22" ht="25.5" customHeight="1" x14ac:dyDescent="0.2">
      <c r="A38" s="149">
        <v>11</v>
      </c>
      <c r="B38" s="181"/>
      <c r="C38" s="151"/>
      <c r="D38" s="151"/>
      <c r="E38" s="166"/>
      <c r="F38" s="167"/>
      <c r="G38" s="168"/>
      <c r="H38" s="166"/>
      <c r="I38" s="167"/>
      <c r="J38" s="168"/>
      <c r="K38" s="166"/>
      <c r="L38" s="167"/>
      <c r="M38" s="168"/>
      <c r="N38" s="177"/>
      <c r="O38" s="167"/>
      <c r="P38" s="178"/>
      <c r="Q38" s="179">
        <f t="shared" si="0"/>
        <v>0</v>
      </c>
      <c r="R38" s="180"/>
      <c r="S38" s="350"/>
      <c r="T38" s="351"/>
      <c r="U38" s="351"/>
      <c r="V38" s="352"/>
    </row>
    <row r="39" spans="1:22" ht="25.5" customHeight="1" x14ac:dyDescent="0.2">
      <c r="A39" s="149">
        <v>12</v>
      </c>
      <c r="B39" s="181"/>
      <c r="C39" s="151"/>
      <c r="D39" s="151"/>
      <c r="E39" s="166"/>
      <c r="F39" s="167"/>
      <c r="G39" s="168"/>
      <c r="H39" s="166"/>
      <c r="I39" s="167"/>
      <c r="J39" s="168"/>
      <c r="K39" s="166"/>
      <c r="L39" s="167"/>
      <c r="M39" s="168"/>
      <c r="N39" s="177"/>
      <c r="O39" s="167"/>
      <c r="P39" s="178"/>
      <c r="Q39" s="179">
        <f t="shared" si="0"/>
        <v>0</v>
      </c>
      <c r="R39" s="180"/>
      <c r="S39" s="350"/>
      <c r="T39" s="351"/>
      <c r="U39" s="351"/>
      <c r="V39" s="352"/>
    </row>
    <row r="40" spans="1:22" ht="25.5" customHeight="1" x14ac:dyDescent="0.2">
      <c r="A40" s="149">
        <v>13</v>
      </c>
      <c r="B40" s="181"/>
      <c r="C40" s="151"/>
      <c r="D40" s="151"/>
      <c r="E40" s="166"/>
      <c r="F40" s="167"/>
      <c r="G40" s="168"/>
      <c r="H40" s="166"/>
      <c r="I40" s="167"/>
      <c r="J40" s="168"/>
      <c r="K40" s="166"/>
      <c r="L40" s="167"/>
      <c r="M40" s="168"/>
      <c r="N40" s="177"/>
      <c r="O40" s="167"/>
      <c r="P40" s="178"/>
      <c r="Q40" s="179">
        <f t="shared" si="0"/>
        <v>0</v>
      </c>
      <c r="R40" s="180"/>
      <c r="S40" s="350"/>
      <c r="T40" s="351"/>
      <c r="U40" s="351"/>
      <c r="V40" s="352"/>
    </row>
    <row r="41" spans="1:22" ht="25.5" customHeight="1" x14ac:dyDescent="0.2">
      <c r="A41" s="149">
        <v>14</v>
      </c>
      <c r="B41" s="181"/>
      <c r="C41" s="151"/>
      <c r="D41" s="151"/>
      <c r="E41" s="166"/>
      <c r="F41" s="167"/>
      <c r="G41" s="168"/>
      <c r="H41" s="166"/>
      <c r="I41" s="167"/>
      <c r="J41" s="168"/>
      <c r="K41" s="166"/>
      <c r="L41" s="167"/>
      <c r="M41" s="168"/>
      <c r="N41" s="177"/>
      <c r="O41" s="167"/>
      <c r="P41" s="178"/>
      <c r="Q41" s="179">
        <f t="shared" si="0"/>
        <v>0</v>
      </c>
      <c r="R41" s="180"/>
      <c r="S41" s="350"/>
      <c r="T41" s="351"/>
      <c r="U41" s="351"/>
      <c r="V41" s="352"/>
    </row>
    <row r="42" spans="1:22" ht="25.5" customHeight="1" thickBot="1" x14ac:dyDescent="0.25">
      <c r="A42" s="153">
        <v>15</v>
      </c>
      <c r="B42" s="182"/>
      <c r="C42" s="155"/>
      <c r="D42" s="155"/>
      <c r="E42" s="183"/>
      <c r="F42" s="184"/>
      <c r="G42" s="185"/>
      <c r="H42" s="183"/>
      <c r="I42" s="184"/>
      <c r="J42" s="185"/>
      <c r="K42" s="183"/>
      <c r="L42" s="184"/>
      <c r="M42" s="185"/>
      <c r="N42" s="186"/>
      <c r="O42" s="184"/>
      <c r="P42" s="187"/>
      <c r="Q42" s="188">
        <f t="shared" si="0"/>
        <v>0</v>
      </c>
      <c r="R42" s="189"/>
      <c r="S42" s="338"/>
      <c r="T42" s="339"/>
      <c r="U42" s="339"/>
      <c r="V42" s="340"/>
    </row>
    <row r="43" spans="1:22" ht="25.5" customHeight="1" thickBot="1" x14ac:dyDescent="0.25">
      <c r="A43" s="124"/>
      <c r="B43" s="124"/>
      <c r="C43" s="124"/>
      <c r="D43" s="124"/>
      <c r="E43" s="124"/>
      <c r="F43" s="124"/>
      <c r="G43" s="124"/>
      <c r="H43" s="124"/>
      <c r="I43" s="124"/>
      <c r="J43" s="124"/>
      <c r="K43" s="124"/>
      <c r="L43" s="124"/>
      <c r="M43" s="124"/>
      <c r="N43" s="124"/>
      <c r="O43" s="124"/>
      <c r="P43" s="124"/>
      <c r="Q43" s="124"/>
      <c r="R43" s="190">
        <f>SUM(R28:R42)</f>
        <v>0</v>
      </c>
      <c r="S43" s="353" t="s">
        <v>407</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191" t="s">
        <v>382</v>
      </c>
      <c r="B47" s="141" t="s">
        <v>356</v>
      </c>
      <c r="C47" s="191" t="s">
        <v>30</v>
      </c>
      <c r="D47" s="466" t="s">
        <v>128</v>
      </c>
      <c r="E47" s="467"/>
      <c r="F47" s="468" t="s">
        <v>406</v>
      </c>
      <c r="G47" s="469"/>
      <c r="H47" s="470" t="s">
        <v>160</v>
      </c>
      <c r="I47" s="471"/>
      <c r="J47" s="471"/>
      <c r="K47" s="472"/>
      <c r="L47" s="473" t="s">
        <v>189</v>
      </c>
      <c r="M47" s="471"/>
      <c r="N47" s="471"/>
      <c r="O47" s="471"/>
      <c r="P47" s="471"/>
      <c r="Q47" s="471"/>
      <c r="R47" s="472"/>
    </row>
    <row r="48" spans="1:22" ht="25.5" customHeight="1" x14ac:dyDescent="0.2">
      <c r="A48" s="192">
        <v>1</v>
      </c>
      <c r="B48" s="143"/>
      <c r="C48" s="336"/>
      <c r="D48" s="360"/>
      <c r="E48" s="361"/>
      <c r="F48" s="481"/>
      <c r="G48" s="482"/>
      <c r="H48" s="360"/>
      <c r="I48" s="488"/>
      <c r="J48" s="488"/>
      <c r="K48" s="361"/>
      <c r="L48" s="487"/>
      <c r="M48" s="488"/>
      <c r="N48" s="488"/>
      <c r="O48" s="488"/>
      <c r="P48" s="488"/>
      <c r="Q48" s="488"/>
      <c r="R48" s="361"/>
    </row>
    <row r="49" spans="1:22" ht="25.5" customHeight="1" x14ac:dyDescent="0.2">
      <c r="A49" s="193">
        <v>2</v>
      </c>
      <c r="B49" s="149"/>
      <c r="C49" s="329"/>
      <c r="D49" s="362"/>
      <c r="E49" s="363"/>
      <c r="F49" s="483"/>
      <c r="G49" s="484"/>
      <c r="H49" s="362"/>
      <c r="I49" s="490"/>
      <c r="J49" s="490"/>
      <c r="K49" s="363"/>
      <c r="L49" s="489"/>
      <c r="M49" s="490"/>
      <c r="N49" s="490"/>
      <c r="O49" s="490"/>
      <c r="P49" s="490"/>
      <c r="Q49" s="490"/>
      <c r="R49" s="363"/>
    </row>
    <row r="50" spans="1:22" ht="25.5" customHeight="1" x14ac:dyDescent="0.2">
      <c r="A50" s="193">
        <v>3</v>
      </c>
      <c r="B50" s="149"/>
      <c r="C50" s="329"/>
      <c r="D50" s="362"/>
      <c r="E50" s="363"/>
      <c r="F50" s="483"/>
      <c r="G50" s="484"/>
      <c r="H50" s="362"/>
      <c r="I50" s="490"/>
      <c r="J50" s="490"/>
      <c r="K50" s="363"/>
      <c r="L50" s="489"/>
      <c r="M50" s="490"/>
      <c r="N50" s="490"/>
      <c r="O50" s="490"/>
      <c r="P50" s="490"/>
      <c r="Q50" s="490"/>
      <c r="R50" s="363"/>
    </row>
    <row r="51" spans="1:22" ht="25.5" customHeight="1" x14ac:dyDescent="0.2">
      <c r="A51" s="193">
        <v>4</v>
      </c>
      <c r="B51" s="149"/>
      <c r="C51" s="329"/>
      <c r="D51" s="362"/>
      <c r="E51" s="363"/>
      <c r="F51" s="483"/>
      <c r="G51" s="484"/>
      <c r="H51" s="362"/>
      <c r="I51" s="490"/>
      <c r="J51" s="490"/>
      <c r="K51" s="363"/>
      <c r="L51" s="489"/>
      <c r="M51" s="490"/>
      <c r="N51" s="490"/>
      <c r="O51" s="490"/>
      <c r="P51" s="490"/>
      <c r="Q51" s="490"/>
      <c r="R51" s="363"/>
    </row>
    <row r="52" spans="1:22" ht="25.5" customHeight="1" thickBot="1" x14ac:dyDescent="0.25">
      <c r="A52" s="194">
        <v>5</v>
      </c>
      <c r="B52" s="153"/>
      <c r="C52" s="335"/>
      <c r="D52" s="479"/>
      <c r="E52" s="480"/>
      <c r="F52" s="493"/>
      <c r="G52" s="494"/>
      <c r="H52" s="479"/>
      <c r="I52" s="492"/>
      <c r="J52" s="492"/>
      <c r="K52" s="480"/>
      <c r="L52" s="491"/>
      <c r="M52" s="492"/>
      <c r="N52" s="492"/>
      <c r="O52" s="492"/>
      <c r="P52" s="492"/>
      <c r="Q52" s="492"/>
      <c r="R52" s="480"/>
    </row>
    <row r="53" spans="1:22" ht="25.5" customHeight="1" thickBot="1" x14ac:dyDescent="0.25">
      <c r="A53" s="195"/>
      <c r="B53" s="195"/>
      <c r="C53" s="195"/>
      <c r="D53" s="195"/>
      <c r="E53" s="195"/>
      <c r="F53" s="485">
        <f>SUM(F48:G52)</f>
        <v>0</v>
      </c>
      <c r="G53" s="486"/>
      <c r="H53" s="195"/>
      <c r="I53" s="195"/>
      <c r="J53" s="195"/>
      <c r="K53" s="195"/>
      <c r="L53" s="195"/>
      <c r="M53" s="195"/>
      <c r="N53" s="195"/>
      <c r="O53" s="195"/>
      <c r="P53" s="195"/>
      <c r="Q53" s="195"/>
      <c r="R53" s="195"/>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96"/>
      <c r="B57" s="124"/>
      <c r="C57" s="124"/>
      <c r="D57" s="197" t="s">
        <v>187</v>
      </c>
      <c r="E57" s="449" t="s">
        <v>184</v>
      </c>
      <c r="F57" s="450"/>
      <c r="G57" s="451" t="s">
        <v>140</v>
      </c>
      <c r="H57" s="452"/>
      <c r="I57" s="453" t="s">
        <v>1</v>
      </c>
      <c r="J57" s="454"/>
      <c r="K57" s="454"/>
      <c r="L57" s="454"/>
      <c r="M57" s="454"/>
      <c r="N57" s="455"/>
    </row>
    <row r="58" spans="1:22" ht="33.75" customHeight="1" x14ac:dyDescent="0.2">
      <c r="A58" s="456" t="s">
        <v>365</v>
      </c>
      <c r="B58" s="457"/>
      <c r="C58" s="458"/>
      <c r="D58" s="333">
        <v>2</v>
      </c>
      <c r="E58" s="459">
        <f>S21</f>
        <v>0</v>
      </c>
      <c r="F58" s="460"/>
      <c r="G58" s="461">
        <f>IFERROR(D58-E58,"-")</f>
        <v>2</v>
      </c>
      <c r="H58" s="462"/>
      <c r="I58" s="463"/>
      <c r="J58" s="464"/>
      <c r="K58" s="464"/>
      <c r="L58" s="464"/>
      <c r="M58" s="464"/>
      <c r="N58" s="465"/>
    </row>
    <row r="59" spans="1:22" ht="60.75" customHeight="1" x14ac:dyDescent="0.2">
      <c r="A59" s="474" t="s">
        <v>440</v>
      </c>
      <c r="B59" s="475"/>
      <c r="C59" s="476"/>
      <c r="D59" s="198">
        <f>0.15*P7</f>
        <v>0</v>
      </c>
      <c r="E59" s="477"/>
      <c r="F59" s="478"/>
      <c r="G59" s="355">
        <f>IFERROR(E59-D59,"-")</f>
        <v>0</v>
      </c>
      <c r="H59" s="356"/>
      <c r="I59" s="357"/>
      <c r="J59" s="358"/>
      <c r="K59" s="358"/>
      <c r="L59" s="358"/>
      <c r="M59" s="358"/>
      <c r="N59" s="359"/>
    </row>
    <row r="60" spans="1:22" ht="60.75" customHeight="1" thickBot="1" x14ac:dyDescent="0.25">
      <c r="A60" s="439" t="s">
        <v>367</v>
      </c>
      <c r="B60" s="440"/>
      <c r="C60" s="441"/>
      <c r="D60" s="199">
        <f>MAX(0,((P7-100000)*0.2))</f>
        <v>0</v>
      </c>
      <c r="E60" s="442">
        <f>F53</f>
        <v>0</v>
      </c>
      <c r="F60" s="443"/>
      <c r="G60" s="444">
        <f>IFERROR(E60-D60,"-")</f>
        <v>0</v>
      </c>
      <c r="H60" s="445"/>
      <c r="I60" s="446"/>
      <c r="J60" s="447"/>
      <c r="K60" s="447"/>
      <c r="L60" s="447"/>
      <c r="M60" s="447"/>
      <c r="N60" s="448"/>
    </row>
    <row r="64" spans="1:22" x14ac:dyDescent="0.2">
      <c r="A64" s="337" t="s">
        <v>495</v>
      </c>
      <c r="B64" s="337"/>
      <c r="C64" s="337"/>
      <c r="D64" s="337"/>
    </row>
  </sheetData>
  <mergeCells count="110">
    <mergeCell ref="D51:E51"/>
    <mergeCell ref="D52:E52"/>
    <mergeCell ref="F48:G48"/>
    <mergeCell ref="F49:G49"/>
    <mergeCell ref="F50:G50"/>
    <mergeCell ref="F53:G53"/>
    <mergeCell ref="L48:R48"/>
    <mergeCell ref="L49:R49"/>
    <mergeCell ref="L50:R50"/>
    <mergeCell ref="L51:R51"/>
    <mergeCell ref="L52:R52"/>
    <mergeCell ref="F51:G51"/>
    <mergeCell ref="F52:G52"/>
    <mergeCell ref="H48:K48"/>
    <mergeCell ref="H49:K49"/>
    <mergeCell ref="H50:K50"/>
    <mergeCell ref="H51:K51"/>
    <mergeCell ref="H52:K52"/>
    <mergeCell ref="E1:Q2"/>
    <mergeCell ref="A9:B9"/>
    <mergeCell ref="C9:D9"/>
    <mergeCell ref="A7:B7"/>
    <mergeCell ref="C7:D7"/>
    <mergeCell ref="K7:O8"/>
    <mergeCell ref="A60:C60"/>
    <mergeCell ref="E60:F60"/>
    <mergeCell ref="G60:H60"/>
    <mergeCell ref="I60:N60"/>
    <mergeCell ref="A55:V55"/>
    <mergeCell ref="E57:F57"/>
    <mergeCell ref="G57:H57"/>
    <mergeCell ref="I57:N57"/>
    <mergeCell ref="A58:C58"/>
    <mergeCell ref="E58:F58"/>
    <mergeCell ref="G58:H58"/>
    <mergeCell ref="I58:N58"/>
    <mergeCell ref="D47:E47"/>
    <mergeCell ref="F47:G47"/>
    <mergeCell ref="H47:K47"/>
    <mergeCell ref="L47:R47"/>
    <mergeCell ref="A59:C59"/>
    <mergeCell ref="E59:F59"/>
    <mergeCell ref="P7:Q8"/>
    <mergeCell ref="R7:R8"/>
    <mergeCell ref="A8:B8"/>
    <mergeCell ref="C8:D8"/>
    <mergeCell ref="A3:V3"/>
    <mergeCell ref="A5:B5"/>
    <mergeCell ref="C5:D5"/>
    <mergeCell ref="A6:B6"/>
    <mergeCell ref="C6:D6"/>
    <mergeCell ref="E17:F17"/>
    <mergeCell ref="G17:L17"/>
    <mergeCell ref="O17:Q17"/>
    <mergeCell ref="U17:V17"/>
    <mergeCell ref="E18:F18"/>
    <mergeCell ref="G18:L18"/>
    <mergeCell ref="O18:Q18"/>
    <mergeCell ref="U18:V18"/>
    <mergeCell ref="A11:V11"/>
    <mergeCell ref="A13:L13"/>
    <mergeCell ref="O13:V13"/>
    <mergeCell ref="E15:F15"/>
    <mergeCell ref="G15:L15"/>
    <mergeCell ref="O15:T15"/>
    <mergeCell ref="U15:V16"/>
    <mergeCell ref="E16:F16"/>
    <mergeCell ref="G16:L16"/>
    <mergeCell ref="O16:Q16"/>
    <mergeCell ref="N15:N16"/>
    <mergeCell ref="E21:F21"/>
    <mergeCell ref="U21:V21"/>
    <mergeCell ref="A23:V23"/>
    <mergeCell ref="E25:P25"/>
    <mergeCell ref="E26:G26"/>
    <mergeCell ref="H26:J26"/>
    <mergeCell ref="K26:M26"/>
    <mergeCell ref="N26:P26"/>
    <mergeCell ref="E19:F19"/>
    <mergeCell ref="G19:L19"/>
    <mergeCell ref="O19:Q19"/>
    <mergeCell ref="U19:V19"/>
    <mergeCell ref="E20:F20"/>
    <mergeCell ref="G20:L20"/>
    <mergeCell ref="O20:Q20"/>
    <mergeCell ref="U20:V20"/>
    <mergeCell ref="A64:D64"/>
    <mergeCell ref="S42:V42"/>
    <mergeCell ref="A45:V45"/>
    <mergeCell ref="S27:V27"/>
    <mergeCell ref="S28:V28"/>
    <mergeCell ref="S29:V29"/>
    <mergeCell ref="S30:V30"/>
    <mergeCell ref="S31:V31"/>
    <mergeCell ref="S32:V32"/>
    <mergeCell ref="S33:V33"/>
    <mergeCell ref="S34:V34"/>
    <mergeCell ref="S35:V35"/>
    <mergeCell ref="S36:V36"/>
    <mergeCell ref="S37:V37"/>
    <mergeCell ref="S38:V38"/>
    <mergeCell ref="S39:V39"/>
    <mergeCell ref="S40:V40"/>
    <mergeCell ref="S41:V41"/>
    <mergeCell ref="S43:V43"/>
    <mergeCell ref="G59:H59"/>
    <mergeCell ref="I59:N59"/>
    <mergeCell ref="D48:E48"/>
    <mergeCell ref="D49:E49"/>
    <mergeCell ref="D50:E50"/>
  </mergeCells>
  <conditionalFormatting sqref="E28:P42">
    <cfRule type="colorScale" priority="6">
      <colorScale>
        <cfvo type="min"/>
        <cfvo type="max"/>
        <color rgb="FFFFFFCC"/>
        <color rgb="FFFFC000"/>
      </colorScale>
    </cfRule>
  </conditionalFormatting>
  <conditionalFormatting sqref="R28:R42">
    <cfRule type="expression" dxfId="80" priority="3">
      <formula>IF(OR(AND(OR(OR(B28&lt;&gt;"",C28&lt;&gt;""),D28&lt;&gt;""),OR(R28="",R28=0)),AND(OR(OR(B28="",C28=""),D28=""),AND(R28&lt;&gt;"",R28&lt;&gt;0))),1,0)</formula>
    </cfRule>
  </conditionalFormatting>
  <conditionalFormatting sqref="E16:F20">
    <cfRule type="expression" dxfId="79" priority="2">
      <formula>IF(OR(AND(OR(OR(B16&lt;&gt;"",C16&lt;&gt;""),D16&lt;&gt;""),OR(E16="",E16=0)),AND(OR(OR(B16="",C16=""),D16=""),AND(E16&lt;&gt;"",E16&lt;&gt;0))),1,0)</formula>
    </cfRule>
  </conditionalFormatting>
  <conditionalFormatting sqref="F48:G52">
    <cfRule type="expression" dxfId="78" priority="1">
      <formula>IF(OR(AND(OR(OR(B48&lt;&gt;"",C48&lt;&gt;""),D48&lt;&gt;""),OR(F48="",F48=0)),AND(OR(OR(B48="",C48=""),D48=""),AND(F48&lt;&gt;"",F48&lt;&gt;0))),1,0)</formula>
    </cfRule>
  </conditionalFormatting>
  <dataValidations count="7">
    <dataValidation type="date" allowBlank="1" showInputMessage="1" showErrorMessage="1" sqref="C7:D7" xr:uid="{00000000-0002-0000-0000-000000000000}">
      <formula1>42005</formula1>
      <formula2>44561</formula2>
    </dataValidation>
    <dataValidation type="whole" allowBlank="1" showInputMessage="1" showErrorMessage="1" sqref="E28:Q42 E21:F21 S21 F53:G53 R43" xr:uid="{00000000-0002-0000-0000-000001000000}">
      <formula1>0</formula1>
      <formula2>50000</formula2>
    </dataValidation>
    <dataValidation type="decimal" allowBlank="1" showInputMessage="1" showErrorMessage="1" sqref="R17:T20 D58:H58" xr:uid="{00000000-0002-0000-0000-000002000000}">
      <formula1>0</formula1>
      <formula2>50000</formula2>
    </dataValidation>
    <dataValidation type="decimal" allowBlank="1" showInputMessage="1" showErrorMessage="1" sqref="F48:G52 E59:F60 D59" xr:uid="{00000000-0002-0000-0000-000003000000}">
      <formula1>0</formula1>
      <formula2>5000000</formula2>
    </dataValidation>
    <dataValidation type="decimal" allowBlank="1" showInputMessage="1" showErrorMessage="1" sqref="R28:R42 E16:F20" xr:uid="{00000000-0002-0000-0000-000004000000}">
      <formula1>0</formula1>
      <formula2>500000</formula2>
    </dataValidation>
    <dataValidation type="decimal" allowBlank="1" showInputMessage="1" showErrorMessage="1" sqref="G59:H59" xr:uid="{00000000-0002-0000-0000-000005000000}">
      <formula1>-500000</formula1>
      <formula2>5000000</formula2>
    </dataValidation>
    <dataValidation type="decimal" allowBlank="1" showInputMessage="1" showErrorMessage="1" sqref="G60:H60" xr:uid="{00000000-0002-0000-00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LISTS!$G$10:$G$14</xm:f>
          </x14:formula1>
          <xm:sqref>C28:C42 C48:C52 C16:C20</xm:sqref>
        </x14:dataValidation>
        <x14:dataValidation type="list" allowBlank="1" showInputMessage="1" showErrorMessage="1" xr:uid="{00000000-0002-0000-0000-000008000000}">
          <x14:formula1>
            <xm:f>LISTS!$G$2:$G$6</xm:f>
          </x14:formula1>
          <xm:sqref>D16:D20</xm:sqref>
        </x14:dataValidation>
        <x14:dataValidation type="list" allowBlank="1" showInputMessage="1" showErrorMessage="1" xr:uid="{00000000-0002-0000-0000-000009000000}">
          <x14:formula1>
            <xm:f>LISTS!$A$2:$A$7</xm:f>
          </x14:formula1>
          <xm:sqref>B28:B42 B48:B52 B16:B20</xm:sqref>
        </x14:dataValidation>
        <x14:dataValidation type="list" allowBlank="1" showInputMessage="1" showErrorMessage="1" xr:uid="{00000000-0002-0000-0000-00000A000000}">
          <x14:formula1>
            <xm:f>LISTS!$C$2:$C$5</xm:f>
          </x14:formula1>
          <xm:sqref>O17:Q20</xm:sqref>
        </x14:dataValidation>
        <x14:dataValidation type="list" allowBlank="1" showInputMessage="1" showErrorMessage="1" xr:uid="{00000000-0002-0000-0000-00000B000000}">
          <x14:formula1>
            <xm:f>LISTS!$E$2:$E$16</xm:f>
          </x14:formula1>
          <xm:sqref>D28:D42</xm:sqref>
        </x14:dataValidation>
        <x14:dataValidation type="list" allowBlank="1" showInputMessage="1" showErrorMessage="1" xr:uid="{00000000-0002-0000-0000-00000C000000}">
          <x14:formula1>
            <xm:f>Sheet5!$A$2:$A$158</xm:f>
          </x14:formula1>
          <xm:sqref>C5:D5</xm:sqref>
        </x14:dataValidation>
        <x14:dataValidation type="list" allowBlank="1" showInputMessage="1" showErrorMessage="1" xr:uid="{00000000-0002-0000-0000-00000D000000}">
          <x14:formula1>
            <xm:f>LISTS!$A$13:$A$15</xm:f>
          </x14:formula1>
          <xm:sqref>C8:D8</xm:sqref>
        </x14:dataValidation>
        <x14:dataValidation type="list" allowBlank="1" showInputMessage="1" showErrorMessage="1" xr:uid="{00000000-0002-0000-0000-00000E000000}">
          <x14:formula1>
            <xm:f>LISTS!$C$15:$C$16</xm:f>
          </x14:formula1>
          <xm:sqref>C9:D9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IJ93"/>
  <sheetViews>
    <sheetView zoomScale="90" zoomScaleNormal="90" workbookViewId="0">
      <selection activeCell="G8" sqref="G8"/>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647" t="s">
        <v>192</v>
      </c>
      <c r="B1" s="647"/>
      <c r="C1" s="648"/>
      <c r="D1" s="648"/>
      <c r="E1" s="648"/>
      <c r="F1" s="648"/>
      <c r="G1" s="648"/>
      <c r="H1" s="648"/>
      <c r="I1" s="648"/>
      <c r="J1" s="648"/>
      <c r="K1" s="648"/>
      <c r="L1" s="648"/>
      <c r="M1" s="648"/>
      <c r="N1" s="648"/>
      <c r="O1" s="648"/>
      <c r="P1" s="648"/>
      <c r="Q1" s="648"/>
      <c r="R1" s="648"/>
      <c r="S1" s="648"/>
      <c r="T1" s="200"/>
      <c r="U1" s="200"/>
    </row>
    <row r="2" spans="1:21" ht="15" thickBot="1" x14ac:dyDescent="0.25">
      <c r="A2" s="124"/>
      <c r="B2" s="124"/>
      <c r="C2" s="124"/>
      <c r="D2" s="124"/>
      <c r="E2" s="124"/>
      <c r="F2" s="124"/>
      <c r="G2" s="124"/>
      <c r="H2" s="124"/>
      <c r="I2" s="124"/>
      <c r="J2" s="124"/>
      <c r="K2" s="124"/>
      <c r="L2" s="124"/>
      <c r="M2" s="124"/>
      <c r="N2" s="124"/>
      <c r="O2" s="124"/>
      <c r="P2" s="124"/>
      <c r="Q2" s="124"/>
      <c r="R2" s="124"/>
      <c r="S2" s="124"/>
    </row>
    <row r="3" spans="1:21" ht="29.25" customHeight="1" thickBot="1" x14ac:dyDescent="0.25">
      <c r="A3" s="310" t="s">
        <v>178</v>
      </c>
      <c r="B3" s="311"/>
      <c r="C3" s="311"/>
      <c r="D3" s="311"/>
      <c r="E3" s="311"/>
      <c r="F3" s="311"/>
      <c r="G3" s="311"/>
      <c r="H3" s="311"/>
      <c r="I3" s="311"/>
      <c r="J3" s="311"/>
      <c r="K3" s="311"/>
      <c r="L3" s="311"/>
      <c r="M3" s="311"/>
      <c r="N3" s="311"/>
      <c r="O3" s="311"/>
      <c r="P3" s="311"/>
      <c r="Q3" s="311"/>
      <c r="R3" s="311"/>
      <c r="S3" s="312"/>
    </row>
    <row r="4" spans="1:21" s="204" customFormat="1" ht="15.75" thickBot="1" x14ac:dyDescent="0.25">
      <c r="A4" s="136"/>
      <c r="B4" s="136"/>
      <c r="C4" s="137"/>
      <c r="D4" s="137"/>
      <c r="E4" s="137"/>
      <c r="F4" s="137"/>
      <c r="G4" s="136"/>
      <c r="H4" s="137"/>
      <c r="I4" s="137"/>
      <c r="J4" s="137"/>
      <c r="K4" s="137"/>
      <c r="L4" s="137"/>
      <c r="M4" s="137"/>
      <c r="N4" s="137"/>
      <c r="O4" s="137"/>
      <c r="P4" s="137"/>
      <c r="Q4" s="137"/>
      <c r="R4" s="137"/>
      <c r="S4" s="137"/>
    </row>
    <row r="5" spans="1:21" ht="25.5" customHeight="1" thickBot="1" x14ac:dyDescent="0.25">
      <c r="A5" s="205" t="s">
        <v>17</v>
      </c>
      <c r="B5" s="205"/>
      <c r="C5" s="573" t="s">
        <v>262</v>
      </c>
      <c r="D5" s="574"/>
      <c r="E5" s="575"/>
      <c r="F5" s="124"/>
      <c r="G5" s="124"/>
      <c r="H5" s="124"/>
      <c r="I5" s="124"/>
      <c r="J5" s="124"/>
      <c r="K5" s="124"/>
      <c r="L5" s="124"/>
      <c r="M5" s="124"/>
      <c r="N5" s="124"/>
      <c r="O5" s="124"/>
      <c r="P5" s="124"/>
      <c r="Q5" s="124"/>
      <c r="R5" s="124"/>
      <c r="S5" s="124"/>
    </row>
    <row r="6" spans="1:21" ht="25.5" customHeight="1" thickBot="1" x14ac:dyDescent="0.25">
      <c r="A6" s="206" t="s">
        <v>179</v>
      </c>
      <c r="B6" s="206"/>
      <c r="C6" s="576" t="s">
        <v>496</v>
      </c>
      <c r="D6" s="577"/>
      <c r="E6" s="578"/>
      <c r="F6" s="124"/>
      <c r="G6" s="124"/>
      <c r="H6" s="124"/>
      <c r="I6" s="124"/>
      <c r="J6" s="124"/>
      <c r="K6" s="124"/>
      <c r="L6" s="124"/>
      <c r="M6" s="133"/>
      <c r="N6" s="502" t="s">
        <v>136</v>
      </c>
      <c r="O6" s="503"/>
      <c r="P6" s="502" t="s">
        <v>137</v>
      </c>
      <c r="Q6" s="504"/>
      <c r="R6" s="134" t="s">
        <v>355</v>
      </c>
      <c r="S6" s="124"/>
    </row>
    <row r="7" spans="1:21" ht="25.5" customHeight="1" x14ac:dyDescent="0.2">
      <c r="A7" s="206" t="s">
        <v>21</v>
      </c>
      <c r="B7" s="206"/>
      <c r="C7" s="579" t="s">
        <v>497</v>
      </c>
      <c r="D7" s="580"/>
      <c r="E7" s="581"/>
      <c r="F7" s="124"/>
      <c r="G7" s="138"/>
      <c r="H7" s="124"/>
      <c r="I7" s="124"/>
      <c r="J7" s="505" t="s">
        <v>24</v>
      </c>
      <c r="K7" s="506"/>
      <c r="L7" s="506"/>
      <c r="M7" s="507"/>
      <c r="N7" s="511">
        <f>I22+J53</f>
        <v>0</v>
      </c>
      <c r="O7" s="512"/>
      <c r="P7" s="515">
        <f>K22+L53</f>
        <v>0</v>
      </c>
      <c r="Q7" s="516"/>
      <c r="R7" s="523" t="str">
        <f>IFERROR(P7/N7,"-")</f>
        <v>-</v>
      </c>
      <c r="S7" s="124"/>
    </row>
    <row r="8" spans="1:21" ht="25.5" customHeight="1" thickBot="1" x14ac:dyDescent="0.25">
      <c r="A8" s="206" t="s">
        <v>20</v>
      </c>
      <c r="B8" s="206"/>
      <c r="C8" s="576" t="s">
        <v>129</v>
      </c>
      <c r="D8" s="577"/>
      <c r="E8" s="578"/>
      <c r="F8" s="124"/>
      <c r="G8" s="124"/>
      <c r="H8" s="124"/>
      <c r="I8" s="124"/>
      <c r="J8" s="508"/>
      <c r="K8" s="509"/>
      <c r="L8" s="509"/>
      <c r="M8" s="510"/>
      <c r="N8" s="513"/>
      <c r="O8" s="514"/>
      <c r="P8" s="517"/>
      <c r="Q8" s="518"/>
      <c r="R8" s="524"/>
      <c r="S8" s="124"/>
    </row>
    <row r="9" spans="1:21" ht="25.5" customHeight="1" thickBot="1" x14ac:dyDescent="0.25">
      <c r="A9" s="207" t="s">
        <v>26</v>
      </c>
      <c r="B9" s="207"/>
      <c r="C9" s="582" t="s">
        <v>28</v>
      </c>
      <c r="D9" s="583"/>
      <c r="E9" s="584"/>
      <c r="F9" s="124"/>
      <c r="G9" s="124"/>
      <c r="H9" s="124"/>
      <c r="I9" s="124"/>
      <c r="J9" s="124"/>
      <c r="K9" s="124"/>
      <c r="L9" s="124"/>
      <c r="M9" s="124"/>
      <c r="N9" s="124"/>
      <c r="O9" s="124"/>
      <c r="P9" s="124"/>
      <c r="Q9" s="124"/>
      <c r="R9" s="124"/>
      <c r="S9" s="124"/>
    </row>
    <row r="10" spans="1:21" ht="15" thickBot="1" x14ac:dyDescent="0.25">
      <c r="A10" s="124"/>
      <c r="B10" s="124"/>
      <c r="C10" s="124"/>
      <c r="D10" s="124"/>
      <c r="E10" s="124"/>
      <c r="F10" s="124"/>
      <c r="G10" s="124"/>
      <c r="H10" s="124"/>
      <c r="I10" s="124"/>
      <c r="J10" s="124"/>
      <c r="K10" s="124"/>
      <c r="L10" s="124"/>
      <c r="M10" s="124"/>
      <c r="N10" s="124"/>
      <c r="O10" s="124"/>
      <c r="P10" s="124"/>
      <c r="Q10" s="124"/>
      <c r="R10" s="124"/>
      <c r="S10" s="124"/>
    </row>
    <row r="11" spans="1:21" ht="30" customHeight="1" thickBot="1" x14ac:dyDescent="0.25">
      <c r="A11" s="310" t="s">
        <v>180</v>
      </c>
      <c r="B11" s="311"/>
      <c r="C11" s="311"/>
      <c r="D11" s="311"/>
      <c r="E11" s="311"/>
      <c r="F11" s="311"/>
      <c r="G11" s="311"/>
      <c r="H11" s="311"/>
      <c r="I11" s="311"/>
      <c r="J11" s="311"/>
      <c r="K11" s="311"/>
      <c r="L11" s="311"/>
      <c r="M11" s="311"/>
      <c r="N11" s="311"/>
      <c r="O11" s="311"/>
      <c r="P11" s="311"/>
      <c r="Q11" s="311"/>
      <c r="R11" s="311"/>
      <c r="S11" s="312"/>
    </row>
    <row r="12" spans="1:21" ht="15.75" thickBot="1" x14ac:dyDescent="0.25">
      <c r="A12" s="124"/>
      <c r="B12" s="124"/>
      <c r="C12" s="138"/>
      <c r="D12" s="138"/>
      <c r="E12" s="124"/>
      <c r="F12" s="124"/>
      <c r="G12" s="124"/>
      <c r="H12" s="124"/>
      <c r="I12" s="124"/>
      <c r="J12" s="124"/>
      <c r="K12" s="124"/>
      <c r="L12" s="124"/>
      <c r="M12" s="124"/>
      <c r="N12" s="124"/>
      <c r="O12" s="124"/>
      <c r="P12" s="124"/>
      <c r="Q12" s="124"/>
      <c r="R12" s="124"/>
      <c r="S12" s="124"/>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208"/>
      <c r="B14" s="208"/>
      <c r="C14" s="124"/>
      <c r="D14" s="124"/>
      <c r="E14" s="124"/>
      <c r="F14" s="124"/>
      <c r="G14" s="124"/>
      <c r="H14" s="124"/>
      <c r="I14" s="124"/>
      <c r="J14" s="124"/>
      <c r="K14" s="124"/>
      <c r="L14" s="124"/>
      <c r="M14" s="124"/>
      <c r="N14" s="124"/>
      <c r="O14" s="124"/>
      <c r="P14" s="124"/>
      <c r="Q14" s="124"/>
      <c r="R14" s="124"/>
    </row>
    <row r="15" spans="1:21" ht="29.25" customHeight="1" thickBot="1" x14ac:dyDescent="0.25">
      <c r="A15" s="344" t="s">
        <v>356</v>
      </c>
      <c r="B15" s="346"/>
      <c r="C15" s="315" t="s">
        <v>30</v>
      </c>
      <c r="D15" s="547" t="s">
        <v>119</v>
      </c>
      <c r="E15" s="548"/>
      <c r="F15" s="548"/>
      <c r="G15" s="548"/>
      <c r="H15" s="596"/>
      <c r="I15" s="747" t="s">
        <v>181</v>
      </c>
      <c r="J15" s="748"/>
      <c r="K15" s="548" t="s">
        <v>138</v>
      </c>
      <c r="L15" s="596"/>
      <c r="M15" s="528" t="s">
        <v>139</v>
      </c>
      <c r="N15" s="529"/>
      <c r="O15" s="344" t="s">
        <v>140</v>
      </c>
      <c r="P15" s="346"/>
      <c r="Q15" s="344" t="s">
        <v>144</v>
      </c>
      <c r="R15" s="346"/>
    </row>
    <row r="16" spans="1:21" ht="29.25" customHeight="1" x14ac:dyDescent="0.2">
      <c r="A16" s="209">
        <v>1</v>
      </c>
      <c r="B16" s="144"/>
      <c r="C16" s="145"/>
      <c r="D16" s="756"/>
      <c r="E16" s="757"/>
      <c r="F16" s="757"/>
      <c r="G16" s="757"/>
      <c r="H16" s="758"/>
      <c r="I16" s="677"/>
      <c r="J16" s="678"/>
      <c r="K16" s="597"/>
      <c r="L16" s="597"/>
      <c r="M16" s="598" t="str">
        <f t="shared" ref="M16:M22" si="0">IFERROR(K16/I16,"-")</f>
        <v>-</v>
      </c>
      <c r="N16" s="599"/>
      <c r="O16" s="602">
        <f t="shared" ref="O16:O22" si="1">IFERROR(K16-I16,"-")</f>
        <v>0</v>
      </c>
      <c r="P16" s="603"/>
      <c r="Q16" s="612"/>
      <c r="R16" s="613"/>
    </row>
    <row r="17" spans="1:19" ht="29.25" customHeight="1" x14ac:dyDescent="0.2">
      <c r="A17" s="319">
        <v>2</v>
      </c>
      <c r="B17" s="150"/>
      <c r="C17" s="151"/>
      <c r="D17" s="618"/>
      <c r="E17" s="619"/>
      <c r="F17" s="619"/>
      <c r="G17" s="619"/>
      <c r="H17" s="620"/>
      <c r="I17" s="566"/>
      <c r="J17" s="567"/>
      <c r="K17" s="600"/>
      <c r="L17" s="600"/>
      <c r="M17" s="614" t="str">
        <f t="shared" si="0"/>
        <v>-</v>
      </c>
      <c r="N17" s="615"/>
      <c r="O17" s="604">
        <f>IFERROR(K17-I17,"-")</f>
        <v>0</v>
      </c>
      <c r="P17" s="605"/>
      <c r="Q17" s="536"/>
      <c r="R17" s="537"/>
    </row>
    <row r="18" spans="1:19" ht="29.25" customHeight="1" x14ac:dyDescent="0.2">
      <c r="A18" s="319">
        <v>3</v>
      </c>
      <c r="B18" s="150"/>
      <c r="C18" s="151"/>
      <c r="D18" s="621"/>
      <c r="E18" s="622"/>
      <c r="F18" s="622"/>
      <c r="G18" s="622"/>
      <c r="H18" s="623"/>
      <c r="I18" s="566"/>
      <c r="J18" s="567"/>
      <c r="K18" s="600"/>
      <c r="L18" s="600"/>
      <c r="M18" s="634" t="str">
        <f t="shared" si="0"/>
        <v>-</v>
      </c>
      <c r="N18" s="635"/>
      <c r="O18" s="606">
        <f t="shared" si="1"/>
        <v>0</v>
      </c>
      <c r="P18" s="607"/>
      <c r="Q18" s="536"/>
      <c r="R18" s="537"/>
    </row>
    <row r="19" spans="1:19" ht="29.25" customHeight="1" x14ac:dyDescent="0.2">
      <c r="A19" s="319">
        <v>4</v>
      </c>
      <c r="B19" s="150"/>
      <c r="C19" s="151"/>
      <c r="D19" s="621"/>
      <c r="E19" s="622"/>
      <c r="F19" s="622"/>
      <c r="G19" s="622"/>
      <c r="H19" s="623"/>
      <c r="I19" s="566"/>
      <c r="J19" s="567"/>
      <c r="K19" s="477"/>
      <c r="L19" s="478"/>
      <c r="M19" s="614" t="str">
        <f t="shared" si="0"/>
        <v>-</v>
      </c>
      <c r="N19" s="615"/>
      <c r="O19" s="608">
        <f t="shared" si="1"/>
        <v>0</v>
      </c>
      <c r="P19" s="609"/>
      <c r="Q19" s="536"/>
      <c r="R19" s="537"/>
    </row>
    <row r="20" spans="1:19" ht="29.25" customHeight="1" x14ac:dyDescent="0.2">
      <c r="A20" s="319">
        <v>5</v>
      </c>
      <c r="B20" s="150"/>
      <c r="C20" s="151"/>
      <c r="D20" s="618"/>
      <c r="E20" s="619"/>
      <c r="F20" s="619"/>
      <c r="G20" s="619"/>
      <c r="H20" s="620"/>
      <c r="I20" s="566"/>
      <c r="J20" s="567"/>
      <c r="K20" s="600"/>
      <c r="L20" s="600"/>
      <c r="M20" s="634" t="str">
        <f t="shared" si="0"/>
        <v>-</v>
      </c>
      <c r="N20" s="635"/>
      <c r="O20" s="608">
        <f t="shared" si="1"/>
        <v>0</v>
      </c>
      <c r="P20" s="609"/>
      <c r="Q20" s="536"/>
      <c r="R20" s="537"/>
    </row>
    <row r="21" spans="1:19" ht="29.25" customHeight="1" thickBot="1" x14ac:dyDescent="0.25">
      <c r="A21" s="211">
        <v>6</v>
      </c>
      <c r="B21" s="154"/>
      <c r="C21" s="155"/>
      <c r="D21" s="624"/>
      <c r="E21" s="625"/>
      <c r="F21" s="625"/>
      <c r="G21" s="625"/>
      <c r="H21" s="626"/>
      <c r="I21" s="698"/>
      <c r="J21" s="699"/>
      <c r="K21" s="601"/>
      <c r="L21" s="601"/>
      <c r="M21" s="636" t="str">
        <f t="shared" si="0"/>
        <v>-</v>
      </c>
      <c r="N21" s="637"/>
      <c r="O21" s="610">
        <f t="shared" si="1"/>
        <v>0</v>
      </c>
      <c r="P21" s="611"/>
      <c r="Q21" s="754"/>
      <c r="R21" s="755"/>
    </row>
    <row r="22" spans="1:19" ht="24" customHeight="1" thickBot="1" x14ac:dyDescent="0.25">
      <c r="A22" s="124"/>
      <c r="B22" s="124"/>
      <c r="C22" s="124"/>
      <c r="D22" s="627" t="s">
        <v>8</v>
      </c>
      <c r="E22" s="628"/>
      <c r="F22" s="628"/>
      <c r="G22" s="628"/>
      <c r="H22" s="629"/>
      <c r="I22" s="585">
        <f>SUM(I16:I21)</f>
        <v>0</v>
      </c>
      <c r="J22" s="725"/>
      <c r="K22" s="743">
        <f>SUM(K16:L21)</f>
        <v>0</v>
      </c>
      <c r="L22" s="744"/>
      <c r="M22" s="616" t="str">
        <f t="shared" si="0"/>
        <v>-</v>
      </c>
      <c r="N22" s="617"/>
      <c r="O22" s="745">
        <f t="shared" si="1"/>
        <v>0</v>
      </c>
      <c r="P22" s="746"/>
      <c r="Q22" s="124"/>
      <c r="R22" s="124"/>
    </row>
    <row r="23" spans="1:19" ht="15.75" customHeight="1" thickBot="1" x14ac:dyDescent="0.25">
      <c r="A23" s="124"/>
      <c r="B23" s="124"/>
      <c r="C23" s="124"/>
      <c r="D23" s="124"/>
      <c r="E23" s="124"/>
      <c r="F23" s="124"/>
      <c r="G23" s="124"/>
      <c r="H23" s="124"/>
      <c r="I23" s="124"/>
      <c r="J23" s="124"/>
      <c r="K23" s="124"/>
      <c r="L23" s="124"/>
      <c r="M23" s="124"/>
      <c r="N23" s="124"/>
      <c r="O23" s="124"/>
      <c r="P23" s="124"/>
      <c r="Q23" s="124"/>
      <c r="R23" s="124"/>
      <c r="S23" s="124"/>
    </row>
    <row r="24" spans="1:19" ht="24" customHeight="1" thickBot="1" x14ac:dyDescent="0.25">
      <c r="A24" s="341" t="s">
        <v>183</v>
      </c>
      <c r="B24" s="342"/>
      <c r="C24" s="342"/>
      <c r="D24" s="342"/>
      <c r="E24" s="342"/>
      <c r="F24" s="342"/>
      <c r="G24" s="342"/>
      <c r="H24" s="342"/>
      <c r="I24" s="342"/>
      <c r="J24" s="342"/>
      <c r="K24" s="343"/>
      <c r="L24" s="124"/>
      <c r="M24" s="124"/>
      <c r="N24" s="124"/>
      <c r="O24" s="124"/>
      <c r="P24" s="124"/>
      <c r="Q24" s="124"/>
      <c r="R24" s="124"/>
      <c r="S24" s="124"/>
    </row>
    <row r="25" spans="1:19" ht="15" thickBot="1" x14ac:dyDescent="0.25">
      <c r="A25" s="124"/>
      <c r="B25" s="124"/>
      <c r="C25" s="124"/>
      <c r="D25" s="124"/>
      <c r="E25" s="124"/>
      <c r="F25" s="124"/>
      <c r="G25" s="124"/>
      <c r="H25" s="124"/>
      <c r="I25" s="124"/>
      <c r="J25" s="124"/>
      <c r="K25" s="124"/>
      <c r="L25" s="124"/>
      <c r="M25" s="124"/>
      <c r="N25" s="124"/>
      <c r="O25" s="124"/>
      <c r="P25" s="124"/>
      <c r="Q25" s="124"/>
      <c r="R25" s="124"/>
      <c r="S25" s="124"/>
    </row>
    <row r="26" spans="1:19" ht="26.25" customHeight="1" thickBot="1" x14ac:dyDescent="0.25">
      <c r="A26" s="740" t="s">
        <v>494</v>
      </c>
      <c r="B26" s="741"/>
      <c r="C26" s="742"/>
      <c r="D26" s="318" t="s">
        <v>184</v>
      </c>
      <c r="E26" s="558" t="s">
        <v>185</v>
      </c>
      <c r="F26" s="560"/>
      <c r="G26" s="558" t="s">
        <v>144</v>
      </c>
      <c r="H26" s="559"/>
      <c r="I26" s="559"/>
      <c r="J26" s="559"/>
      <c r="K26" s="560"/>
      <c r="L26" s="124"/>
      <c r="M26" s="124"/>
      <c r="N26" s="124"/>
      <c r="O26" s="124"/>
      <c r="P26" s="124"/>
      <c r="Q26" s="124"/>
      <c r="R26" s="124"/>
      <c r="S26" s="124"/>
    </row>
    <row r="27" spans="1:19" ht="21" customHeight="1" x14ac:dyDescent="0.2">
      <c r="A27" s="309">
        <v>1</v>
      </c>
      <c r="B27" s="749"/>
      <c r="C27" s="750"/>
      <c r="D27" s="325"/>
      <c r="E27" s="630"/>
      <c r="F27" s="631"/>
      <c r="G27" s="561"/>
      <c r="H27" s="562"/>
      <c r="I27" s="562"/>
      <c r="J27" s="562"/>
      <c r="K27" s="563"/>
      <c r="L27" s="124"/>
      <c r="M27" s="124"/>
      <c r="N27" s="124"/>
      <c r="O27" s="124"/>
      <c r="P27" s="124"/>
      <c r="Q27" s="124"/>
      <c r="R27" s="124"/>
      <c r="S27" s="124"/>
    </row>
    <row r="28" spans="1:19" ht="21" customHeight="1" x14ac:dyDescent="0.2">
      <c r="A28" s="307">
        <v>2</v>
      </c>
      <c r="B28" s="751"/>
      <c r="C28" s="620"/>
      <c r="D28" s="326"/>
      <c r="E28" s="632"/>
      <c r="F28" s="633"/>
      <c r="G28" s="564"/>
      <c r="H28" s="565"/>
      <c r="I28" s="565"/>
      <c r="J28" s="565"/>
      <c r="K28" s="377"/>
      <c r="L28" s="124"/>
      <c r="M28" s="124"/>
      <c r="N28" s="124"/>
      <c r="O28" s="124"/>
      <c r="P28" s="124"/>
      <c r="Q28" s="124"/>
      <c r="R28" s="124"/>
      <c r="S28" s="124"/>
    </row>
    <row r="29" spans="1:19" ht="21" customHeight="1" x14ac:dyDescent="0.2">
      <c r="A29" s="307">
        <v>3</v>
      </c>
      <c r="B29" s="751"/>
      <c r="C29" s="620"/>
      <c r="D29" s="326"/>
      <c r="E29" s="632"/>
      <c r="F29" s="633"/>
      <c r="G29" s="564"/>
      <c r="H29" s="565"/>
      <c r="I29" s="565"/>
      <c r="J29" s="565"/>
      <c r="K29" s="377"/>
      <c r="L29" s="124"/>
      <c r="M29" s="124"/>
      <c r="N29" s="124"/>
      <c r="O29" s="124"/>
      <c r="P29" s="124"/>
      <c r="Q29" s="124"/>
      <c r="R29" s="124"/>
      <c r="S29" s="124"/>
    </row>
    <row r="30" spans="1:19" ht="21" customHeight="1" thickBot="1" x14ac:dyDescent="0.25">
      <c r="A30" s="308">
        <v>4</v>
      </c>
      <c r="B30" s="752"/>
      <c r="C30" s="753"/>
      <c r="D30" s="327"/>
      <c r="E30" s="638"/>
      <c r="F30" s="639"/>
      <c r="G30" s="564"/>
      <c r="H30" s="565"/>
      <c r="I30" s="565"/>
      <c r="J30" s="565"/>
      <c r="K30" s="377"/>
      <c r="L30" s="124"/>
      <c r="M30" s="124"/>
      <c r="N30" s="124"/>
      <c r="O30" s="124"/>
      <c r="P30" s="124"/>
      <c r="Q30" s="124"/>
      <c r="R30" s="124"/>
      <c r="S30" s="124"/>
    </row>
    <row r="31" spans="1:19" ht="21" customHeight="1" thickBot="1" x14ac:dyDescent="0.25">
      <c r="A31" s="124"/>
      <c r="B31" s="124"/>
      <c r="C31" s="124"/>
      <c r="D31" s="328">
        <f>SUM(D27:D30)</f>
        <v>0</v>
      </c>
      <c r="E31" s="640">
        <f>SUM(E27:E30)</f>
        <v>0</v>
      </c>
      <c r="F31" s="641"/>
      <c r="G31" s="366"/>
      <c r="H31" s="382"/>
      <c r="I31" s="382"/>
      <c r="J31" s="382"/>
      <c r="K31" s="367"/>
      <c r="L31" s="124"/>
      <c r="M31" s="124"/>
      <c r="N31" s="124"/>
      <c r="O31" s="124"/>
      <c r="P31" s="124"/>
      <c r="Q31" s="124"/>
      <c r="R31" s="124"/>
      <c r="S31" s="124"/>
    </row>
    <row r="32" spans="1:19" x14ac:dyDescent="0.2">
      <c r="A32" s="124"/>
      <c r="B32" s="124"/>
      <c r="C32" s="124"/>
      <c r="D32" s="124"/>
      <c r="E32" s="124"/>
      <c r="F32" s="124"/>
      <c r="G32" s="124"/>
      <c r="H32" s="124"/>
      <c r="I32" s="124"/>
      <c r="J32" s="124"/>
      <c r="K32" s="124"/>
      <c r="L32" s="124"/>
      <c r="M32" s="124"/>
      <c r="N32" s="124"/>
      <c r="O32" s="124"/>
      <c r="P32" s="124"/>
      <c r="Q32" s="124"/>
      <c r="R32" s="124"/>
      <c r="S32" s="124"/>
    </row>
    <row r="33" spans="1:20" ht="15" thickBot="1" x14ac:dyDescent="0.25">
      <c r="A33" s="124"/>
      <c r="B33" s="124"/>
      <c r="C33" s="124"/>
      <c r="D33" s="124"/>
      <c r="E33" s="124"/>
      <c r="F33" s="124"/>
      <c r="G33" s="124"/>
      <c r="H33" s="124"/>
      <c r="I33" s="124"/>
      <c r="J33" s="124"/>
      <c r="K33" s="124"/>
      <c r="L33" s="124"/>
      <c r="M33" s="124"/>
      <c r="N33" s="124"/>
      <c r="O33" s="124"/>
      <c r="P33" s="124"/>
      <c r="Q33" s="124"/>
      <c r="R33" s="124"/>
      <c r="S33" s="124"/>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4"/>
      <c r="B35" s="124"/>
      <c r="C35" s="124"/>
      <c r="D35" s="124"/>
      <c r="E35" s="124"/>
      <c r="F35" s="124"/>
      <c r="G35" s="124"/>
      <c r="H35" s="124"/>
      <c r="I35" s="124"/>
      <c r="J35" s="124"/>
      <c r="K35" s="124"/>
      <c r="L35" s="124"/>
      <c r="M35" s="124"/>
      <c r="N35" s="124"/>
      <c r="O35" s="124"/>
      <c r="P35" s="124"/>
      <c r="Q35" s="124"/>
      <c r="R35" s="124"/>
      <c r="S35" s="124"/>
    </row>
    <row r="36" spans="1:20" s="195" customFormat="1" ht="34.5" customHeight="1" thickBot="1" x14ac:dyDescent="0.25">
      <c r="A36" s="344" t="s">
        <v>356</v>
      </c>
      <c r="B36" s="345"/>
      <c r="C36" s="216" t="s">
        <v>30</v>
      </c>
      <c r="D36" s="519" t="s">
        <v>0</v>
      </c>
      <c r="E36" s="543"/>
      <c r="F36" s="528" t="s">
        <v>142</v>
      </c>
      <c r="G36" s="529"/>
      <c r="H36" s="528" t="s">
        <v>141</v>
      </c>
      <c r="I36" s="529"/>
      <c r="J36" s="528" t="s">
        <v>143</v>
      </c>
      <c r="K36" s="529"/>
      <c r="L36" s="344" t="s">
        <v>138</v>
      </c>
      <c r="M36" s="346"/>
      <c r="N36" s="528" t="s">
        <v>139</v>
      </c>
      <c r="O36" s="529"/>
      <c r="P36" s="344" t="s">
        <v>140</v>
      </c>
      <c r="Q36" s="346"/>
      <c r="R36" s="344" t="s">
        <v>144</v>
      </c>
      <c r="S36" s="346"/>
      <c r="T36" s="118"/>
    </row>
    <row r="37" spans="1:20" ht="27" customHeight="1" x14ac:dyDescent="0.2">
      <c r="A37" s="143">
        <v>1</v>
      </c>
      <c r="B37" s="144"/>
      <c r="C37" s="144"/>
      <c r="D37" s="734"/>
      <c r="E37" s="735"/>
      <c r="F37" s="731"/>
      <c r="G37" s="732"/>
      <c r="H37" s="590"/>
      <c r="I37" s="591"/>
      <c r="J37" s="677"/>
      <c r="K37" s="678"/>
      <c r="L37" s="736"/>
      <c r="M37" s="737"/>
      <c r="N37" s="738" t="str">
        <f>IFERROR(L37/J37,"-")</f>
        <v>-</v>
      </c>
      <c r="O37" s="739"/>
      <c r="P37" s="733">
        <f>IFERROR(L37-J37,"-")</f>
        <v>0</v>
      </c>
      <c r="Q37" s="733"/>
      <c r="R37" s="612"/>
      <c r="S37" s="613"/>
    </row>
    <row r="38" spans="1:20" ht="27" customHeight="1" x14ac:dyDescent="0.2">
      <c r="A38" s="149">
        <v>2</v>
      </c>
      <c r="B38" s="150"/>
      <c r="C38" s="150"/>
      <c r="D38" s="378"/>
      <c r="E38" s="645"/>
      <c r="F38" s="592"/>
      <c r="G38" s="593"/>
      <c r="H38" s="594"/>
      <c r="I38" s="595"/>
      <c r="J38" s="566"/>
      <c r="K38" s="567"/>
      <c r="L38" s="477"/>
      <c r="M38" s="478"/>
      <c r="N38" s="614" t="str">
        <f>IFERROR(L38/J38,"-")</f>
        <v>-</v>
      </c>
      <c r="O38" s="730"/>
      <c r="P38" s="665">
        <f t="shared" ref="P38:P52" si="2">IFERROR(L38-J38,"-")</f>
        <v>0</v>
      </c>
      <c r="Q38" s="665"/>
      <c r="R38" s="536"/>
      <c r="S38" s="537"/>
    </row>
    <row r="39" spans="1:20" ht="27" customHeight="1" x14ac:dyDescent="0.2">
      <c r="A39" s="149">
        <v>3</v>
      </c>
      <c r="B39" s="150"/>
      <c r="C39" s="150"/>
      <c r="D39" s="378"/>
      <c r="E39" s="645"/>
      <c r="F39" s="592"/>
      <c r="G39" s="593"/>
      <c r="H39" s="594"/>
      <c r="I39" s="595"/>
      <c r="J39" s="566"/>
      <c r="K39" s="567"/>
      <c r="L39" s="477"/>
      <c r="M39" s="478"/>
      <c r="N39" s="614" t="str">
        <f>IFERROR(L39/J39,"-")</f>
        <v>-</v>
      </c>
      <c r="O39" s="730"/>
      <c r="P39" s="728">
        <f t="shared" si="2"/>
        <v>0</v>
      </c>
      <c r="Q39" s="728"/>
      <c r="R39" s="536"/>
      <c r="S39" s="537"/>
    </row>
    <row r="40" spans="1:20" ht="27" customHeight="1" x14ac:dyDescent="0.2">
      <c r="A40" s="149">
        <v>4</v>
      </c>
      <c r="B40" s="150"/>
      <c r="C40" s="150"/>
      <c r="D40" s="378"/>
      <c r="E40" s="645"/>
      <c r="F40" s="592"/>
      <c r="G40" s="593"/>
      <c r="H40" s="594"/>
      <c r="I40" s="595"/>
      <c r="J40" s="566"/>
      <c r="K40" s="567"/>
      <c r="L40" s="477"/>
      <c r="M40" s="478"/>
      <c r="N40" s="614" t="str">
        <f>IFERROR(L40/J40,"-")</f>
        <v>-</v>
      </c>
      <c r="O40" s="730"/>
      <c r="P40" s="729">
        <f t="shared" si="2"/>
        <v>0</v>
      </c>
      <c r="Q40" s="729"/>
      <c r="R40" s="536"/>
      <c r="S40" s="537"/>
    </row>
    <row r="41" spans="1:20" ht="27" customHeight="1" x14ac:dyDescent="0.2">
      <c r="A41" s="149">
        <v>5</v>
      </c>
      <c r="B41" s="150"/>
      <c r="C41" s="150"/>
      <c r="D41" s="378"/>
      <c r="E41" s="645"/>
      <c r="F41" s="592"/>
      <c r="G41" s="593"/>
      <c r="H41" s="594"/>
      <c r="I41" s="595"/>
      <c r="J41" s="566"/>
      <c r="K41" s="567"/>
      <c r="L41" s="477"/>
      <c r="M41" s="478"/>
      <c r="N41" s="614" t="str">
        <f t="shared" ref="N41:N52" si="3">IFERROR(L41/J41,"-")</f>
        <v>-</v>
      </c>
      <c r="O41" s="730"/>
      <c r="P41" s="729">
        <f t="shared" si="2"/>
        <v>0</v>
      </c>
      <c r="Q41" s="729"/>
      <c r="R41" s="536"/>
      <c r="S41" s="537"/>
    </row>
    <row r="42" spans="1:20" ht="27" customHeight="1" x14ac:dyDescent="0.2">
      <c r="A42" s="149">
        <v>6</v>
      </c>
      <c r="B42" s="150"/>
      <c r="C42" s="150"/>
      <c r="D42" s="378"/>
      <c r="E42" s="645"/>
      <c r="F42" s="592"/>
      <c r="G42" s="593"/>
      <c r="H42" s="594"/>
      <c r="I42" s="595"/>
      <c r="J42" s="566"/>
      <c r="K42" s="567"/>
      <c r="L42" s="477"/>
      <c r="M42" s="478"/>
      <c r="N42" s="614" t="str">
        <f t="shared" si="3"/>
        <v>-</v>
      </c>
      <c r="O42" s="730"/>
      <c r="P42" s="729">
        <f t="shared" si="2"/>
        <v>0</v>
      </c>
      <c r="Q42" s="729"/>
      <c r="R42" s="536"/>
      <c r="S42" s="537"/>
    </row>
    <row r="43" spans="1:20" ht="27" customHeight="1" x14ac:dyDescent="0.2">
      <c r="A43" s="149">
        <v>7</v>
      </c>
      <c r="B43" s="150"/>
      <c r="C43" s="150"/>
      <c r="D43" s="378"/>
      <c r="E43" s="645"/>
      <c r="F43" s="592"/>
      <c r="G43" s="593"/>
      <c r="H43" s="594"/>
      <c r="I43" s="595"/>
      <c r="J43" s="566"/>
      <c r="K43" s="567"/>
      <c r="L43" s="477"/>
      <c r="M43" s="478"/>
      <c r="N43" s="614" t="str">
        <f t="shared" si="3"/>
        <v>-</v>
      </c>
      <c r="O43" s="730"/>
      <c r="P43" s="729">
        <f t="shared" si="2"/>
        <v>0</v>
      </c>
      <c r="Q43" s="729"/>
      <c r="R43" s="536"/>
      <c r="S43" s="537"/>
    </row>
    <row r="44" spans="1:20" ht="27" customHeight="1" x14ac:dyDescent="0.2">
      <c r="A44" s="149">
        <v>8</v>
      </c>
      <c r="B44" s="150"/>
      <c r="C44" s="150"/>
      <c r="D44" s="378"/>
      <c r="E44" s="645"/>
      <c r="F44" s="592"/>
      <c r="G44" s="593"/>
      <c r="H44" s="594"/>
      <c r="I44" s="595"/>
      <c r="J44" s="566"/>
      <c r="K44" s="567"/>
      <c r="L44" s="477"/>
      <c r="M44" s="478"/>
      <c r="N44" s="614" t="str">
        <f t="shared" si="3"/>
        <v>-</v>
      </c>
      <c r="O44" s="730"/>
      <c r="P44" s="665">
        <f t="shared" si="2"/>
        <v>0</v>
      </c>
      <c r="Q44" s="665"/>
      <c r="R44" s="536"/>
      <c r="S44" s="537"/>
    </row>
    <row r="45" spans="1:20" ht="27" customHeight="1" x14ac:dyDescent="0.2">
      <c r="A45" s="149">
        <v>9</v>
      </c>
      <c r="B45" s="150"/>
      <c r="C45" s="150"/>
      <c r="D45" s="378"/>
      <c r="E45" s="645"/>
      <c r="F45" s="592"/>
      <c r="G45" s="593"/>
      <c r="H45" s="594"/>
      <c r="I45" s="595"/>
      <c r="J45" s="566"/>
      <c r="K45" s="567"/>
      <c r="L45" s="477"/>
      <c r="M45" s="478"/>
      <c r="N45" s="614" t="str">
        <f t="shared" si="3"/>
        <v>-</v>
      </c>
      <c r="O45" s="730"/>
      <c r="P45" s="665">
        <f t="shared" si="2"/>
        <v>0</v>
      </c>
      <c r="Q45" s="665"/>
      <c r="R45" s="536"/>
      <c r="S45" s="537"/>
    </row>
    <row r="46" spans="1:20" ht="27" customHeight="1" x14ac:dyDescent="0.2">
      <c r="A46" s="149">
        <v>10</v>
      </c>
      <c r="B46" s="150"/>
      <c r="C46" s="150"/>
      <c r="D46" s="378"/>
      <c r="E46" s="645"/>
      <c r="F46" s="592"/>
      <c r="G46" s="593"/>
      <c r="H46" s="594"/>
      <c r="I46" s="595"/>
      <c r="J46" s="566"/>
      <c r="K46" s="567"/>
      <c r="L46" s="477"/>
      <c r="M46" s="478"/>
      <c r="N46" s="614" t="str">
        <f t="shared" si="3"/>
        <v>-</v>
      </c>
      <c r="O46" s="730"/>
      <c r="P46" s="728">
        <f t="shared" si="2"/>
        <v>0</v>
      </c>
      <c r="Q46" s="728"/>
      <c r="R46" s="536"/>
      <c r="S46" s="537"/>
    </row>
    <row r="47" spans="1:20" ht="27" customHeight="1" x14ac:dyDescent="0.2">
      <c r="A47" s="149">
        <v>11</v>
      </c>
      <c r="B47" s="150"/>
      <c r="C47" s="150"/>
      <c r="D47" s="378"/>
      <c r="E47" s="645"/>
      <c r="F47" s="592"/>
      <c r="G47" s="593"/>
      <c r="H47" s="594"/>
      <c r="I47" s="595"/>
      <c r="J47" s="566"/>
      <c r="K47" s="567"/>
      <c r="L47" s="477"/>
      <c r="M47" s="478"/>
      <c r="N47" s="614" t="str">
        <f t="shared" si="3"/>
        <v>-</v>
      </c>
      <c r="O47" s="730"/>
      <c r="P47" s="729">
        <f t="shared" si="2"/>
        <v>0</v>
      </c>
      <c r="Q47" s="729"/>
      <c r="R47" s="536"/>
      <c r="S47" s="537"/>
    </row>
    <row r="48" spans="1:20" ht="27" customHeight="1" x14ac:dyDescent="0.2">
      <c r="A48" s="149">
        <v>12</v>
      </c>
      <c r="B48" s="150"/>
      <c r="C48" s="150"/>
      <c r="D48" s="378"/>
      <c r="E48" s="645"/>
      <c r="F48" s="592"/>
      <c r="G48" s="593"/>
      <c r="H48" s="594"/>
      <c r="I48" s="595"/>
      <c r="J48" s="566"/>
      <c r="K48" s="567"/>
      <c r="L48" s="477"/>
      <c r="M48" s="478"/>
      <c r="N48" s="614" t="str">
        <f t="shared" si="3"/>
        <v>-</v>
      </c>
      <c r="O48" s="730"/>
      <c r="P48" s="665">
        <f t="shared" si="2"/>
        <v>0</v>
      </c>
      <c r="Q48" s="665"/>
      <c r="R48" s="536"/>
      <c r="S48" s="537"/>
    </row>
    <row r="49" spans="1:244" ht="27" customHeight="1" x14ac:dyDescent="0.2">
      <c r="A49" s="149">
        <v>13</v>
      </c>
      <c r="B49" s="150"/>
      <c r="C49" s="150"/>
      <c r="D49" s="378"/>
      <c r="E49" s="645"/>
      <c r="F49" s="592"/>
      <c r="G49" s="593"/>
      <c r="H49" s="594"/>
      <c r="I49" s="595"/>
      <c r="J49" s="566"/>
      <c r="K49" s="567"/>
      <c r="L49" s="477"/>
      <c r="M49" s="478"/>
      <c r="N49" s="614" t="str">
        <f t="shared" si="3"/>
        <v>-</v>
      </c>
      <c r="O49" s="730"/>
      <c r="P49" s="728">
        <f t="shared" si="2"/>
        <v>0</v>
      </c>
      <c r="Q49" s="728"/>
      <c r="R49" s="536"/>
      <c r="S49" s="537"/>
    </row>
    <row r="50" spans="1:244" ht="27" customHeight="1" x14ac:dyDescent="0.2">
      <c r="A50" s="149">
        <v>14</v>
      </c>
      <c r="B50" s="150"/>
      <c r="C50" s="150"/>
      <c r="D50" s="378"/>
      <c r="E50" s="645"/>
      <c r="F50" s="592"/>
      <c r="G50" s="593"/>
      <c r="H50" s="594"/>
      <c r="I50" s="595"/>
      <c r="J50" s="566"/>
      <c r="K50" s="567"/>
      <c r="L50" s="477"/>
      <c r="M50" s="478"/>
      <c r="N50" s="614" t="str">
        <f t="shared" si="3"/>
        <v>-</v>
      </c>
      <c r="O50" s="730"/>
      <c r="P50" s="665">
        <f t="shared" si="2"/>
        <v>0</v>
      </c>
      <c r="Q50" s="665"/>
      <c r="R50" s="536"/>
      <c r="S50" s="537"/>
    </row>
    <row r="51" spans="1:244" ht="27" customHeight="1" x14ac:dyDescent="0.2">
      <c r="A51" s="149">
        <v>15</v>
      </c>
      <c r="B51" s="150"/>
      <c r="C51" s="150"/>
      <c r="D51" s="378"/>
      <c r="E51" s="645"/>
      <c r="F51" s="592"/>
      <c r="G51" s="593"/>
      <c r="H51" s="594"/>
      <c r="I51" s="595"/>
      <c r="J51" s="566"/>
      <c r="K51" s="567"/>
      <c r="L51" s="477"/>
      <c r="M51" s="478"/>
      <c r="N51" s="614" t="str">
        <f t="shared" si="3"/>
        <v>-</v>
      </c>
      <c r="O51" s="730"/>
      <c r="P51" s="728">
        <f t="shared" si="2"/>
        <v>0</v>
      </c>
      <c r="Q51" s="728"/>
      <c r="R51" s="536"/>
      <c r="S51" s="537"/>
    </row>
    <row r="52" spans="1:244" ht="27" customHeight="1" thickBot="1" x14ac:dyDescent="0.25">
      <c r="A52" s="153">
        <v>16</v>
      </c>
      <c r="B52" s="154"/>
      <c r="C52" s="154"/>
      <c r="D52" s="383"/>
      <c r="E52" s="646"/>
      <c r="F52" s="772"/>
      <c r="G52" s="773"/>
      <c r="H52" s="768"/>
      <c r="I52" s="769"/>
      <c r="J52" s="566"/>
      <c r="K52" s="567"/>
      <c r="L52" s="477"/>
      <c r="M52" s="478"/>
      <c r="N52" s="770" t="str">
        <f t="shared" si="3"/>
        <v>-</v>
      </c>
      <c r="O52" s="771"/>
      <c r="P52" s="554">
        <f t="shared" si="2"/>
        <v>0</v>
      </c>
      <c r="Q52" s="554"/>
      <c r="R52" s="754"/>
      <c r="S52" s="755"/>
    </row>
    <row r="53" spans="1:244" ht="24" customHeight="1" thickBot="1" x14ac:dyDescent="0.25">
      <c r="A53" s="124"/>
      <c r="B53" s="124"/>
      <c r="C53" s="124"/>
      <c r="D53" s="124"/>
      <c r="E53" s="124"/>
      <c r="F53" s="208"/>
      <c r="H53" s="627" t="s">
        <v>8</v>
      </c>
      <c r="I53" s="629"/>
      <c r="J53" s="585">
        <f>SUM(J37:K52)</f>
        <v>0</v>
      </c>
      <c r="K53" s="586"/>
      <c r="L53" s="568">
        <f>SUM(L37:M52)</f>
        <v>0</v>
      </c>
      <c r="M53" s="569"/>
      <c r="N53" s="726" t="str">
        <f>IFERROR(L53/J53,"-")</f>
        <v>-</v>
      </c>
      <c r="O53" s="727"/>
      <c r="P53" s="724">
        <f>J53-L53</f>
        <v>0</v>
      </c>
      <c r="Q53" s="725"/>
      <c r="R53" s="124"/>
      <c r="S53" s="124"/>
    </row>
    <row r="54" spans="1:244" ht="27" customHeight="1" thickBot="1" x14ac:dyDescent="0.25">
      <c r="A54" s="124"/>
      <c r="B54" s="124"/>
      <c r="C54" s="124"/>
      <c r="D54" s="124"/>
      <c r="E54" s="124"/>
      <c r="F54" s="124"/>
      <c r="G54" s="124"/>
      <c r="H54" s="124"/>
      <c r="I54" s="124"/>
      <c r="J54" s="124"/>
      <c r="K54" s="124"/>
      <c r="L54" s="124"/>
      <c r="M54" s="124"/>
      <c r="N54" s="124"/>
      <c r="O54" s="124"/>
      <c r="P54" s="124"/>
      <c r="Q54" s="124"/>
      <c r="R54" s="124"/>
      <c r="S54" s="124"/>
    </row>
    <row r="55" spans="1:244" s="218"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217"/>
      <c r="EJ55" s="217"/>
      <c r="EK55" s="217"/>
      <c r="EL55" s="217"/>
      <c r="EM55" s="217"/>
      <c r="EN55" s="217"/>
      <c r="EO55" s="217"/>
      <c r="EP55" s="217"/>
      <c r="EQ55" s="217"/>
      <c r="ER55" s="217"/>
      <c r="ES55" s="217"/>
      <c r="ET55" s="217"/>
      <c r="EU55" s="217"/>
      <c r="EV55" s="217"/>
      <c r="EW55" s="217"/>
      <c r="EX55" s="217"/>
      <c r="EY55" s="217"/>
      <c r="EZ55" s="217"/>
      <c r="FA55" s="217"/>
      <c r="FB55" s="217"/>
      <c r="FC55" s="217"/>
      <c r="FD55" s="217"/>
      <c r="FE55" s="217"/>
      <c r="FF55" s="217"/>
      <c r="FG55" s="217"/>
      <c r="FH55" s="217"/>
      <c r="FI55" s="217"/>
      <c r="FJ55" s="217"/>
      <c r="FK55" s="217"/>
      <c r="FL55" s="217"/>
      <c r="FM55" s="217"/>
      <c r="FN55" s="217"/>
      <c r="FO55" s="217"/>
      <c r="FP55" s="217"/>
      <c r="FQ55" s="217"/>
      <c r="FR55" s="217"/>
      <c r="FS55" s="217"/>
      <c r="FT55" s="217"/>
      <c r="FU55" s="217"/>
      <c r="FV55" s="217"/>
      <c r="FW55" s="217"/>
      <c r="FX55" s="217"/>
      <c r="FY55" s="217"/>
      <c r="FZ55" s="217"/>
      <c r="GA55" s="217"/>
      <c r="GB55" s="217"/>
      <c r="GC55" s="217"/>
      <c r="GD55" s="217"/>
      <c r="GE55" s="217"/>
      <c r="GF55" s="217"/>
      <c r="GG55" s="217"/>
      <c r="GH55" s="217"/>
      <c r="GI55" s="217"/>
      <c r="GJ55" s="217"/>
      <c r="GK55" s="217"/>
      <c r="GL55" s="217"/>
      <c r="GM55" s="217"/>
      <c r="GN55" s="217"/>
      <c r="GO55" s="217"/>
      <c r="GP55" s="217"/>
      <c r="GQ55" s="217"/>
      <c r="GR55" s="217"/>
      <c r="GS55" s="217"/>
      <c r="GT55" s="217"/>
      <c r="GU55" s="217"/>
      <c r="GV55" s="217"/>
      <c r="GW55" s="217"/>
      <c r="GX55" s="217"/>
      <c r="GY55" s="217"/>
      <c r="GZ55" s="217"/>
      <c r="HA55" s="217"/>
      <c r="HB55" s="217"/>
      <c r="HC55" s="217"/>
      <c r="HD55" s="217"/>
      <c r="HE55" s="217"/>
      <c r="HF55" s="217"/>
      <c r="HG55" s="217"/>
      <c r="HH55" s="217"/>
      <c r="HI55" s="217"/>
      <c r="HJ55" s="217"/>
      <c r="HK55" s="217"/>
      <c r="HL55" s="217"/>
      <c r="HM55" s="217"/>
      <c r="HN55" s="217"/>
      <c r="HO55" s="217"/>
      <c r="HP55" s="217"/>
      <c r="HQ55" s="217"/>
      <c r="HR55" s="217"/>
      <c r="HS55" s="217"/>
      <c r="HT55" s="217"/>
      <c r="HU55" s="217"/>
      <c r="HV55" s="217"/>
      <c r="HW55" s="217"/>
      <c r="HX55" s="217"/>
      <c r="HY55" s="217"/>
      <c r="HZ55" s="217"/>
      <c r="IA55" s="217"/>
      <c r="IB55" s="217"/>
      <c r="IC55" s="217"/>
      <c r="ID55" s="217"/>
      <c r="IE55" s="217"/>
      <c r="IF55" s="217"/>
      <c r="IG55" s="217"/>
      <c r="IH55" s="217"/>
      <c r="II55" s="217"/>
    </row>
    <row r="56" spans="1:244" s="222" customFormat="1" ht="18" customHeight="1" thickBot="1" x14ac:dyDescent="0.25">
      <c r="A56" s="219"/>
      <c r="B56" s="219"/>
      <c r="C56" s="219"/>
      <c r="D56" s="219"/>
      <c r="E56" s="219"/>
      <c r="F56" s="219"/>
      <c r="G56" s="219"/>
      <c r="H56" s="219"/>
      <c r="I56" s="219"/>
      <c r="J56" s="219"/>
      <c r="K56" s="220"/>
      <c r="L56" s="220"/>
      <c r="M56" s="220"/>
      <c r="N56" s="220"/>
      <c r="O56" s="220"/>
      <c r="P56" s="220"/>
      <c r="Q56" s="220"/>
      <c r="R56" s="220"/>
      <c r="S56" s="220"/>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row>
    <row r="57" spans="1:244" s="218" customFormat="1" ht="25.5" customHeight="1" thickBot="1" x14ac:dyDescent="0.25">
      <c r="A57" s="344" t="s">
        <v>356</v>
      </c>
      <c r="B57" s="346"/>
      <c r="C57" s="305" t="s">
        <v>30</v>
      </c>
      <c r="D57" s="642" t="s">
        <v>128</v>
      </c>
      <c r="E57" s="644"/>
      <c r="F57" s="643"/>
      <c r="G57" s="642" t="s">
        <v>23</v>
      </c>
      <c r="H57" s="643"/>
      <c r="I57" s="642" t="s">
        <v>160</v>
      </c>
      <c r="J57" s="644"/>
      <c r="K57" s="643"/>
      <c r="L57" s="519" t="s">
        <v>185</v>
      </c>
      <c r="M57" s="543"/>
      <c r="N57" s="642" t="s">
        <v>189</v>
      </c>
      <c r="O57" s="644"/>
      <c r="P57" s="644"/>
      <c r="Q57" s="643"/>
      <c r="R57" s="223"/>
      <c r="S57" s="223"/>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c r="GH57" s="217"/>
      <c r="GI57" s="217"/>
      <c r="GJ57" s="217"/>
      <c r="GK57" s="217"/>
      <c r="GL57" s="217"/>
      <c r="GM57" s="217"/>
      <c r="GN57" s="217"/>
      <c r="GO57" s="217"/>
      <c r="GP57" s="217"/>
      <c r="GQ57" s="217"/>
      <c r="GR57" s="217"/>
      <c r="GS57" s="217"/>
      <c r="GT57" s="217"/>
      <c r="GU57" s="217"/>
      <c r="GV57" s="217"/>
      <c r="GW57" s="217"/>
      <c r="GX57" s="217"/>
      <c r="GY57" s="217"/>
      <c r="GZ57" s="217"/>
      <c r="HA57" s="217"/>
      <c r="HB57" s="217"/>
      <c r="HC57" s="217"/>
      <c r="HD57" s="217"/>
      <c r="HE57" s="217"/>
      <c r="HF57" s="217"/>
      <c r="HG57" s="217"/>
      <c r="HH57" s="217"/>
      <c r="HI57" s="217"/>
      <c r="HJ57" s="217"/>
      <c r="HK57" s="217"/>
      <c r="HL57" s="217"/>
      <c r="HM57" s="217"/>
      <c r="HN57" s="217"/>
      <c r="HO57" s="217"/>
      <c r="HP57" s="217"/>
      <c r="HQ57" s="217"/>
      <c r="HR57" s="217"/>
      <c r="HS57" s="217"/>
      <c r="HT57" s="217"/>
      <c r="HU57" s="217"/>
      <c r="HV57" s="217"/>
      <c r="HW57" s="217"/>
      <c r="HX57" s="217"/>
      <c r="HY57" s="217"/>
      <c r="HZ57" s="217"/>
      <c r="IA57" s="217"/>
      <c r="IB57" s="217"/>
      <c r="IC57" s="217"/>
      <c r="ID57" s="217"/>
      <c r="IE57" s="217"/>
      <c r="IF57" s="217"/>
      <c r="IG57" s="217"/>
      <c r="IH57" s="217"/>
      <c r="II57" s="217"/>
      <c r="IJ57" s="217"/>
    </row>
    <row r="58" spans="1:244" s="218" customFormat="1" ht="25.5" customHeight="1" x14ac:dyDescent="0.2">
      <c r="A58" s="152">
        <v>1</v>
      </c>
      <c r="B58" s="224"/>
      <c r="C58" s="224"/>
      <c r="D58" s="668"/>
      <c r="E58" s="669"/>
      <c r="F58" s="670"/>
      <c r="G58" s="673"/>
      <c r="H58" s="674"/>
      <c r="I58" s="668"/>
      <c r="J58" s="669"/>
      <c r="K58" s="670"/>
      <c r="L58" s="661"/>
      <c r="M58" s="662"/>
      <c r="N58" s="587"/>
      <c r="O58" s="588"/>
      <c r="P58" s="588"/>
      <c r="Q58" s="589"/>
      <c r="R58" s="223"/>
      <c r="S58" s="223"/>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c r="GH58" s="217"/>
      <c r="GI58" s="217"/>
      <c r="GJ58" s="217"/>
      <c r="GK58" s="217"/>
      <c r="GL58" s="217"/>
      <c r="GM58" s="217"/>
      <c r="GN58" s="217"/>
      <c r="GO58" s="217"/>
      <c r="GP58" s="217"/>
      <c r="GQ58" s="217"/>
      <c r="GR58" s="217"/>
      <c r="GS58" s="217"/>
      <c r="GT58" s="217"/>
      <c r="GU58" s="217"/>
      <c r="GV58" s="217"/>
      <c r="GW58" s="217"/>
      <c r="GX58" s="217"/>
      <c r="GY58" s="217"/>
      <c r="GZ58" s="217"/>
      <c r="HA58" s="217"/>
      <c r="HB58" s="217"/>
      <c r="HC58" s="217"/>
      <c r="HD58" s="217"/>
      <c r="HE58" s="217"/>
      <c r="HF58" s="217"/>
      <c r="HG58" s="217"/>
      <c r="HH58" s="217"/>
      <c r="HI58" s="217"/>
      <c r="HJ58" s="217"/>
      <c r="HK58" s="217"/>
      <c r="HL58" s="217"/>
      <c r="HM58" s="217"/>
      <c r="HN58" s="217"/>
      <c r="HO58" s="217"/>
      <c r="HP58" s="217"/>
      <c r="HQ58" s="217"/>
      <c r="HR58" s="217"/>
      <c r="HS58" s="217"/>
      <c r="HT58" s="217"/>
      <c r="HU58" s="217"/>
      <c r="HV58" s="217"/>
      <c r="HW58" s="217"/>
      <c r="HX58" s="217"/>
      <c r="HY58" s="217"/>
      <c r="HZ58" s="217"/>
      <c r="IA58" s="217"/>
      <c r="IB58" s="217"/>
      <c r="IC58" s="217"/>
      <c r="ID58" s="217"/>
      <c r="IE58" s="217"/>
      <c r="IF58" s="217"/>
      <c r="IG58" s="217"/>
      <c r="IH58" s="217"/>
      <c r="II58" s="217"/>
      <c r="IJ58" s="217"/>
    </row>
    <row r="59" spans="1:244" s="218" customFormat="1" ht="25.5" customHeight="1" x14ac:dyDescent="0.2">
      <c r="A59" s="152">
        <v>2</v>
      </c>
      <c r="B59" s="224"/>
      <c r="C59" s="224"/>
      <c r="D59" s="555"/>
      <c r="E59" s="556"/>
      <c r="F59" s="557"/>
      <c r="G59" s="671"/>
      <c r="H59" s="672"/>
      <c r="I59" s="555"/>
      <c r="J59" s="556"/>
      <c r="K59" s="557"/>
      <c r="L59" s="551"/>
      <c r="M59" s="359"/>
      <c r="N59" s="570"/>
      <c r="O59" s="571"/>
      <c r="P59" s="571"/>
      <c r="Q59" s="572"/>
      <c r="R59" s="223"/>
      <c r="S59" s="223"/>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c r="FV59" s="217"/>
      <c r="FW59" s="217"/>
      <c r="FX59" s="217"/>
      <c r="FY59" s="217"/>
      <c r="FZ59" s="217"/>
      <c r="GA59" s="217"/>
      <c r="GB59" s="217"/>
      <c r="GC59" s="217"/>
      <c r="GD59" s="217"/>
      <c r="GE59" s="217"/>
      <c r="GF59" s="217"/>
      <c r="GG59" s="217"/>
      <c r="GH59" s="217"/>
      <c r="GI59" s="217"/>
      <c r="GJ59" s="217"/>
      <c r="GK59" s="217"/>
      <c r="GL59" s="217"/>
      <c r="GM59" s="217"/>
      <c r="GN59" s="217"/>
      <c r="GO59" s="217"/>
      <c r="GP59" s="217"/>
      <c r="GQ59" s="217"/>
      <c r="GR59" s="217"/>
      <c r="GS59" s="217"/>
      <c r="GT59" s="217"/>
      <c r="GU59" s="217"/>
      <c r="GV59" s="217"/>
      <c r="GW59" s="217"/>
      <c r="GX59" s="217"/>
      <c r="GY59" s="217"/>
      <c r="GZ59" s="217"/>
      <c r="HA59" s="217"/>
      <c r="HB59" s="217"/>
      <c r="HC59" s="217"/>
      <c r="HD59" s="217"/>
      <c r="HE59" s="217"/>
      <c r="HF59" s="217"/>
      <c r="HG59" s="217"/>
      <c r="HH59" s="217"/>
      <c r="HI59" s="217"/>
      <c r="HJ59" s="217"/>
      <c r="HK59" s="217"/>
      <c r="HL59" s="217"/>
      <c r="HM59" s="217"/>
      <c r="HN59" s="217"/>
      <c r="HO59" s="217"/>
      <c r="HP59" s="217"/>
      <c r="HQ59" s="217"/>
      <c r="HR59" s="217"/>
      <c r="HS59" s="217"/>
      <c r="HT59" s="217"/>
      <c r="HU59" s="217"/>
      <c r="HV59" s="217"/>
      <c r="HW59" s="217"/>
      <c r="HX59" s="217"/>
      <c r="HY59" s="217"/>
      <c r="HZ59" s="217"/>
      <c r="IA59" s="217"/>
      <c r="IB59" s="217"/>
      <c r="IC59" s="217"/>
      <c r="ID59" s="217"/>
      <c r="IE59" s="217"/>
      <c r="IF59" s="217"/>
      <c r="IG59" s="217"/>
      <c r="IH59" s="217"/>
      <c r="II59" s="217"/>
      <c r="IJ59" s="217"/>
    </row>
    <row r="60" spans="1:244" s="218" customFormat="1" ht="25.5" customHeight="1" x14ac:dyDescent="0.2">
      <c r="A60" s="152">
        <v>3</v>
      </c>
      <c r="B60" s="224"/>
      <c r="C60" s="224"/>
      <c r="D60" s="555"/>
      <c r="E60" s="556"/>
      <c r="F60" s="557"/>
      <c r="G60" s="671"/>
      <c r="H60" s="672"/>
      <c r="I60" s="555"/>
      <c r="J60" s="556"/>
      <c r="K60" s="557"/>
      <c r="L60" s="551"/>
      <c r="M60" s="359"/>
      <c r="N60" s="570"/>
      <c r="O60" s="571"/>
      <c r="P60" s="571"/>
      <c r="Q60" s="572"/>
      <c r="R60" s="223"/>
      <c r="S60" s="223"/>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c r="FV60" s="217"/>
      <c r="FW60" s="217"/>
      <c r="FX60" s="217"/>
      <c r="FY60" s="217"/>
      <c r="FZ60" s="217"/>
      <c r="GA60" s="217"/>
      <c r="GB60" s="217"/>
      <c r="GC60" s="217"/>
      <c r="GD60" s="217"/>
      <c r="GE60" s="217"/>
      <c r="GF60" s="217"/>
      <c r="GG60" s="217"/>
      <c r="GH60" s="217"/>
      <c r="GI60" s="217"/>
      <c r="GJ60" s="217"/>
      <c r="GK60" s="217"/>
      <c r="GL60" s="217"/>
      <c r="GM60" s="217"/>
      <c r="GN60" s="217"/>
      <c r="GO60" s="217"/>
      <c r="GP60" s="217"/>
      <c r="GQ60" s="217"/>
      <c r="GR60" s="217"/>
      <c r="GS60" s="217"/>
      <c r="GT60" s="217"/>
      <c r="GU60" s="217"/>
      <c r="GV60" s="217"/>
      <c r="GW60" s="217"/>
      <c r="GX60" s="217"/>
      <c r="GY60" s="217"/>
      <c r="GZ60" s="217"/>
      <c r="HA60" s="217"/>
      <c r="HB60" s="217"/>
      <c r="HC60" s="217"/>
      <c r="HD60" s="217"/>
      <c r="HE60" s="217"/>
      <c r="HF60" s="217"/>
      <c r="HG60" s="217"/>
      <c r="HH60" s="217"/>
      <c r="HI60" s="217"/>
      <c r="HJ60" s="217"/>
      <c r="HK60" s="217"/>
      <c r="HL60" s="217"/>
      <c r="HM60" s="217"/>
      <c r="HN60" s="217"/>
      <c r="HO60" s="217"/>
      <c r="HP60" s="217"/>
      <c r="HQ60" s="217"/>
      <c r="HR60" s="217"/>
      <c r="HS60" s="217"/>
      <c r="HT60" s="217"/>
      <c r="HU60" s="217"/>
      <c r="HV60" s="217"/>
      <c r="HW60" s="217"/>
      <c r="HX60" s="217"/>
      <c r="HY60" s="217"/>
      <c r="HZ60" s="217"/>
      <c r="IA60" s="217"/>
      <c r="IB60" s="217"/>
      <c r="IC60" s="217"/>
      <c r="ID60" s="217"/>
      <c r="IE60" s="217"/>
      <c r="IF60" s="217"/>
      <c r="IG60" s="217"/>
      <c r="IH60" s="217"/>
      <c r="II60" s="217"/>
      <c r="IJ60" s="217"/>
    </row>
    <row r="61" spans="1:244" s="218" customFormat="1" ht="25.5" customHeight="1" x14ac:dyDescent="0.2">
      <c r="A61" s="152">
        <v>4</v>
      </c>
      <c r="B61" s="224"/>
      <c r="C61" s="224"/>
      <c r="D61" s="555"/>
      <c r="E61" s="556"/>
      <c r="F61" s="557"/>
      <c r="G61" s="671"/>
      <c r="H61" s="672"/>
      <c r="I61" s="555"/>
      <c r="J61" s="556"/>
      <c r="K61" s="557"/>
      <c r="L61" s="551"/>
      <c r="M61" s="359"/>
      <c r="N61" s="570"/>
      <c r="O61" s="571"/>
      <c r="P61" s="571"/>
      <c r="Q61" s="572"/>
      <c r="R61" s="223"/>
      <c r="S61" s="223"/>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17"/>
      <c r="EQ61" s="217"/>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c r="FQ61" s="217"/>
      <c r="FR61" s="217"/>
      <c r="FS61" s="217"/>
      <c r="FT61" s="217"/>
      <c r="FU61" s="217"/>
      <c r="FV61" s="217"/>
      <c r="FW61" s="217"/>
      <c r="FX61" s="217"/>
      <c r="FY61" s="217"/>
      <c r="FZ61" s="217"/>
      <c r="GA61" s="217"/>
      <c r="GB61" s="217"/>
      <c r="GC61" s="217"/>
      <c r="GD61" s="217"/>
      <c r="GE61" s="217"/>
      <c r="GF61" s="217"/>
      <c r="GG61" s="217"/>
      <c r="GH61" s="217"/>
      <c r="GI61" s="217"/>
      <c r="GJ61" s="217"/>
      <c r="GK61" s="217"/>
      <c r="GL61" s="217"/>
      <c r="GM61" s="217"/>
      <c r="GN61" s="217"/>
      <c r="GO61" s="217"/>
      <c r="GP61" s="217"/>
      <c r="GQ61" s="217"/>
      <c r="GR61" s="217"/>
      <c r="GS61" s="217"/>
      <c r="GT61" s="217"/>
      <c r="GU61" s="217"/>
      <c r="GV61" s="217"/>
      <c r="GW61" s="217"/>
      <c r="GX61" s="217"/>
      <c r="GY61" s="217"/>
      <c r="GZ61" s="217"/>
      <c r="HA61" s="217"/>
      <c r="HB61" s="217"/>
      <c r="HC61" s="217"/>
      <c r="HD61" s="217"/>
      <c r="HE61" s="217"/>
      <c r="HF61" s="217"/>
      <c r="HG61" s="217"/>
      <c r="HH61" s="217"/>
      <c r="HI61" s="217"/>
      <c r="HJ61" s="217"/>
      <c r="HK61" s="217"/>
      <c r="HL61" s="217"/>
      <c r="HM61" s="217"/>
      <c r="HN61" s="217"/>
      <c r="HO61" s="217"/>
      <c r="HP61" s="217"/>
      <c r="HQ61" s="217"/>
      <c r="HR61" s="217"/>
      <c r="HS61" s="217"/>
      <c r="HT61" s="217"/>
      <c r="HU61" s="217"/>
      <c r="HV61" s="217"/>
      <c r="HW61" s="217"/>
      <c r="HX61" s="217"/>
      <c r="HY61" s="217"/>
      <c r="HZ61" s="217"/>
      <c r="IA61" s="217"/>
      <c r="IB61" s="217"/>
      <c r="IC61" s="217"/>
      <c r="ID61" s="217"/>
      <c r="IE61" s="217"/>
      <c r="IF61" s="217"/>
      <c r="IG61" s="217"/>
      <c r="IH61" s="217"/>
      <c r="II61" s="217"/>
      <c r="IJ61" s="217"/>
    </row>
    <row r="62" spans="1:244" s="218" customFormat="1" ht="25.5" customHeight="1" x14ac:dyDescent="0.2">
      <c r="A62" s="152">
        <v>5</v>
      </c>
      <c r="B62" s="224"/>
      <c r="C62" s="224"/>
      <c r="D62" s="555"/>
      <c r="E62" s="556"/>
      <c r="F62" s="557"/>
      <c r="G62" s="671"/>
      <c r="H62" s="672"/>
      <c r="I62" s="555"/>
      <c r="J62" s="556"/>
      <c r="K62" s="557"/>
      <c r="L62" s="551"/>
      <c r="M62" s="359"/>
      <c r="N62" s="570"/>
      <c r="O62" s="571"/>
      <c r="P62" s="571"/>
      <c r="Q62" s="572"/>
      <c r="R62" s="223"/>
      <c r="S62" s="223"/>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17"/>
      <c r="EQ62" s="217"/>
      <c r="ER62" s="217"/>
      <c r="ES62" s="217"/>
      <c r="ET62" s="217"/>
      <c r="EU62" s="217"/>
      <c r="EV62" s="217"/>
      <c r="EW62" s="217"/>
      <c r="EX62" s="217"/>
      <c r="EY62" s="217"/>
      <c r="EZ62" s="217"/>
      <c r="FA62" s="217"/>
      <c r="FB62" s="217"/>
      <c r="FC62" s="217"/>
      <c r="FD62" s="217"/>
      <c r="FE62" s="217"/>
      <c r="FF62" s="217"/>
      <c r="FG62" s="217"/>
      <c r="FH62" s="217"/>
      <c r="FI62" s="217"/>
      <c r="FJ62" s="217"/>
      <c r="FK62" s="217"/>
      <c r="FL62" s="217"/>
      <c r="FM62" s="217"/>
      <c r="FN62" s="217"/>
      <c r="FO62" s="217"/>
      <c r="FP62" s="217"/>
      <c r="FQ62" s="217"/>
      <c r="FR62" s="217"/>
      <c r="FS62" s="217"/>
      <c r="FT62" s="217"/>
      <c r="FU62" s="217"/>
      <c r="FV62" s="217"/>
      <c r="FW62" s="217"/>
      <c r="FX62" s="217"/>
      <c r="FY62" s="217"/>
      <c r="FZ62" s="217"/>
      <c r="GA62" s="217"/>
      <c r="GB62" s="217"/>
      <c r="GC62" s="217"/>
      <c r="GD62" s="217"/>
      <c r="GE62" s="217"/>
      <c r="GF62" s="217"/>
      <c r="GG62" s="217"/>
      <c r="GH62" s="217"/>
      <c r="GI62" s="217"/>
      <c r="GJ62" s="217"/>
      <c r="GK62" s="217"/>
      <c r="GL62" s="217"/>
      <c r="GM62" s="217"/>
      <c r="GN62" s="217"/>
      <c r="GO62" s="217"/>
      <c r="GP62" s="217"/>
      <c r="GQ62" s="217"/>
      <c r="GR62" s="217"/>
      <c r="GS62" s="217"/>
      <c r="GT62" s="217"/>
      <c r="GU62" s="217"/>
      <c r="GV62" s="217"/>
      <c r="GW62" s="217"/>
      <c r="GX62" s="217"/>
      <c r="GY62" s="217"/>
      <c r="GZ62" s="217"/>
      <c r="HA62" s="217"/>
      <c r="HB62" s="217"/>
      <c r="HC62" s="217"/>
      <c r="HD62" s="217"/>
      <c r="HE62" s="217"/>
      <c r="HF62" s="217"/>
      <c r="HG62" s="217"/>
      <c r="HH62" s="217"/>
      <c r="HI62" s="217"/>
      <c r="HJ62" s="217"/>
      <c r="HK62" s="217"/>
      <c r="HL62" s="217"/>
      <c r="HM62" s="217"/>
      <c r="HN62" s="217"/>
      <c r="HO62" s="217"/>
      <c r="HP62" s="217"/>
      <c r="HQ62" s="217"/>
      <c r="HR62" s="217"/>
      <c r="HS62" s="217"/>
      <c r="HT62" s="217"/>
      <c r="HU62" s="217"/>
      <c r="HV62" s="217"/>
      <c r="HW62" s="217"/>
      <c r="HX62" s="217"/>
      <c r="HY62" s="217"/>
      <c r="HZ62" s="217"/>
      <c r="IA62" s="217"/>
      <c r="IB62" s="217"/>
      <c r="IC62" s="217"/>
      <c r="ID62" s="217"/>
      <c r="IE62" s="217"/>
      <c r="IF62" s="217"/>
      <c r="IG62" s="217"/>
      <c r="IH62" s="217"/>
      <c r="II62" s="217"/>
      <c r="IJ62" s="217"/>
    </row>
    <row r="63" spans="1:244" s="218" customFormat="1" ht="25.5" customHeight="1" x14ac:dyDescent="0.2">
      <c r="A63" s="149">
        <v>6</v>
      </c>
      <c r="B63" s="150"/>
      <c r="C63" s="150"/>
      <c r="D63" s="555"/>
      <c r="E63" s="556"/>
      <c r="F63" s="557"/>
      <c r="G63" s="671"/>
      <c r="H63" s="672"/>
      <c r="I63" s="555"/>
      <c r="J63" s="556"/>
      <c r="K63" s="557"/>
      <c r="L63" s="551"/>
      <c r="M63" s="359"/>
      <c r="N63" s="570"/>
      <c r="O63" s="571"/>
      <c r="P63" s="571"/>
      <c r="Q63" s="572"/>
      <c r="R63" s="223"/>
      <c r="S63" s="223"/>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c r="FQ63" s="217"/>
      <c r="FR63" s="217"/>
      <c r="FS63" s="217"/>
      <c r="FT63" s="217"/>
      <c r="FU63" s="217"/>
      <c r="FV63" s="217"/>
      <c r="FW63" s="217"/>
      <c r="FX63" s="217"/>
      <c r="FY63" s="217"/>
      <c r="FZ63" s="217"/>
      <c r="GA63" s="217"/>
      <c r="GB63" s="217"/>
      <c r="GC63" s="217"/>
      <c r="GD63" s="217"/>
      <c r="GE63" s="217"/>
      <c r="GF63" s="217"/>
      <c r="GG63" s="217"/>
      <c r="GH63" s="217"/>
      <c r="GI63" s="217"/>
      <c r="GJ63" s="217"/>
      <c r="GK63" s="217"/>
      <c r="GL63" s="217"/>
      <c r="GM63" s="217"/>
      <c r="GN63" s="217"/>
      <c r="GO63" s="217"/>
      <c r="GP63" s="217"/>
      <c r="GQ63" s="217"/>
      <c r="GR63" s="217"/>
      <c r="GS63" s="217"/>
      <c r="GT63" s="217"/>
      <c r="GU63" s="217"/>
      <c r="GV63" s="217"/>
      <c r="GW63" s="217"/>
      <c r="GX63" s="217"/>
      <c r="GY63" s="217"/>
      <c r="GZ63" s="217"/>
      <c r="HA63" s="217"/>
      <c r="HB63" s="217"/>
      <c r="HC63" s="217"/>
      <c r="HD63" s="217"/>
      <c r="HE63" s="217"/>
      <c r="HF63" s="217"/>
      <c r="HG63" s="217"/>
      <c r="HH63" s="217"/>
      <c r="HI63" s="217"/>
      <c r="HJ63" s="217"/>
      <c r="HK63" s="217"/>
      <c r="HL63" s="217"/>
      <c r="HM63" s="217"/>
      <c r="HN63" s="217"/>
      <c r="HO63" s="217"/>
      <c r="HP63" s="217"/>
      <c r="HQ63" s="217"/>
      <c r="HR63" s="217"/>
      <c r="HS63" s="217"/>
      <c r="HT63" s="217"/>
      <c r="HU63" s="217"/>
      <c r="HV63" s="217"/>
      <c r="HW63" s="217"/>
      <c r="HX63" s="217"/>
      <c r="HY63" s="217"/>
      <c r="HZ63" s="217"/>
      <c r="IA63" s="217"/>
      <c r="IB63" s="217"/>
      <c r="IC63" s="217"/>
      <c r="ID63" s="217"/>
      <c r="IE63" s="217"/>
      <c r="IF63" s="217"/>
      <c r="IG63" s="217"/>
      <c r="IH63" s="217"/>
      <c r="II63" s="217"/>
      <c r="IJ63" s="217"/>
    </row>
    <row r="64" spans="1:244" s="218" customFormat="1" ht="25.5" customHeight="1" thickBot="1" x14ac:dyDescent="0.25">
      <c r="A64" s="153">
        <v>7</v>
      </c>
      <c r="B64" s="154"/>
      <c r="C64" s="154"/>
      <c r="D64" s="681"/>
      <c r="E64" s="685"/>
      <c r="F64" s="686"/>
      <c r="G64" s="675"/>
      <c r="H64" s="676"/>
      <c r="I64" s="681"/>
      <c r="J64" s="682"/>
      <c r="K64" s="683"/>
      <c r="L64" s="553"/>
      <c r="M64" s="448"/>
      <c r="N64" s="774"/>
      <c r="O64" s="775"/>
      <c r="P64" s="775"/>
      <c r="Q64" s="776"/>
      <c r="R64" s="223"/>
      <c r="S64" s="223"/>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c r="GH64" s="217"/>
      <c r="GI64" s="217"/>
      <c r="GJ64" s="217"/>
      <c r="GK64" s="217"/>
      <c r="GL64" s="217"/>
      <c r="GM64" s="217"/>
      <c r="GN64" s="217"/>
      <c r="GO64" s="217"/>
      <c r="GP64" s="217"/>
      <c r="GQ64" s="217"/>
      <c r="GR64" s="217"/>
      <c r="GS64" s="217"/>
      <c r="GT64" s="217"/>
      <c r="GU64" s="217"/>
      <c r="GV64" s="217"/>
      <c r="GW64" s="217"/>
      <c r="GX64" s="217"/>
      <c r="GY64" s="217"/>
      <c r="GZ64" s="217"/>
      <c r="HA64" s="217"/>
      <c r="HB64" s="217"/>
      <c r="HC64" s="217"/>
      <c r="HD64" s="217"/>
      <c r="HE64" s="217"/>
      <c r="HF64" s="217"/>
      <c r="HG64" s="217"/>
      <c r="HH64" s="217"/>
      <c r="HI64" s="217"/>
      <c r="HJ64" s="217"/>
      <c r="HK64" s="217"/>
      <c r="HL64" s="217"/>
      <c r="HM64" s="217"/>
      <c r="HN64" s="217"/>
      <c r="HO64" s="217"/>
      <c r="HP64" s="217"/>
      <c r="HQ64" s="217"/>
      <c r="HR64" s="217"/>
      <c r="HS64" s="217"/>
      <c r="HT64" s="217"/>
      <c r="HU64" s="217"/>
      <c r="HV64" s="217"/>
      <c r="HW64" s="217"/>
      <c r="HX64" s="217"/>
      <c r="HY64" s="217"/>
      <c r="HZ64" s="217"/>
      <c r="IA64" s="217"/>
      <c r="IB64" s="217"/>
      <c r="IC64" s="217"/>
      <c r="ID64" s="217"/>
      <c r="IE64" s="217"/>
      <c r="IF64" s="217"/>
      <c r="IG64" s="217"/>
      <c r="IH64" s="217"/>
      <c r="II64" s="217"/>
      <c r="IJ64" s="217"/>
    </row>
    <row r="65" spans="1:244" s="218" customFormat="1" ht="25.5" customHeight="1" thickBot="1" x14ac:dyDescent="0.25">
      <c r="A65" s="225"/>
      <c r="B65" s="225"/>
      <c r="C65" s="226"/>
      <c r="D65" s="226"/>
      <c r="E65" s="687" t="s">
        <v>135</v>
      </c>
      <c r="F65" s="688"/>
      <c r="G65" s="684">
        <f>SUM(G58:G64)</f>
        <v>0</v>
      </c>
      <c r="H65" s="664"/>
      <c r="I65" s="226"/>
      <c r="J65" s="226"/>
      <c r="K65" s="226"/>
      <c r="L65" s="663">
        <f>SUM(L58:M64)</f>
        <v>0</v>
      </c>
      <c r="M65" s="664"/>
      <c r="N65" s="226"/>
      <c r="O65" s="223"/>
      <c r="P65" s="223"/>
      <c r="Q65" s="223"/>
      <c r="R65" s="223"/>
      <c r="S65" s="223"/>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c r="GH65" s="217"/>
      <c r="GI65" s="217"/>
      <c r="GJ65" s="217"/>
      <c r="GK65" s="217"/>
      <c r="GL65" s="217"/>
      <c r="GM65" s="217"/>
      <c r="GN65" s="217"/>
      <c r="GO65" s="217"/>
      <c r="GP65" s="217"/>
      <c r="GQ65" s="217"/>
      <c r="GR65" s="217"/>
      <c r="GS65" s="217"/>
      <c r="GT65" s="217"/>
      <c r="GU65" s="217"/>
      <c r="GV65" s="217"/>
      <c r="GW65" s="217"/>
      <c r="GX65" s="217"/>
      <c r="GY65" s="217"/>
      <c r="GZ65" s="217"/>
      <c r="HA65" s="217"/>
      <c r="HB65" s="217"/>
      <c r="HC65" s="217"/>
      <c r="HD65" s="217"/>
      <c r="HE65" s="217"/>
      <c r="HF65" s="217"/>
      <c r="HG65" s="217"/>
      <c r="HH65" s="217"/>
      <c r="HI65" s="217"/>
      <c r="HJ65" s="217"/>
      <c r="HK65" s="217"/>
      <c r="HL65" s="217"/>
      <c r="HM65" s="217"/>
      <c r="HN65" s="217"/>
      <c r="HO65" s="217"/>
      <c r="HP65" s="217"/>
      <c r="HQ65" s="217"/>
      <c r="HR65" s="217"/>
      <c r="HS65" s="217"/>
      <c r="HT65" s="217"/>
      <c r="HU65" s="217"/>
      <c r="HV65" s="217"/>
      <c r="HW65" s="217"/>
      <c r="HX65" s="217"/>
      <c r="HY65" s="217"/>
      <c r="HZ65" s="217"/>
      <c r="IA65" s="217"/>
      <c r="IB65" s="217"/>
      <c r="IC65" s="217"/>
      <c r="ID65" s="217"/>
      <c r="IE65" s="217"/>
      <c r="IF65" s="217"/>
    </row>
    <row r="66" spans="1:244" s="218" customFormat="1" ht="12.75" customHeight="1" thickBot="1" x14ac:dyDescent="0.25">
      <c r="A66" s="223"/>
      <c r="B66" s="223"/>
      <c r="C66" s="223"/>
      <c r="D66" s="223"/>
      <c r="E66" s="223"/>
      <c r="F66" s="223"/>
      <c r="G66" s="223"/>
      <c r="H66" s="223"/>
      <c r="I66" s="223"/>
      <c r="J66" s="223"/>
      <c r="K66" s="223"/>
      <c r="L66" s="223"/>
      <c r="M66" s="223"/>
      <c r="N66" s="223"/>
      <c r="O66" s="223"/>
      <c r="P66" s="223"/>
      <c r="Q66" s="223"/>
      <c r="R66" s="223"/>
      <c r="S66" s="223"/>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c r="FQ66" s="217"/>
      <c r="FR66" s="217"/>
      <c r="FS66" s="217"/>
      <c r="FT66" s="217"/>
      <c r="FU66" s="217"/>
      <c r="FV66" s="217"/>
      <c r="FW66" s="217"/>
      <c r="FX66" s="217"/>
      <c r="FY66" s="217"/>
      <c r="FZ66" s="217"/>
      <c r="GA66" s="217"/>
      <c r="GB66" s="217"/>
      <c r="GC66" s="217"/>
      <c r="GD66" s="217"/>
      <c r="GE66" s="217"/>
      <c r="GF66" s="217"/>
      <c r="GG66" s="217"/>
      <c r="GH66" s="217"/>
      <c r="GI66" s="217"/>
      <c r="GJ66" s="217"/>
      <c r="GK66" s="217"/>
      <c r="GL66" s="217"/>
      <c r="GM66" s="217"/>
      <c r="GN66" s="217"/>
      <c r="GO66" s="217"/>
      <c r="GP66" s="217"/>
      <c r="GQ66" s="217"/>
      <c r="GR66" s="217"/>
      <c r="GS66" s="217"/>
      <c r="GT66" s="217"/>
      <c r="GU66" s="217"/>
      <c r="GV66" s="217"/>
      <c r="GW66" s="217"/>
      <c r="GX66" s="217"/>
      <c r="GY66" s="217"/>
      <c r="GZ66" s="217"/>
      <c r="HA66" s="217"/>
      <c r="HB66" s="217"/>
      <c r="HC66" s="217"/>
      <c r="HD66" s="217"/>
      <c r="HE66" s="217"/>
      <c r="HF66" s="217"/>
      <c r="HG66" s="217"/>
      <c r="HH66" s="217"/>
      <c r="HI66" s="217"/>
      <c r="HJ66" s="217"/>
      <c r="HK66" s="217"/>
      <c r="HL66" s="217"/>
      <c r="HM66" s="217"/>
      <c r="HN66" s="217"/>
      <c r="HO66" s="217"/>
      <c r="HP66" s="217"/>
      <c r="HQ66" s="217"/>
      <c r="HR66" s="217"/>
      <c r="HS66" s="217"/>
      <c r="HT66" s="217"/>
      <c r="HU66" s="217"/>
      <c r="HV66" s="217"/>
      <c r="HW66" s="217"/>
      <c r="HX66" s="217"/>
      <c r="HY66" s="217"/>
      <c r="HZ66" s="217"/>
      <c r="IA66" s="217"/>
      <c r="IB66" s="217"/>
      <c r="IC66" s="217"/>
      <c r="ID66" s="217"/>
      <c r="IE66" s="217"/>
      <c r="IF66" s="217"/>
      <c r="IG66" s="217"/>
      <c r="IH66" s="217"/>
      <c r="II66" s="217"/>
      <c r="IJ66" s="217"/>
    </row>
    <row r="67" spans="1:244" ht="30" customHeight="1" thickBot="1" x14ac:dyDescent="0.25">
      <c r="A67" s="341" t="s">
        <v>442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4"/>
      <c r="B68" s="124"/>
      <c r="C68" s="124"/>
      <c r="D68" s="124"/>
      <c r="E68" s="124"/>
      <c r="F68" s="124"/>
      <c r="G68" s="124"/>
      <c r="H68" s="124"/>
      <c r="I68" s="124"/>
      <c r="J68" s="124"/>
      <c r="K68" s="124"/>
      <c r="L68" s="124"/>
      <c r="M68" s="124"/>
      <c r="N68" s="124"/>
      <c r="O68" s="124"/>
      <c r="P68" s="124"/>
      <c r="Q68" s="124"/>
      <c r="R68" s="124"/>
      <c r="S68" s="124"/>
    </row>
    <row r="69" spans="1:244" ht="48.75" customHeight="1" thickBot="1" x14ac:dyDescent="0.25">
      <c r="A69" s="196"/>
      <c r="B69" s="196"/>
      <c r="C69" s="124"/>
      <c r="D69" s="227" t="s">
        <v>410</v>
      </c>
      <c r="E69" s="711" t="s">
        <v>354</v>
      </c>
      <c r="F69" s="650"/>
      <c r="G69" s="519" t="s">
        <v>185</v>
      </c>
      <c r="H69" s="543"/>
      <c r="I69" s="521" t="s">
        <v>145</v>
      </c>
      <c r="J69" s="702"/>
      <c r="K69" s="344" t="s">
        <v>140</v>
      </c>
      <c r="L69" s="346"/>
      <c r="M69" s="344" t="s">
        <v>411</v>
      </c>
      <c r="N69" s="345"/>
      <c r="O69" s="345"/>
      <c r="P69" s="345"/>
      <c r="Q69" s="345"/>
      <c r="R69" s="346"/>
      <c r="S69" s="124"/>
    </row>
    <row r="70" spans="1:244" s="124" customFormat="1" ht="36" customHeight="1" x14ac:dyDescent="0.25">
      <c r="A70" s="708" t="s">
        <v>365</v>
      </c>
      <c r="B70" s="709"/>
      <c r="C70" s="710"/>
      <c r="D70" s="228">
        <v>2</v>
      </c>
      <c r="E70" s="677">
        <f>D31</f>
        <v>0</v>
      </c>
      <c r="F70" s="678"/>
      <c r="G70" s="677">
        <f>E31</f>
        <v>0</v>
      </c>
      <c r="H70" s="678"/>
      <c r="I70" s="691" t="str">
        <f>IFERROR(G70/E70,"-")</f>
        <v>-</v>
      </c>
      <c r="J70" s="692"/>
      <c r="K70" s="693">
        <f>IFERROR(D70-E70,"-")</f>
        <v>2</v>
      </c>
      <c r="L70" s="694"/>
      <c r="M70" s="721"/>
      <c r="N70" s="722"/>
      <c r="O70" s="722"/>
      <c r="P70" s="722"/>
      <c r="Q70" s="722"/>
      <c r="R70" s="723"/>
    </row>
    <row r="71" spans="1:244" s="124" customFormat="1" ht="52.5" customHeight="1" x14ac:dyDescent="0.25">
      <c r="A71" s="759" t="s">
        <v>440</v>
      </c>
      <c r="B71" s="760"/>
      <c r="C71" s="761"/>
      <c r="D71" s="229">
        <f>N7*0.15</f>
        <v>0</v>
      </c>
      <c r="E71" s="689"/>
      <c r="F71" s="690"/>
      <c r="G71" s="477"/>
      <c r="H71" s="478"/>
      <c r="I71" s="614" t="str">
        <f>IFERROR(G71/E71,"-")</f>
        <v>-</v>
      </c>
      <c r="J71" s="615"/>
      <c r="K71" s="679">
        <f>IFERROR(E71-D71,"-")</f>
        <v>0</v>
      </c>
      <c r="L71" s="680"/>
      <c r="M71" s="703"/>
      <c r="N71" s="704"/>
      <c r="O71" s="704"/>
      <c r="P71" s="704"/>
      <c r="Q71" s="704"/>
      <c r="R71" s="705"/>
    </row>
    <row r="72" spans="1:244" s="124" customFormat="1" ht="49.5" customHeight="1" thickBot="1" x14ac:dyDescent="0.3">
      <c r="A72" s="762" t="s">
        <v>367</v>
      </c>
      <c r="B72" s="763"/>
      <c r="C72" s="764"/>
      <c r="D72" s="230"/>
      <c r="E72" s="698">
        <f>G65</f>
        <v>0</v>
      </c>
      <c r="F72" s="699"/>
      <c r="G72" s="698">
        <f>L65</f>
        <v>0</v>
      </c>
      <c r="H72" s="699"/>
      <c r="I72" s="700" t="str">
        <f>IFERROR(G72/E72,"-")</f>
        <v>-</v>
      </c>
      <c r="J72" s="701"/>
      <c r="K72" s="695">
        <f>IFERROR(E72-D72,"-")</f>
        <v>0</v>
      </c>
      <c r="L72" s="696"/>
      <c r="M72" s="712"/>
      <c r="N72" s="713"/>
      <c r="O72" s="713"/>
      <c r="P72" s="713"/>
      <c r="Q72" s="713"/>
      <c r="R72" s="714"/>
    </row>
    <row r="73" spans="1:244" ht="30.75" customHeight="1" thickBot="1" x14ac:dyDescent="0.25">
      <c r="A73" s="124"/>
      <c r="B73" s="124"/>
      <c r="C73" s="124"/>
      <c r="D73" s="124"/>
      <c r="E73" s="231"/>
      <c r="F73" s="124"/>
      <c r="G73" s="124"/>
      <c r="H73" s="124"/>
      <c r="I73" s="124"/>
      <c r="J73" s="124"/>
      <c r="K73" s="232"/>
      <c r="L73" s="124"/>
      <c r="M73" s="124"/>
      <c r="N73" s="124"/>
      <c r="O73" s="124"/>
      <c r="P73" s="124"/>
      <c r="Q73" s="124"/>
      <c r="R73" s="124"/>
      <c r="S73" s="124"/>
    </row>
    <row r="74" spans="1:244" ht="30.75" hidden="1" customHeight="1" thickBot="1" x14ac:dyDescent="0.25">
      <c r="A74" s="124"/>
      <c r="B74" s="124"/>
      <c r="C74" s="124"/>
      <c r="D74" s="124"/>
      <c r="E74" s="124"/>
      <c r="F74" s="124"/>
      <c r="G74" s="124"/>
      <c r="H74" s="124"/>
      <c r="I74" s="124"/>
      <c r="J74" s="124"/>
      <c r="K74" s="124"/>
      <c r="L74" s="124"/>
      <c r="M74" s="124"/>
      <c r="N74" s="124"/>
      <c r="O74" s="124"/>
      <c r="P74" s="124"/>
      <c r="Q74" s="124"/>
      <c r="R74" s="124"/>
      <c r="S74" s="124"/>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4"/>
      <c r="B76" s="124"/>
      <c r="C76" s="124"/>
      <c r="D76" s="124"/>
      <c r="E76" s="124"/>
      <c r="F76" s="124"/>
      <c r="G76" s="124"/>
      <c r="H76" s="124"/>
      <c r="I76" s="124"/>
      <c r="J76" s="124"/>
      <c r="K76" s="124"/>
      <c r="L76" s="124"/>
      <c r="M76" s="124"/>
      <c r="N76" s="124"/>
      <c r="O76" s="124"/>
      <c r="P76" s="124"/>
      <c r="Q76" s="124"/>
      <c r="R76" s="124"/>
      <c r="S76" s="124"/>
    </row>
    <row r="77" spans="1:244" ht="30.75" customHeight="1" thickBot="1" x14ac:dyDescent="0.25">
      <c r="A77" s="655" t="s">
        <v>194</v>
      </c>
      <c r="B77" s="656"/>
      <c r="C77" s="657"/>
      <c r="D77" s="657"/>
      <c r="E77" s="658"/>
      <c r="F77" s="519" t="s">
        <v>185</v>
      </c>
      <c r="G77" s="520"/>
      <c r="H77" s="519" t="s">
        <v>1</v>
      </c>
      <c r="I77" s="666"/>
      <c r="J77" s="666"/>
      <c r="K77" s="666"/>
      <c r="L77" s="666"/>
      <c r="M77" s="543"/>
      <c r="N77" s="124"/>
      <c r="O77" s="124"/>
      <c r="P77" s="124"/>
      <c r="Q77" s="124"/>
      <c r="R77" s="124"/>
      <c r="S77" s="124"/>
    </row>
    <row r="78" spans="1:244" ht="30.75" customHeight="1" x14ac:dyDescent="0.2">
      <c r="A78" s="466" t="s">
        <v>146</v>
      </c>
      <c r="B78" s="765"/>
      <c r="C78" s="233">
        <v>1.1000000000000001</v>
      </c>
      <c r="D78" s="649" t="s">
        <v>453</v>
      </c>
      <c r="E78" s="650"/>
      <c r="F78" s="659">
        <v>0</v>
      </c>
      <c r="G78" s="660"/>
      <c r="H78" s="667"/>
      <c r="I78" s="464"/>
      <c r="J78" s="464"/>
      <c r="K78" s="464"/>
      <c r="L78" s="464"/>
      <c r="M78" s="465"/>
      <c r="N78" s="124"/>
      <c r="O78" s="124"/>
      <c r="P78" s="124"/>
      <c r="Q78" s="124"/>
      <c r="R78" s="124"/>
      <c r="S78" s="124"/>
    </row>
    <row r="79" spans="1:244" ht="30.75" customHeight="1" x14ac:dyDescent="0.2">
      <c r="A79" s="766"/>
      <c r="B79" s="767"/>
      <c r="C79" s="234">
        <v>1.2</v>
      </c>
      <c r="D79" s="651" t="s">
        <v>147</v>
      </c>
      <c r="E79" s="652"/>
      <c r="F79" s="357"/>
      <c r="G79" s="374"/>
      <c r="H79" s="350"/>
      <c r="I79" s="552"/>
      <c r="J79" s="552"/>
      <c r="K79" s="552"/>
      <c r="L79" s="552"/>
      <c r="M79" s="352"/>
      <c r="N79" s="124"/>
      <c r="O79" s="124"/>
      <c r="P79" s="124"/>
      <c r="Q79" s="124"/>
      <c r="R79" s="124"/>
      <c r="S79" s="124"/>
    </row>
    <row r="80" spans="1:244" ht="30.75" customHeight="1" x14ac:dyDescent="0.2">
      <c r="A80" s="717" t="s">
        <v>148</v>
      </c>
      <c r="B80" s="718"/>
      <c r="C80" s="234">
        <v>2.1</v>
      </c>
      <c r="D80" s="653" t="s">
        <v>0</v>
      </c>
      <c r="E80" s="654"/>
      <c r="F80" s="357">
        <f>-L53</f>
        <v>0</v>
      </c>
      <c r="G80" s="374"/>
      <c r="H80" s="350"/>
      <c r="I80" s="552"/>
      <c r="J80" s="552"/>
      <c r="K80" s="552"/>
      <c r="L80" s="552"/>
      <c r="M80" s="352"/>
      <c r="N80" s="124"/>
      <c r="O80" s="124"/>
      <c r="P80" s="124"/>
      <c r="Q80" s="124"/>
      <c r="R80" s="124"/>
      <c r="S80" s="124"/>
    </row>
    <row r="81" spans="1:19" ht="30.75" customHeight="1" x14ac:dyDescent="0.2">
      <c r="A81" s="719"/>
      <c r="B81" s="720"/>
      <c r="C81" s="234">
        <v>2.2000000000000002</v>
      </c>
      <c r="D81" s="653" t="s">
        <v>149</v>
      </c>
      <c r="E81" s="654"/>
      <c r="F81" s="357">
        <f>-K22</f>
        <v>0</v>
      </c>
      <c r="G81" s="374"/>
      <c r="H81" s="362"/>
      <c r="I81" s="706"/>
      <c r="J81" s="706"/>
      <c r="K81" s="706"/>
      <c r="L81" s="706"/>
      <c r="M81" s="363"/>
      <c r="N81" s="124"/>
      <c r="O81" s="124"/>
      <c r="P81" s="124"/>
      <c r="Q81" s="124"/>
      <c r="R81" s="124"/>
      <c r="S81" s="124"/>
    </row>
    <row r="82" spans="1:19" ht="47.25" customHeight="1" thickBot="1" x14ac:dyDescent="0.25">
      <c r="A82" s="715" t="s">
        <v>150</v>
      </c>
      <c r="B82" s="716"/>
      <c r="C82" s="235">
        <v>3.1</v>
      </c>
      <c r="D82" s="697" t="s">
        <v>193</v>
      </c>
      <c r="E82" s="405"/>
      <c r="F82" s="446"/>
      <c r="G82" s="707"/>
      <c r="H82" s="338"/>
      <c r="I82" s="339"/>
      <c r="J82" s="339"/>
      <c r="K82" s="339"/>
      <c r="L82" s="339"/>
      <c r="M82" s="340"/>
      <c r="N82" s="124"/>
      <c r="O82" s="124"/>
      <c r="P82" s="124"/>
      <c r="Q82" s="124"/>
      <c r="R82" s="124"/>
      <c r="S82" s="124"/>
    </row>
    <row r="83" spans="1:19" ht="30.75" customHeight="1" thickBot="1" x14ac:dyDescent="0.25">
      <c r="A83" s="124"/>
      <c r="B83" s="124"/>
      <c r="C83" s="124"/>
      <c r="D83" s="538" t="s">
        <v>135</v>
      </c>
      <c r="E83" s="540"/>
      <c r="F83" s="663">
        <f>SUM(F78:G82)</f>
        <v>0</v>
      </c>
      <c r="G83" s="664"/>
      <c r="H83" s="124"/>
      <c r="I83" s="124"/>
      <c r="J83" s="236"/>
      <c r="K83" s="124"/>
      <c r="L83" s="124"/>
      <c r="M83" s="124"/>
      <c r="N83" s="124"/>
      <c r="O83" s="124"/>
      <c r="P83" s="124"/>
      <c r="Q83" s="124"/>
      <c r="R83" s="124"/>
      <c r="S83" s="124"/>
    </row>
    <row r="84" spans="1:19" ht="30.75" customHeight="1" thickBot="1" x14ac:dyDescent="0.25">
      <c r="A84" s="124"/>
      <c r="B84" s="124"/>
      <c r="C84" s="124"/>
      <c r="D84" s="124"/>
      <c r="E84" s="124"/>
      <c r="F84" s="124"/>
      <c r="G84" s="124"/>
      <c r="H84" s="124"/>
      <c r="I84" s="124"/>
      <c r="J84" s="124"/>
      <c r="K84" s="124"/>
      <c r="L84" s="124"/>
      <c r="M84" s="124"/>
      <c r="N84" s="124"/>
      <c r="O84" s="124"/>
      <c r="P84" s="124"/>
      <c r="Q84" s="124"/>
      <c r="R84" s="124"/>
      <c r="S84" s="124"/>
    </row>
    <row r="85" spans="1:19" ht="30.75" customHeight="1" thickBot="1" x14ac:dyDescent="0.25">
      <c r="A85" s="547" t="s">
        <v>195</v>
      </c>
      <c r="B85" s="548"/>
      <c r="C85" s="548"/>
      <c r="D85" s="519" t="s">
        <v>185</v>
      </c>
      <c r="E85" s="543"/>
      <c r="F85" s="544" t="s">
        <v>1</v>
      </c>
      <c r="G85" s="545"/>
      <c r="H85" s="545"/>
      <c r="I85" s="545"/>
      <c r="J85" s="545"/>
      <c r="K85" s="546"/>
      <c r="L85" s="124"/>
      <c r="M85" s="124"/>
      <c r="N85" s="124"/>
      <c r="O85" s="124"/>
      <c r="P85" s="124"/>
      <c r="Q85" s="124"/>
      <c r="R85" s="124"/>
      <c r="S85" s="124"/>
    </row>
    <row r="86" spans="1:19" ht="30.75" customHeight="1" x14ac:dyDescent="0.2">
      <c r="A86" s="237" t="s">
        <v>151</v>
      </c>
      <c r="B86" s="238"/>
      <c r="C86" s="239"/>
      <c r="D86" s="549"/>
      <c r="E86" s="550"/>
      <c r="F86" s="360"/>
      <c r="G86" s="488"/>
      <c r="H86" s="488"/>
      <c r="I86" s="488"/>
      <c r="J86" s="488"/>
      <c r="K86" s="361"/>
      <c r="L86" s="124"/>
      <c r="M86" s="124"/>
      <c r="N86" s="124"/>
      <c r="O86" s="124"/>
      <c r="P86" s="124"/>
      <c r="Q86" s="124"/>
      <c r="R86" s="124"/>
      <c r="S86" s="124"/>
    </row>
    <row r="87" spans="1:19" ht="30.75" customHeight="1" x14ac:dyDescent="0.2">
      <c r="A87" s="240" t="s">
        <v>152</v>
      </c>
      <c r="B87" s="241"/>
      <c r="C87" s="242"/>
      <c r="D87" s="551"/>
      <c r="E87" s="359"/>
      <c r="F87" s="350"/>
      <c r="G87" s="552"/>
      <c r="H87" s="552"/>
      <c r="I87" s="552"/>
      <c r="J87" s="552"/>
      <c r="K87" s="352"/>
      <c r="L87" s="124"/>
      <c r="M87" s="124"/>
      <c r="N87" s="124"/>
      <c r="O87" s="124"/>
      <c r="P87" s="124"/>
      <c r="Q87" s="124"/>
      <c r="R87" s="124"/>
      <c r="S87" s="124"/>
    </row>
    <row r="88" spans="1:19" ht="30.75" customHeight="1" thickBot="1" x14ac:dyDescent="0.25">
      <c r="A88" s="243" t="s">
        <v>153</v>
      </c>
      <c r="B88" s="244"/>
      <c r="C88" s="245"/>
      <c r="D88" s="553"/>
      <c r="E88" s="448"/>
      <c r="F88" s="338"/>
      <c r="G88" s="339"/>
      <c r="H88" s="339"/>
      <c r="I88" s="339"/>
      <c r="J88" s="339"/>
      <c r="K88" s="340"/>
      <c r="L88" s="124"/>
      <c r="M88" s="124"/>
      <c r="N88" s="124"/>
      <c r="O88" s="124"/>
      <c r="P88" s="124"/>
      <c r="Q88" s="124"/>
      <c r="R88" s="124"/>
      <c r="S88" s="124"/>
    </row>
    <row r="89" spans="1:19" ht="30.75" customHeight="1" thickBot="1" x14ac:dyDescent="0.25">
      <c r="A89" s="538" t="s">
        <v>135</v>
      </c>
      <c r="B89" s="539"/>
      <c r="C89" s="540"/>
      <c r="D89" s="541">
        <f>SUM(D86:E88)</f>
        <v>0</v>
      </c>
      <c r="E89" s="542"/>
      <c r="F89" s="124"/>
      <c r="G89" s="124"/>
      <c r="H89" s="124"/>
      <c r="I89" s="124"/>
      <c r="J89" s="124"/>
      <c r="K89" s="124"/>
      <c r="L89" s="124"/>
      <c r="M89" s="124"/>
      <c r="N89" s="124"/>
      <c r="O89" s="124"/>
      <c r="P89" s="124"/>
      <c r="Q89" s="124"/>
      <c r="R89" s="124"/>
      <c r="S89" s="124"/>
    </row>
    <row r="90" spans="1:19" x14ac:dyDescent="0.2">
      <c r="A90" s="124"/>
      <c r="B90" s="124"/>
      <c r="C90" s="124"/>
      <c r="D90" s="246"/>
      <c r="E90" s="246"/>
      <c r="F90" s="124"/>
      <c r="G90" s="124"/>
      <c r="H90" s="124"/>
      <c r="I90" s="124"/>
      <c r="J90" s="124"/>
      <c r="K90" s="124"/>
      <c r="L90" s="124"/>
      <c r="M90" s="124"/>
      <c r="N90" s="124"/>
      <c r="O90" s="124"/>
      <c r="P90" s="124"/>
      <c r="Q90" s="124"/>
      <c r="R90" s="124"/>
      <c r="S90" s="124"/>
    </row>
    <row r="91" spans="1:19" x14ac:dyDescent="0.2">
      <c r="A91" s="124"/>
      <c r="B91" s="124"/>
      <c r="C91" s="124"/>
      <c r="D91" s="124"/>
      <c r="E91" s="124"/>
      <c r="F91" s="124"/>
      <c r="G91" s="124"/>
      <c r="H91" s="124"/>
      <c r="I91" s="124"/>
      <c r="J91" s="124"/>
      <c r="K91" s="124"/>
      <c r="L91" s="124"/>
      <c r="M91" s="124"/>
      <c r="N91" s="124"/>
      <c r="O91" s="124"/>
      <c r="P91" s="124"/>
      <c r="Q91" s="124"/>
      <c r="R91" s="124"/>
      <c r="S91" s="124"/>
    </row>
    <row r="93" spans="1:19" x14ac:dyDescent="0.2">
      <c r="A93" s="337" t="s">
        <v>495</v>
      </c>
      <c r="B93" s="337"/>
      <c r="C93" s="337"/>
      <c r="D93" s="337"/>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11">
    <dataValidation type="date" allowBlank="1" showInputMessage="1" showErrorMessage="1" sqref="C7:E7" xr:uid="{00000000-0002-0000-0900-000000000000}">
      <formula1>42005</formula1>
      <formula2>44561</formula2>
    </dataValidation>
    <dataValidation type="whole" allowBlank="1" showInputMessage="1" showErrorMessage="1" sqref="G65:H65 F37:I52 N7:Q8 D89:E89 L65:M65 D31:F31 J53:Q53 I22:L22" xr:uid="{00000000-0002-0000-0900-000001000000}">
      <formula1>0</formula1>
      <formula2>50000</formula2>
    </dataValidation>
    <dataValidation type="decimal" allowBlank="1" showInputMessage="1" showErrorMessage="1" sqref="M16:N22 D27:F30 F83:G83 N37:O52 D70:D72 I70:L72 E70:H70 E72:H72" xr:uid="{00000000-0002-0000-0900-000002000000}">
      <formula1>0</formula1>
      <formula2>50000</formula2>
    </dataValidation>
    <dataValidation type="decimal" allowBlank="1" showInputMessage="1" showErrorMessage="1" sqref="J20:J21 L16:L18 J37:M52 I16:I21 J16:J18 L20:L21 K16:K21" xr:uid="{00000000-0002-0000-0900-000003000000}">
      <formula1>0</formula1>
      <formula2>5000000</formula2>
    </dataValidation>
    <dataValidation type="decimal" allowBlank="1" showInputMessage="1" showErrorMessage="1" sqref="D86:E86" xr:uid="{00000000-0002-0000-0900-000004000000}">
      <formula1>0</formula1>
      <formula2>99999</formula2>
    </dataValidation>
    <dataValidation type="decimal" allowBlank="1" showInputMessage="1" showErrorMessage="1" sqref="F78:G81" xr:uid="{00000000-0002-0000-0900-000005000000}">
      <formula1>0</formula1>
      <formula2>9999999999</formula2>
    </dataValidation>
    <dataValidation type="decimal" allowBlank="1" showInputMessage="1" showErrorMessage="1" sqref="P37:Q52 O16:P22" xr:uid="{00000000-0002-0000-0900-000006000000}">
      <formula1>-500000</formula1>
      <formula2>5000000</formula2>
    </dataValidation>
    <dataValidation type="decimal" allowBlank="1" showInputMessage="1" showErrorMessage="1" sqref="G58:H64" xr:uid="{00000000-0002-0000-0900-000007000000}">
      <formula1>0</formula1>
      <formula2>500000000000</formula2>
    </dataValidation>
    <dataValidation type="decimal" allowBlank="1" showInputMessage="1" showErrorMessage="1" sqref="L58:M64 E71:H71" xr:uid="{00000000-0002-0000-0900-000008000000}">
      <formula1>0</formula1>
      <formula2>500000000</formula2>
    </dataValidation>
    <dataValidation type="decimal" allowBlank="1" showInputMessage="1" showErrorMessage="1" sqref="F82:G82" xr:uid="{00000000-0002-0000-0900-000009000000}">
      <formula1>-99999999</formula1>
      <formula2>9999999999</formula2>
    </dataValidation>
    <dataValidation type="decimal" allowBlank="1" showInputMessage="1" showErrorMessage="1" sqref="D87:E88" xr:uid="{00000000-0002-0000-0900-00000A000000}">
      <formula1>-9999999</formula1>
      <formula2>99999999</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900-00000B000000}">
          <x14:formula1>
            <xm:f>LISTS!$G$2:$G$7</xm:f>
          </x14:formula1>
          <xm:sqref>D16:D21</xm:sqref>
        </x14:dataValidation>
        <x14:dataValidation type="list" allowBlank="1" showInputMessage="1" showErrorMessage="1" xr:uid="{00000000-0002-0000-0900-00000C000000}">
          <x14:formula1>
            <xm:f>LISTS!$E$2:$E$14</xm:f>
          </x14:formula1>
          <xm:sqref>D37:D52</xm:sqref>
        </x14:dataValidation>
        <x14:dataValidation type="list" allowBlank="1" showInputMessage="1" showErrorMessage="1" xr:uid="{00000000-0002-0000-0900-00000D000000}">
          <x14:formula1>
            <xm:f>LISTS!$G$10:$G$14</xm:f>
          </x14:formula1>
          <xm:sqref>C37:C52 C16:C21 C58:C64</xm:sqref>
        </x14:dataValidation>
        <x14:dataValidation type="list" allowBlank="1" showInputMessage="1" showErrorMessage="1" xr:uid="{00000000-0002-0000-0900-00000E000000}">
          <x14:formula1>
            <xm:f>LISTS!$C$15:$C$16</xm:f>
          </x14:formula1>
          <xm:sqref>C9:E9</xm:sqref>
        </x14:dataValidation>
        <x14:dataValidation type="list" allowBlank="1" showInputMessage="1" showErrorMessage="1" xr:uid="{00000000-0002-0000-0900-00000F000000}">
          <x14:formula1>
            <xm:f>LISTS!$A$2:$A$9</xm:f>
          </x14:formula1>
          <xm:sqref>B37:B52 B16:B21 B58:B64</xm:sqref>
        </x14:dataValidation>
        <x14:dataValidation type="list" allowBlank="1" showInputMessage="1" showErrorMessage="1" xr:uid="{00000000-0002-0000-0900-000010000000}">
          <x14:formula1>
            <xm:f>LISTS!$C$2:$C$5</xm:f>
          </x14:formula1>
          <xm:sqref>B27:B30</xm:sqref>
        </x14:dataValidation>
        <x14:dataValidation type="list" allowBlank="1" showInputMessage="1" showErrorMessage="1" xr:uid="{00000000-0002-0000-0900-000011000000}">
          <x14:formula1>
            <xm:f>Sheet5!$A$2:$A$158</xm:f>
          </x14:formula1>
          <xm:sqref>C5:E5</xm:sqref>
        </x14:dataValidation>
        <x14:dataValidation type="list" allowBlank="1" showInputMessage="1" showErrorMessage="1" xr:uid="{00000000-0002-0000-0900-000012000000}">
          <x14:formula1>
            <xm:f>LISTS!$A$13:$A$15</xm:f>
          </x14:formula1>
          <xm:sqref>C8:E8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R63"/>
  <sheetViews>
    <sheetView zoomScale="80" zoomScaleNormal="80" workbookViewId="0">
      <selection activeCell="S13" sqref="S13"/>
    </sheetView>
  </sheetViews>
  <sheetFormatPr baseColWidth="10" defaultColWidth="9.140625" defaultRowHeight="14.25" x14ac:dyDescent="0.2"/>
  <cols>
    <col min="1" max="1" width="8.42578125" style="118" customWidth="1"/>
    <col min="2" max="2" width="15.5703125" style="118" customWidth="1"/>
    <col min="3" max="3" width="28.28515625" style="118" customWidth="1"/>
    <col min="4" max="4" width="15.28515625" style="118" customWidth="1"/>
    <col min="5" max="5" width="18" style="118" customWidth="1"/>
    <col min="6" max="6" width="15.28515625" style="118" customWidth="1"/>
    <col min="7" max="7" width="19.42578125" style="118" customWidth="1"/>
    <col min="8" max="8" width="15.28515625" style="118" customWidth="1"/>
    <col min="9" max="9" width="19.42578125" style="118" customWidth="1"/>
    <col min="10" max="10" width="15.28515625" style="118" customWidth="1"/>
    <col min="11" max="11" width="19.42578125" style="118" customWidth="1"/>
    <col min="12" max="16384" width="9.140625" style="118"/>
  </cols>
  <sheetData>
    <row r="1" spans="1:12" ht="34.5" customHeight="1" x14ac:dyDescent="0.2">
      <c r="A1" s="647" t="s">
        <v>368</v>
      </c>
      <c r="B1" s="647"/>
      <c r="C1" s="647"/>
      <c r="D1" s="647"/>
      <c r="E1" s="647"/>
      <c r="F1" s="647"/>
      <c r="G1" s="647"/>
      <c r="H1" s="647"/>
      <c r="I1" s="647"/>
      <c r="J1" s="647"/>
      <c r="K1" s="247"/>
      <c r="L1" s="247"/>
    </row>
    <row r="2" spans="1:12" ht="34.5" customHeight="1" thickBot="1" x14ac:dyDescent="0.25"/>
    <row r="3" spans="1:12" ht="24.75" customHeight="1" thickBot="1" x14ac:dyDescent="0.25">
      <c r="A3" s="818" t="s">
        <v>17</v>
      </c>
      <c r="B3" s="819"/>
      <c r="C3" s="248"/>
      <c r="D3" s="124"/>
      <c r="E3" s="124"/>
      <c r="F3" s="502" t="s">
        <v>136</v>
      </c>
      <c r="G3" s="504"/>
      <c r="H3" s="502" t="s">
        <v>137</v>
      </c>
      <c r="I3" s="504"/>
      <c r="J3" s="502" t="s">
        <v>355</v>
      </c>
      <c r="K3" s="504"/>
    </row>
    <row r="4" spans="1:12" ht="35.25" customHeight="1" x14ac:dyDescent="0.2">
      <c r="A4" s="811" t="s">
        <v>179</v>
      </c>
      <c r="B4" s="812"/>
      <c r="C4" s="249"/>
      <c r="D4" s="124"/>
      <c r="E4" s="124"/>
      <c r="F4" s="813" t="e">
        <f>#REF!+C53</f>
        <v>#REF!</v>
      </c>
      <c r="G4" s="814"/>
      <c r="H4" s="795" t="e">
        <f>#REF!</f>
        <v>#REF!</v>
      </c>
      <c r="I4" s="796"/>
      <c r="J4" s="787" t="str">
        <f>IFERROR(H4/F4,"-")</f>
        <v>-</v>
      </c>
      <c r="K4" s="788"/>
    </row>
    <row r="5" spans="1:12" ht="24.75" customHeight="1" thickBot="1" x14ac:dyDescent="0.25">
      <c r="A5" s="820" t="s">
        <v>21</v>
      </c>
      <c r="B5" s="821"/>
      <c r="C5" s="249"/>
      <c r="D5" s="124"/>
      <c r="E5" s="124"/>
      <c r="F5" s="815"/>
      <c r="G5" s="816"/>
      <c r="H5" s="797"/>
      <c r="I5" s="798"/>
      <c r="J5" s="789"/>
      <c r="K5" s="790"/>
    </row>
    <row r="6" spans="1:12" ht="24.75" customHeight="1" x14ac:dyDescent="0.2">
      <c r="A6" s="820" t="s">
        <v>370</v>
      </c>
      <c r="B6" s="821"/>
      <c r="C6" s="249"/>
      <c r="D6" s="124"/>
      <c r="E6" s="124"/>
      <c r="F6" s="124"/>
      <c r="G6" s="124"/>
      <c r="H6" s="124"/>
      <c r="I6" s="124"/>
      <c r="J6" s="124"/>
      <c r="K6" s="124"/>
    </row>
    <row r="7" spans="1:12" ht="24.75" customHeight="1" x14ac:dyDescent="0.2">
      <c r="A7" s="820" t="s">
        <v>20</v>
      </c>
      <c r="B7" s="821"/>
      <c r="C7" s="250"/>
      <c r="D7" s="124"/>
      <c r="E7" s="124"/>
      <c r="F7" s="124"/>
      <c r="G7" s="124"/>
      <c r="H7" s="124"/>
      <c r="I7" s="124"/>
      <c r="J7" s="124"/>
      <c r="K7" s="124"/>
    </row>
    <row r="8" spans="1:12" ht="24.75" customHeight="1" thickBot="1" x14ac:dyDescent="0.25">
      <c r="A8" s="822" t="s">
        <v>26</v>
      </c>
      <c r="B8" s="823"/>
      <c r="C8" s="251"/>
      <c r="D8" s="124"/>
      <c r="E8" s="124"/>
      <c r="F8" s="124"/>
      <c r="G8" s="124"/>
      <c r="H8" s="124"/>
      <c r="I8" s="124"/>
      <c r="J8" s="124"/>
      <c r="K8" s="124"/>
    </row>
    <row r="9" spans="1:12" ht="34.5" customHeight="1" thickBot="1" x14ac:dyDescent="0.25"/>
    <row r="10" spans="1:12" ht="34.5" customHeight="1" thickBot="1" x14ac:dyDescent="0.25">
      <c r="D10" s="544" t="s">
        <v>19</v>
      </c>
      <c r="E10" s="799"/>
      <c r="F10" s="800" t="s">
        <v>130</v>
      </c>
      <c r="G10" s="801"/>
      <c r="H10" s="802" t="s">
        <v>129</v>
      </c>
      <c r="I10" s="803"/>
      <c r="J10" s="765" t="s">
        <v>371</v>
      </c>
      <c r="K10" s="546"/>
    </row>
    <row r="11" spans="1:12" ht="24.75" customHeight="1" thickBot="1" x14ac:dyDescent="0.25">
      <c r="C11" s="252" t="s">
        <v>356</v>
      </c>
      <c r="D11" s="252" t="s">
        <v>23</v>
      </c>
      <c r="E11" s="253" t="s">
        <v>138</v>
      </c>
      <c r="F11" s="254" t="s">
        <v>423</v>
      </c>
      <c r="G11" s="255" t="s">
        <v>424</v>
      </c>
      <c r="H11" s="254" t="s">
        <v>425</v>
      </c>
      <c r="I11" s="255" t="s">
        <v>426</v>
      </c>
      <c r="J11" s="256" t="s">
        <v>427</v>
      </c>
      <c r="K11" s="257" t="s">
        <v>428</v>
      </c>
    </row>
    <row r="12" spans="1:12" ht="34.5" customHeight="1" x14ac:dyDescent="0.2">
      <c r="A12" s="711" t="s">
        <v>356</v>
      </c>
      <c r="B12" s="649"/>
      <c r="C12" s="258" t="s">
        <v>416</v>
      </c>
      <c r="D12" s="259"/>
      <c r="E12" s="260"/>
      <c r="F12" s="259"/>
      <c r="G12" s="260"/>
      <c r="H12" s="259"/>
      <c r="I12" s="260"/>
      <c r="J12" s="261"/>
      <c r="K12" s="262"/>
    </row>
    <row r="13" spans="1:12" ht="34.5" customHeight="1" x14ac:dyDescent="0.2">
      <c r="A13" s="804"/>
      <c r="B13" s="805"/>
      <c r="C13" s="263" t="s">
        <v>422</v>
      </c>
      <c r="D13" s="264"/>
      <c r="E13" s="265"/>
      <c r="F13" s="264"/>
      <c r="G13" s="265"/>
      <c r="H13" s="264"/>
      <c r="I13" s="265"/>
      <c r="J13" s="266"/>
      <c r="K13" s="267"/>
    </row>
    <row r="14" spans="1:12" ht="34.5" customHeight="1" x14ac:dyDescent="0.2">
      <c r="A14" s="804"/>
      <c r="B14" s="805"/>
      <c r="C14" s="263" t="s">
        <v>418</v>
      </c>
      <c r="D14" s="264"/>
      <c r="E14" s="265"/>
      <c r="F14" s="264"/>
      <c r="G14" s="265"/>
      <c r="H14" s="264"/>
      <c r="I14" s="265"/>
      <c r="J14" s="266"/>
      <c r="K14" s="267"/>
    </row>
    <row r="15" spans="1:12" ht="34.5" customHeight="1" x14ac:dyDescent="0.2">
      <c r="A15" s="804"/>
      <c r="B15" s="805"/>
      <c r="C15" s="263" t="s">
        <v>419</v>
      </c>
      <c r="D15" s="264"/>
      <c r="E15" s="265"/>
      <c r="F15" s="264"/>
      <c r="G15" s="265"/>
      <c r="H15" s="264"/>
      <c r="I15" s="265"/>
      <c r="J15" s="266"/>
      <c r="K15" s="267"/>
    </row>
    <row r="16" spans="1:12" ht="34.5" customHeight="1" x14ac:dyDescent="0.2">
      <c r="A16" s="804"/>
      <c r="B16" s="805"/>
      <c r="C16" s="263" t="s">
        <v>420</v>
      </c>
      <c r="D16" s="264"/>
      <c r="E16" s="265"/>
      <c r="F16" s="264"/>
      <c r="G16" s="265"/>
      <c r="H16" s="264"/>
      <c r="I16" s="265"/>
      <c r="J16" s="266"/>
      <c r="K16" s="267"/>
    </row>
    <row r="17" spans="1:11" ht="34.5" customHeight="1" x14ac:dyDescent="0.2">
      <c r="A17" s="804"/>
      <c r="B17" s="805"/>
      <c r="C17" s="263" t="s">
        <v>421</v>
      </c>
      <c r="D17" s="264"/>
      <c r="E17" s="265"/>
      <c r="F17" s="264"/>
      <c r="G17" s="265"/>
      <c r="H17" s="264"/>
      <c r="I17" s="265"/>
      <c r="J17" s="266"/>
      <c r="K17" s="267"/>
    </row>
    <row r="18" spans="1:11" ht="34.5" customHeight="1" thickBot="1" x14ac:dyDescent="0.25">
      <c r="A18" s="806"/>
      <c r="B18" s="807"/>
      <c r="C18" s="268"/>
      <c r="D18" s="269"/>
      <c r="E18" s="270"/>
      <c r="F18" s="269"/>
      <c r="G18" s="270"/>
      <c r="H18" s="269"/>
      <c r="I18" s="270"/>
      <c r="J18" s="271"/>
      <c r="K18" s="272"/>
    </row>
    <row r="19" spans="1:11" ht="9.75" customHeight="1" thickBot="1" x14ac:dyDescent="0.25"/>
    <row r="20" spans="1:11" ht="34.5" customHeight="1" thickBot="1" x14ac:dyDescent="0.25">
      <c r="A20" s="528" t="s">
        <v>135</v>
      </c>
      <c r="B20" s="817"/>
      <c r="C20" s="529"/>
      <c r="D20" s="273"/>
      <c r="E20" s="274"/>
      <c r="F20" s="273"/>
      <c r="G20" s="275"/>
      <c r="H20" s="276"/>
      <c r="I20" s="277"/>
      <c r="J20" s="273"/>
      <c r="K20" s="278"/>
    </row>
    <row r="21" spans="1:11" ht="34.5" customHeight="1" thickBot="1" x14ac:dyDescent="0.25"/>
    <row r="22" spans="1:11" ht="34.5" customHeight="1" thickBot="1" x14ac:dyDescent="0.25">
      <c r="D22" s="544" t="s">
        <v>19</v>
      </c>
      <c r="E22" s="799"/>
      <c r="F22" s="800" t="s">
        <v>130</v>
      </c>
      <c r="G22" s="801"/>
      <c r="H22" s="802" t="s">
        <v>129</v>
      </c>
      <c r="I22" s="803"/>
      <c r="J22" s="765" t="s">
        <v>371</v>
      </c>
      <c r="K22" s="546"/>
    </row>
    <row r="23" spans="1:11" ht="26.25" customHeight="1" thickBot="1" x14ac:dyDescent="0.25">
      <c r="C23" s="252" t="s">
        <v>30</v>
      </c>
      <c r="D23" s="252" t="s">
        <v>23</v>
      </c>
      <c r="E23" s="253" t="s">
        <v>138</v>
      </c>
      <c r="F23" s="254" t="s">
        <v>423</v>
      </c>
      <c r="G23" s="255" t="s">
        <v>424</v>
      </c>
      <c r="H23" s="254" t="s">
        <v>425</v>
      </c>
      <c r="I23" s="255" t="s">
        <v>426</v>
      </c>
      <c r="J23" s="256" t="s">
        <v>427</v>
      </c>
      <c r="K23" s="257" t="s">
        <v>428</v>
      </c>
    </row>
    <row r="24" spans="1:11" ht="34.5" customHeight="1" x14ac:dyDescent="0.2">
      <c r="A24" s="711" t="s">
        <v>30</v>
      </c>
      <c r="B24" s="808"/>
      <c r="C24" s="279" t="s">
        <v>124</v>
      </c>
      <c r="D24" s="259"/>
      <c r="E24" s="260"/>
      <c r="F24" s="259"/>
      <c r="G24" s="260"/>
      <c r="H24" s="259"/>
      <c r="I24" s="260"/>
      <c r="J24" s="261"/>
      <c r="K24" s="262"/>
    </row>
    <row r="25" spans="1:11" ht="34.5" customHeight="1" x14ac:dyDescent="0.2">
      <c r="A25" s="804"/>
      <c r="B25" s="809"/>
      <c r="C25" s="280" t="s">
        <v>7</v>
      </c>
      <c r="D25" s="264"/>
      <c r="E25" s="265"/>
      <c r="F25" s="264"/>
      <c r="G25" s="265"/>
      <c r="H25" s="264"/>
      <c r="I25" s="265"/>
      <c r="J25" s="266"/>
      <c r="K25" s="267"/>
    </row>
    <row r="26" spans="1:11" ht="34.5" customHeight="1" x14ac:dyDescent="0.2">
      <c r="A26" s="804"/>
      <c r="B26" s="809"/>
      <c r="C26" s="280" t="s">
        <v>31</v>
      </c>
      <c r="D26" s="264"/>
      <c r="E26" s="265"/>
      <c r="F26" s="264"/>
      <c r="G26" s="265"/>
      <c r="H26" s="264"/>
      <c r="I26" s="265"/>
      <c r="J26" s="266"/>
      <c r="K26" s="267"/>
    </row>
    <row r="27" spans="1:11" ht="34.5" customHeight="1" x14ac:dyDescent="0.2">
      <c r="A27" s="804"/>
      <c r="B27" s="809"/>
      <c r="C27" s="280" t="s">
        <v>32</v>
      </c>
      <c r="D27" s="264"/>
      <c r="E27" s="265"/>
      <c r="F27" s="264"/>
      <c r="G27" s="265"/>
      <c r="H27" s="264"/>
      <c r="I27" s="265"/>
      <c r="J27" s="266"/>
      <c r="K27" s="267"/>
    </row>
    <row r="28" spans="1:11" ht="34.5" customHeight="1" thickBot="1" x14ac:dyDescent="0.25">
      <c r="A28" s="806"/>
      <c r="B28" s="810"/>
      <c r="C28" s="281" t="s">
        <v>33</v>
      </c>
      <c r="D28" s="269"/>
      <c r="E28" s="270"/>
      <c r="F28" s="269"/>
      <c r="G28" s="270"/>
      <c r="H28" s="269"/>
      <c r="I28" s="270"/>
      <c r="J28" s="271"/>
      <c r="K28" s="272"/>
    </row>
    <row r="29" spans="1:11" ht="9.75" customHeight="1" thickBot="1" x14ac:dyDescent="0.25"/>
    <row r="30" spans="1:11" ht="34.5" customHeight="1" thickBot="1" x14ac:dyDescent="0.25">
      <c r="A30" s="528" t="s">
        <v>135</v>
      </c>
      <c r="B30" s="817"/>
      <c r="C30" s="529"/>
      <c r="D30" s="282"/>
      <c r="E30" s="283"/>
      <c r="F30" s="282"/>
      <c r="G30" s="284"/>
      <c r="H30" s="285"/>
      <c r="I30" s="286"/>
      <c r="J30" s="282"/>
      <c r="K30" s="287"/>
    </row>
    <row r="31" spans="1:11" ht="34.5" customHeight="1" thickBot="1" x14ac:dyDescent="0.25"/>
    <row r="32" spans="1:11" ht="34.5" customHeight="1" thickBot="1" x14ac:dyDescent="0.25">
      <c r="D32" s="544" t="s">
        <v>19</v>
      </c>
      <c r="E32" s="799"/>
      <c r="F32" s="800" t="s">
        <v>130</v>
      </c>
      <c r="G32" s="801"/>
      <c r="H32" s="802" t="s">
        <v>129</v>
      </c>
      <c r="I32" s="803"/>
      <c r="J32" s="765" t="s">
        <v>371</v>
      </c>
      <c r="K32" s="546"/>
    </row>
    <row r="33" spans="1:18" ht="34.5" customHeight="1" thickBot="1" x14ac:dyDescent="0.25">
      <c r="C33" s="252" t="s">
        <v>72</v>
      </c>
      <c r="D33" s="252" t="s">
        <v>23</v>
      </c>
      <c r="E33" s="253" t="s">
        <v>138</v>
      </c>
      <c r="F33" s="254" t="s">
        <v>423</v>
      </c>
      <c r="G33" s="255" t="s">
        <v>424</v>
      </c>
      <c r="H33" s="254" t="s">
        <v>425</v>
      </c>
      <c r="I33" s="255" t="s">
        <v>426</v>
      </c>
      <c r="J33" s="256" t="s">
        <v>427</v>
      </c>
      <c r="K33" s="257" t="s">
        <v>428</v>
      </c>
    </row>
    <row r="34" spans="1:18" ht="34.5" customHeight="1" x14ac:dyDescent="0.2">
      <c r="A34" s="711" t="s">
        <v>0</v>
      </c>
      <c r="B34" s="808"/>
      <c r="C34" s="279" t="s">
        <v>149</v>
      </c>
      <c r="D34" s="259"/>
      <c r="E34" s="260"/>
      <c r="F34" s="259"/>
      <c r="G34" s="260"/>
      <c r="H34" s="259"/>
      <c r="I34" s="260"/>
      <c r="J34" s="261"/>
      <c r="K34" s="262"/>
    </row>
    <row r="35" spans="1:18" ht="34.5" customHeight="1" thickBot="1" x14ac:dyDescent="0.25">
      <c r="A35" s="806"/>
      <c r="B35" s="810"/>
      <c r="C35" s="281" t="s">
        <v>369</v>
      </c>
      <c r="D35" s="269"/>
      <c r="E35" s="270"/>
      <c r="F35" s="269"/>
      <c r="G35" s="270"/>
      <c r="H35" s="269"/>
      <c r="I35" s="270"/>
      <c r="J35" s="271"/>
      <c r="K35" s="272"/>
    </row>
    <row r="36" spans="1:18" ht="9.75" customHeight="1" thickBot="1" x14ac:dyDescent="0.25"/>
    <row r="37" spans="1:18" ht="35.25" customHeight="1" thickBot="1" x14ac:dyDescent="0.25">
      <c r="A37" s="528" t="s">
        <v>135</v>
      </c>
      <c r="B37" s="817"/>
      <c r="C37" s="817"/>
      <c r="D37" s="282"/>
      <c r="E37" s="283"/>
      <c r="F37" s="282"/>
      <c r="G37" s="284"/>
      <c r="H37" s="285"/>
      <c r="I37" s="286"/>
      <c r="J37" s="282"/>
      <c r="K37" s="287"/>
    </row>
    <row r="38" spans="1:18" ht="35.25" customHeight="1" thickBot="1" x14ac:dyDescent="0.25"/>
    <row r="39" spans="1:18" ht="21.75" customHeight="1" thickBot="1" x14ac:dyDescent="0.25">
      <c r="D39" s="783" t="s">
        <v>19</v>
      </c>
      <c r="E39" s="784"/>
      <c r="F39" s="785" t="s">
        <v>130</v>
      </c>
      <c r="G39" s="786"/>
      <c r="H39" s="793" t="s">
        <v>129</v>
      </c>
      <c r="I39" s="794"/>
      <c r="J39" s="791" t="s">
        <v>371</v>
      </c>
      <c r="K39" s="792"/>
    </row>
    <row r="40" spans="1:18" ht="21.75" customHeight="1" thickBot="1" x14ac:dyDescent="0.25">
      <c r="C40" s="288" t="s">
        <v>435</v>
      </c>
      <c r="D40" s="288" t="s">
        <v>187</v>
      </c>
      <c r="E40" s="289" t="s">
        <v>185</v>
      </c>
      <c r="F40" s="288" t="s">
        <v>429</v>
      </c>
      <c r="G40" s="289" t="s">
        <v>430</v>
      </c>
      <c r="H40" s="290" t="s">
        <v>431</v>
      </c>
      <c r="I40" s="291" t="s">
        <v>432</v>
      </c>
      <c r="J40" s="292" t="s">
        <v>433</v>
      </c>
      <c r="K40" s="293" t="s">
        <v>434</v>
      </c>
    </row>
    <row r="41" spans="1:18" ht="56.25" customHeight="1" x14ac:dyDescent="0.2">
      <c r="A41" s="824" t="s">
        <v>380</v>
      </c>
      <c r="B41" s="825"/>
      <c r="C41" s="279" t="s">
        <v>365</v>
      </c>
      <c r="D41" s="259"/>
      <c r="E41" s="260"/>
      <c r="F41" s="259"/>
      <c r="G41" s="260"/>
      <c r="H41" s="259"/>
      <c r="I41" s="260"/>
      <c r="J41" s="294"/>
      <c r="K41" s="295"/>
    </row>
    <row r="42" spans="1:18" ht="96.75" customHeight="1" x14ac:dyDescent="0.2">
      <c r="A42" s="826"/>
      <c r="B42" s="827"/>
      <c r="C42" s="280" t="s">
        <v>364</v>
      </c>
      <c r="D42" s="264"/>
      <c r="E42" s="265"/>
      <c r="F42" s="264"/>
      <c r="G42" s="265"/>
      <c r="H42" s="264"/>
      <c r="I42" s="265"/>
      <c r="J42" s="266"/>
      <c r="K42" s="267"/>
    </row>
    <row r="43" spans="1:18" ht="92.25" customHeight="1" x14ac:dyDescent="0.2">
      <c r="A43" s="826"/>
      <c r="B43" s="827"/>
      <c r="C43" s="281" t="s">
        <v>367</v>
      </c>
      <c r="D43" s="269"/>
      <c r="E43" s="270"/>
      <c r="F43" s="269"/>
      <c r="G43" s="270"/>
      <c r="H43" s="269"/>
      <c r="I43" s="270"/>
      <c r="J43" s="271"/>
      <c r="K43" s="272"/>
    </row>
    <row r="44" spans="1:18" ht="9.75" customHeight="1" thickBot="1" x14ac:dyDescent="0.25">
      <c r="A44" s="124"/>
      <c r="B44" s="124"/>
      <c r="C44" s="124"/>
      <c r="D44" s="124"/>
      <c r="E44" s="124"/>
      <c r="F44" s="124"/>
      <c r="G44" s="124"/>
      <c r="H44" s="124"/>
      <c r="I44" s="124"/>
      <c r="J44" s="124"/>
      <c r="K44" s="124"/>
      <c r="L44" s="124"/>
      <c r="M44" s="124"/>
      <c r="N44" s="124"/>
      <c r="O44" s="124"/>
      <c r="P44" s="124"/>
      <c r="Q44" s="124"/>
      <c r="R44" s="124"/>
    </row>
    <row r="45" spans="1:18" ht="36.75" customHeight="1" thickBot="1" x14ac:dyDescent="0.25">
      <c r="A45" s="528" t="s">
        <v>135</v>
      </c>
      <c r="B45" s="817"/>
      <c r="C45" s="529"/>
      <c r="D45" s="282"/>
      <c r="E45" s="283"/>
      <c r="F45" s="282"/>
      <c r="G45" s="284"/>
      <c r="H45" s="285"/>
      <c r="I45" s="286"/>
      <c r="J45" s="282"/>
      <c r="K45" s="287"/>
    </row>
    <row r="47" spans="1:18" ht="15" thickBot="1" x14ac:dyDescent="0.25"/>
    <row r="48" spans="1:18" ht="28.5" customHeight="1" thickBot="1" x14ac:dyDescent="0.25">
      <c r="D48" s="783" t="s">
        <v>19</v>
      </c>
      <c r="E48" s="784"/>
      <c r="F48" s="785" t="s">
        <v>130</v>
      </c>
      <c r="G48" s="786"/>
      <c r="H48" s="793" t="s">
        <v>129</v>
      </c>
      <c r="I48" s="794"/>
      <c r="J48" s="791" t="s">
        <v>371</v>
      </c>
      <c r="K48" s="792"/>
    </row>
    <row r="49" spans="1:11" ht="28.5" customHeight="1" thickBot="1" x14ac:dyDescent="0.25">
      <c r="C49" s="252" t="s">
        <v>438</v>
      </c>
      <c r="D49" s="288" t="s">
        <v>187</v>
      </c>
      <c r="E49" s="289" t="s">
        <v>185</v>
      </c>
      <c r="F49" s="288" t="s">
        <v>429</v>
      </c>
      <c r="G49" s="289" t="s">
        <v>430</v>
      </c>
      <c r="H49" s="290" t="s">
        <v>431</v>
      </c>
      <c r="I49" s="291" t="s">
        <v>432</v>
      </c>
      <c r="J49" s="292" t="s">
        <v>433</v>
      </c>
      <c r="K49" s="293" t="s">
        <v>434</v>
      </c>
    </row>
    <row r="50" spans="1:11" ht="28.5" customHeight="1" x14ac:dyDescent="0.2">
      <c r="A50" s="711" t="s">
        <v>437</v>
      </c>
      <c r="B50" s="808"/>
      <c r="C50" s="279" t="s">
        <v>14</v>
      </c>
      <c r="D50" s="259"/>
      <c r="E50" s="260"/>
      <c r="F50" s="259"/>
      <c r="G50" s="260"/>
      <c r="H50" s="259"/>
      <c r="I50" s="260"/>
      <c r="J50" s="261"/>
      <c r="K50" s="262"/>
    </row>
    <row r="51" spans="1:11" ht="28.5" customHeight="1" x14ac:dyDescent="0.2">
      <c r="A51" s="804"/>
      <c r="B51" s="809"/>
      <c r="C51" s="280" t="s">
        <v>357</v>
      </c>
      <c r="D51" s="264"/>
      <c r="E51" s="265"/>
      <c r="F51" s="264"/>
      <c r="G51" s="265"/>
      <c r="H51" s="264"/>
      <c r="I51" s="265"/>
      <c r="J51" s="266"/>
      <c r="K51" s="267"/>
    </row>
    <row r="52" spans="1:11" ht="28.5" customHeight="1" x14ac:dyDescent="0.2">
      <c r="A52" s="804"/>
      <c r="B52" s="809"/>
      <c r="C52" s="280" t="s">
        <v>15</v>
      </c>
      <c r="D52" s="264"/>
      <c r="E52" s="265"/>
      <c r="F52" s="264"/>
      <c r="G52" s="265"/>
      <c r="H52" s="264"/>
      <c r="I52" s="265"/>
      <c r="J52" s="266"/>
      <c r="K52" s="267"/>
    </row>
    <row r="53" spans="1:11" ht="28.5" customHeight="1" x14ac:dyDescent="0.2">
      <c r="A53" s="804"/>
      <c r="B53" s="809"/>
      <c r="C53" s="280" t="s">
        <v>16</v>
      </c>
      <c r="D53" s="264"/>
      <c r="E53" s="265"/>
      <c r="F53" s="264"/>
      <c r="G53" s="265"/>
      <c r="H53" s="264"/>
      <c r="I53" s="265"/>
      <c r="J53" s="266"/>
      <c r="K53" s="267"/>
    </row>
    <row r="54" spans="1:11" ht="28.5" customHeight="1" thickBot="1" x14ac:dyDescent="0.25">
      <c r="A54" s="806"/>
      <c r="B54" s="810"/>
      <c r="C54" s="281"/>
      <c r="D54" s="269"/>
      <c r="E54" s="270"/>
      <c r="F54" s="269"/>
      <c r="G54" s="270"/>
      <c r="H54" s="269"/>
      <c r="I54" s="270"/>
      <c r="J54" s="271"/>
      <c r="K54" s="272"/>
    </row>
    <row r="55" spans="1:11" ht="9" customHeight="1" thickBot="1" x14ac:dyDescent="0.25"/>
    <row r="56" spans="1:11" ht="28.5" customHeight="1" thickBot="1" x14ac:dyDescent="0.25">
      <c r="A56" s="528" t="s">
        <v>135</v>
      </c>
      <c r="B56" s="817"/>
      <c r="C56" s="529"/>
      <c r="D56" s="282"/>
      <c r="E56" s="283"/>
      <c r="F56" s="282"/>
      <c r="G56" s="284"/>
      <c r="H56" s="285"/>
      <c r="I56" s="286"/>
      <c r="J56" s="282"/>
      <c r="K56" s="287"/>
    </row>
    <row r="58" spans="1:11" ht="15" thickBot="1" x14ac:dyDescent="0.25"/>
    <row r="59" spans="1:11" ht="25.5" customHeight="1" thickBot="1" x14ac:dyDescent="0.25">
      <c r="D59" s="544" t="s">
        <v>19</v>
      </c>
      <c r="E59" s="799"/>
      <c r="F59" s="800" t="s">
        <v>130</v>
      </c>
      <c r="G59" s="801"/>
      <c r="H59" s="802" t="s">
        <v>129</v>
      </c>
      <c r="I59" s="803"/>
      <c r="J59" s="765" t="s">
        <v>371</v>
      </c>
      <c r="K59" s="546"/>
    </row>
    <row r="60" spans="1:11" ht="25.5" customHeight="1" thickBot="1" x14ac:dyDescent="0.25">
      <c r="C60" s="296" t="s">
        <v>439</v>
      </c>
      <c r="D60" s="252" t="s">
        <v>23</v>
      </c>
      <c r="E60" s="253" t="s">
        <v>138</v>
      </c>
      <c r="F60" s="254" t="s">
        <v>423</v>
      </c>
      <c r="G60" s="255" t="s">
        <v>424</v>
      </c>
      <c r="H60" s="254" t="s">
        <v>425</v>
      </c>
      <c r="I60" s="255" t="s">
        <v>426</v>
      </c>
      <c r="J60" s="256" t="s">
        <v>427</v>
      </c>
      <c r="K60" s="257" t="s">
        <v>428</v>
      </c>
    </row>
    <row r="61" spans="1:11" ht="36" customHeight="1" thickBot="1" x14ac:dyDescent="0.25">
      <c r="A61" s="521" t="s">
        <v>436</v>
      </c>
      <c r="B61" s="702"/>
      <c r="C61" s="279"/>
      <c r="D61" s="259"/>
      <c r="E61" s="260"/>
      <c r="F61" s="259"/>
      <c r="G61" s="260"/>
      <c r="H61" s="259"/>
      <c r="I61" s="260"/>
      <c r="J61" s="261"/>
      <c r="K61" s="262"/>
    </row>
    <row r="62" spans="1:11" ht="13.5" customHeight="1" thickBot="1" x14ac:dyDescent="0.25"/>
    <row r="63" spans="1:11" ht="25.5" customHeight="1" thickBot="1" x14ac:dyDescent="0.25">
      <c r="A63" s="528" t="s">
        <v>135</v>
      </c>
      <c r="B63" s="817"/>
      <c r="C63" s="529"/>
      <c r="D63" s="282"/>
      <c r="E63" s="283"/>
      <c r="F63" s="282"/>
      <c r="G63" s="284"/>
      <c r="H63" s="285"/>
      <c r="I63" s="286"/>
      <c r="J63" s="282"/>
      <c r="K63" s="287"/>
    </row>
  </sheetData>
  <mergeCells count="49">
    <mergeCell ref="D59:E59"/>
    <mergeCell ref="F59:G59"/>
    <mergeCell ref="H59:I59"/>
    <mergeCell ref="J59:K59"/>
    <mergeCell ref="D48:E48"/>
    <mergeCell ref="F48:G48"/>
    <mergeCell ref="H48:I48"/>
    <mergeCell ref="J48:K48"/>
    <mergeCell ref="A50:B54"/>
    <mergeCell ref="A63:C63"/>
    <mergeCell ref="A61:B61"/>
    <mergeCell ref="A3:B3"/>
    <mergeCell ref="A5:B5"/>
    <mergeCell ref="A6:B6"/>
    <mergeCell ref="A8:B8"/>
    <mergeCell ref="A34:B35"/>
    <mergeCell ref="A7:B7"/>
    <mergeCell ref="A20:C20"/>
    <mergeCell ref="A30:C30"/>
    <mergeCell ref="A37:C37"/>
    <mergeCell ref="A45:C45"/>
    <mergeCell ref="A41:B43"/>
    <mergeCell ref="A56:C56"/>
    <mergeCell ref="A1:J1"/>
    <mergeCell ref="D32:E32"/>
    <mergeCell ref="F32:G32"/>
    <mergeCell ref="H32:I32"/>
    <mergeCell ref="A12:B18"/>
    <mergeCell ref="A24:B28"/>
    <mergeCell ref="D22:E22"/>
    <mergeCell ref="F22:G22"/>
    <mergeCell ref="H22:I22"/>
    <mergeCell ref="J22:K22"/>
    <mergeCell ref="D10:E10"/>
    <mergeCell ref="F10:G10"/>
    <mergeCell ref="H10:I10"/>
    <mergeCell ref="A4:B4"/>
    <mergeCell ref="F3:G3"/>
    <mergeCell ref="F4:G5"/>
    <mergeCell ref="D39:E39"/>
    <mergeCell ref="F39:G39"/>
    <mergeCell ref="J3:K3"/>
    <mergeCell ref="J4:K5"/>
    <mergeCell ref="J10:K10"/>
    <mergeCell ref="H3:I3"/>
    <mergeCell ref="J39:K39"/>
    <mergeCell ref="H39:I39"/>
    <mergeCell ref="H4:I5"/>
    <mergeCell ref="J32:K32"/>
  </mergeCells>
  <pageMargins left="0.7" right="0.7" top="0.75" bottom="0.75" header="0.3" footer="0.3"/>
  <pageSetup paperSize="9" scale="52" fitToHeight="0" orientation="portrait" r:id="rId1"/>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LISTS!$A$2:$A$9</xm:f>
          </x14:formula1>
          <xm:sqref>C12:C18</xm:sqref>
        </x14:dataValidation>
        <x14:dataValidation type="list" allowBlank="1" showInputMessage="1" showErrorMessage="1" xr:uid="{00000000-0002-0000-0A00-000001000000}">
          <x14:formula1>
            <xm:f>LISTS!$G$10:$G$14</xm:f>
          </x14:formula1>
          <xm:sqref>C24:C28</xm:sqref>
        </x14:dataValidation>
        <x14:dataValidation type="list" allowBlank="1" showInputMessage="1" showErrorMessage="1" xr:uid="{00000000-0002-0000-0A00-000002000000}">
          <x14:formula1>
            <xm:f>LISTS!$C$15:$C$16</xm:f>
          </x14:formula1>
          <xm:sqref>C8</xm:sqref>
        </x14:dataValidation>
        <x14:dataValidation type="list" allowBlank="1" showInputMessage="1" showErrorMessage="1" xr:uid="{00000000-0002-0000-0A00-000003000000}">
          <x14:formula1>
            <xm:f>LISTS!$C$2:$C$5</xm:f>
          </x14:formula1>
          <xm:sqref>C50:C54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94"/>
  <sheetViews>
    <sheetView showGridLines="0" view="pageBreakPreview" topLeftCell="A74" zoomScaleNormal="90" zoomScaleSheetLayoutView="100" workbookViewId="0">
      <selection activeCell="C81" sqref="C81"/>
    </sheetView>
  </sheetViews>
  <sheetFormatPr baseColWidth="10" defaultColWidth="9.42578125" defaultRowHeight="12.75" customHeight="1" x14ac:dyDescent="0.2"/>
  <cols>
    <col min="1" max="1" width="4" style="9" customWidth="1"/>
    <col min="2" max="2" width="29.5703125" style="9" customWidth="1"/>
    <col min="3" max="3" width="74.28515625" style="9" customWidth="1"/>
    <col min="4" max="4" width="36.5703125" style="9" customWidth="1"/>
    <col min="5" max="5" width="16.5703125" style="9" customWidth="1"/>
    <col min="6" max="6" width="22" style="9" customWidth="1"/>
    <col min="7" max="7" width="6.28515625" style="9" customWidth="1"/>
    <col min="8" max="8" width="41.140625" style="9" customWidth="1"/>
    <col min="9" max="9" width="40" style="9" customWidth="1"/>
    <col min="10" max="256" width="9.42578125" style="9" customWidth="1"/>
    <col min="257" max="16384" width="9.42578125" style="8"/>
  </cols>
  <sheetData>
    <row r="1" spans="1:11" s="9" customFormat="1" ht="24" hidden="1" customHeight="1" x14ac:dyDescent="0.35">
      <c r="A1" s="837" t="s">
        <v>35</v>
      </c>
      <c r="B1" s="838"/>
      <c r="C1" s="838"/>
      <c r="D1" s="838"/>
      <c r="E1" s="838"/>
      <c r="F1" s="839"/>
      <c r="G1" s="31"/>
      <c r="H1" s="14"/>
      <c r="I1" s="14"/>
      <c r="J1" s="14"/>
      <c r="K1" s="13"/>
    </row>
    <row r="2" spans="1:11" s="9" customFormat="1" ht="13.5" hidden="1" customHeight="1" x14ac:dyDescent="0.35">
      <c r="A2" s="102"/>
      <c r="B2" s="101"/>
      <c r="C2" s="101"/>
      <c r="D2" s="101"/>
      <c r="E2" s="101"/>
      <c r="F2" s="101"/>
      <c r="G2" s="14"/>
      <c r="H2" s="14"/>
      <c r="I2" s="14"/>
      <c r="J2" s="14"/>
      <c r="K2" s="13"/>
    </row>
    <row r="3" spans="1:11" s="9" customFormat="1" ht="13.5" hidden="1" customHeight="1" x14ac:dyDescent="0.2">
      <c r="A3" s="834" t="s">
        <v>36</v>
      </c>
      <c r="B3" s="835"/>
      <c r="C3" s="835"/>
      <c r="D3" s="835"/>
      <c r="E3" s="835"/>
      <c r="F3" s="836"/>
      <c r="G3" s="31"/>
      <c r="H3" s="14"/>
      <c r="I3" s="14"/>
      <c r="J3" s="14"/>
      <c r="K3" s="56"/>
    </row>
    <row r="4" spans="1:11" s="9" customFormat="1" ht="12.75" hidden="1" customHeight="1" x14ac:dyDescent="0.2">
      <c r="A4" s="63"/>
      <c r="B4" s="15"/>
      <c r="C4" s="15"/>
      <c r="D4" s="15"/>
      <c r="E4" s="15"/>
      <c r="F4" s="15"/>
      <c r="G4" s="14"/>
      <c r="H4" s="14"/>
      <c r="I4" s="14"/>
      <c r="J4" s="14"/>
      <c r="K4" s="13"/>
    </row>
    <row r="5" spans="1:11" s="9" customFormat="1" ht="12" hidden="1" customHeight="1" x14ac:dyDescent="0.2">
      <c r="A5" s="91"/>
      <c r="B5" s="100"/>
      <c r="C5" s="99"/>
      <c r="D5" s="14"/>
      <c r="E5" s="14"/>
      <c r="F5" s="14"/>
      <c r="G5" s="85"/>
      <c r="H5" s="14"/>
      <c r="I5" s="14"/>
      <c r="J5" s="14"/>
      <c r="K5" s="13"/>
    </row>
    <row r="6" spans="1:11" s="9" customFormat="1" ht="93.75" hidden="1" customHeight="1" x14ac:dyDescent="0.2">
      <c r="A6" s="93">
        <v>1</v>
      </c>
      <c r="B6" s="98" t="s">
        <v>37</v>
      </c>
      <c r="C6" s="840" t="s">
        <v>38</v>
      </c>
      <c r="D6" s="841"/>
      <c r="E6" s="841"/>
      <c r="F6" s="14"/>
      <c r="G6" s="14"/>
      <c r="H6" s="14"/>
      <c r="I6" s="14"/>
      <c r="J6" s="14"/>
      <c r="K6" s="13"/>
    </row>
    <row r="7" spans="1:11" s="9" customFormat="1" ht="48" hidden="1" customHeight="1" x14ac:dyDescent="0.2">
      <c r="A7" s="91"/>
      <c r="B7" s="97"/>
      <c r="C7" s="840" t="s">
        <v>372</v>
      </c>
      <c r="D7" s="841"/>
      <c r="E7" s="841"/>
      <c r="F7" s="14"/>
      <c r="G7" s="85"/>
      <c r="H7" s="14"/>
      <c r="I7" s="14"/>
      <c r="J7" s="14"/>
      <c r="K7" s="13"/>
    </row>
    <row r="8" spans="1:11" s="9" customFormat="1" ht="37.5" hidden="1" customHeight="1" x14ac:dyDescent="0.2">
      <c r="A8" s="91"/>
      <c r="B8" s="96"/>
      <c r="C8" s="842" t="s">
        <v>39</v>
      </c>
      <c r="D8" s="843"/>
      <c r="E8" s="843"/>
      <c r="F8" s="14"/>
      <c r="G8" s="14"/>
      <c r="H8" s="14"/>
      <c r="I8" s="14"/>
      <c r="J8" s="14"/>
      <c r="K8" s="13"/>
    </row>
    <row r="9" spans="1:11" s="9" customFormat="1" ht="87.75" hidden="1" customHeight="1" x14ac:dyDescent="0.2">
      <c r="A9" s="93">
        <v>2</v>
      </c>
      <c r="B9" s="95" t="s">
        <v>40</v>
      </c>
      <c r="C9" s="828" t="s">
        <v>41</v>
      </c>
      <c r="D9" s="829"/>
      <c r="E9" s="829"/>
      <c r="F9" s="14"/>
      <c r="G9" s="14"/>
      <c r="H9" s="14"/>
      <c r="I9" s="14"/>
      <c r="J9" s="14"/>
      <c r="K9" s="13"/>
    </row>
    <row r="10" spans="1:11" s="9" customFormat="1" ht="34.5" hidden="1" customHeight="1" x14ac:dyDescent="0.2">
      <c r="A10" s="93">
        <v>3</v>
      </c>
      <c r="B10" s="94" t="s">
        <v>42</v>
      </c>
      <c r="C10" s="830" t="s">
        <v>43</v>
      </c>
      <c r="D10" s="831"/>
      <c r="E10" s="831"/>
      <c r="F10" s="14"/>
      <c r="G10" s="14"/>
      <c r="H10" s="14"/>
      <c r="I10" s="14"/>
      <c r="J10" s="14"/>
      <c r="K10" s="13"/>
    </row>
    <row r="11" spans="1:11" s="9" customFormat="1" ht="37.5" hidden="1" customHeight="1" x14ac:dyDescent="0.2">
      <c r="A11" s="93">
        <v>6</v>
      </c>
      <c r="B11" s="92" t="s">
        <v>44</v>
      </c>
      <c r="C11" s="832" t="s">
        <v>45</v>
      </c>
      <c r="D11" s="833"/>
      <c r="E11" s="833"/>
      <c r="F11" s="14"/>
      <c r="G11" s="14"/>
      <c r="H11" s="14"/>
      <c r="I11" s="14"/>
      <c r="J11" s="14"/>
      <c r="K11" s="13"/>
    </row>
    <row r="12" spans="1:11" s="9" customFormat="1" ht="12.75" hidden="1" customHeight="1" x14ac:dyDescent="0.2">
      <c r="A12" s="91"/>
      <c r="B12" s="90"/>
      <c r="C12" s="90"/>
      <c r="D12" s="90"/>
      <c r="E12" s="90"/>
      <c r="F12" s="14"/>
      <c r="G12" s="14"/>
      <c r="H12" s="14"/>
      <c r="I12" s="14"/>
      <c r="J12" s="14"/>
      <c r="K12" s="13"/>
    </row>
    <row r="13" spans="1:11" s="9" customFormat="1" ht="13.5" hidden="1" customHeight="1" x14ac:dyDescent="0.2">
      <c r="A13" s="89"/>
      <c r="B13" s="88"/>
      <c r="C13" s="88"/>
      <c r="D13" s="88"/>
      <c r="E13" s="88"/>
      <c r="F13" s="87"/>
      <c r="G13" s="14"/>
      <c r="H13" s="14"/>
      <c r="I13" s="14"/>
      <c r="J13" s="14"/>
      <c r="K13" s="13"/>
    </row>
    <row r="14" spans="1:11" s="9" customFormat="1" ht="13.5" hidden="1" customHeight="1" x14ac:dyDescent="0.2">
      <c r="A14" s="834" t="s">
        <v>46</v>
      </c>
      <c r="B14" s="835"/>
      <c r="C14" s="835"/>
      <c r="D14" s="835"/>
      <c r="E14" s="835"/>
      <c r="F14" s="836"/>
      <c r="G14" s="31"/>
      <c r="H14" s="14"/>
      <c r="I14" s="14"/>
      <c r="J14" s="14"/>
      <c r="K14" s="56"/>
    </row>
    <row r="15" spans="1:11" s="9" customFormat="1" ht="12.75" hidden="1" customHeight="1" x14ac:dyDescent="0.2">
      <c r="A15" s="63"/>
      <c r="B15" s="54"/>
      <c r="C15" s="54"/>
      <c r="D15" s="54"/>
      <c r="E15" s="54"/>
      <c r="F15" s="54"/>
      <c r="G15" s="85"/>
      <c r="H15" s="85"/>
      <c r="I15" s="14"/>
      <c r="J15" s="14"/>
      <c r="K15" s="13"/>
    </row>
    <row r="16" spans="1:11" s="9" customFormat="1" ht="38.25" hidden="1" customHeight="1" x14ac:dyDescent="0.2">
      <c r="A16" s="65"/>
      <c r="B16" s="53" t="s">
        <v>47</v>
      </c>
      <c r="C16" s="52" t="s">
        <v>35</v>
      </c>
      <c r="D16" s="52" t="s">
        <v>48</v>
      </c>
      <c r="E16" s="52" t="s">
        <v>1</v>
      </c>
      <c r="F16" s="51" t="s">
        <v>49</v>
      </c>
      <c r="G16" s="86"/>
      <c r="H16" s="85"/>
      <c r="I16" s="14"/>
      <c r="J16" s="14"/>
      <c r="K16" s="13"/>
    </row>
    <row r="17" spans="1:11" s="9" customFormat="1" ht="45" hidden="1" customHeight="1" x14ac:dyDescent="0.2">
      <c r="A17" s="65"/>
      <c r="B17" s="83" t="s">
        <v>50</v>
      </c>
      <c r="C17" s="47" t="s">
        <v>51</v>
      </c>
      <c r="D17" s="46"/>
      <c r="E17" s="46"/>
      <c r="F17" s="45"/>
      <c r="G17" s="27"/>
      <c r="H17" s="14"/>
      <c r="I17" s="14"/>
      <c r="J17" s="14"/>
      <c r="K17" s="13"/>
    </row>
    <row r="18" spans="1:11" s="9" customFormat="1" ht="13.5" hidden="1" customHeight="1" x14ac:dyDescent="0.2">
      <c r="A18" s="39"/>
      <c r="B18" s="84"/>
      <c r="C18" s="84"/>
      <c r="D18" s="84"/>
      <c r="E18" s="84"/>
      <c r="F18" s="84"/>
      <c r="G18" s="14"/>
      <c r="H18" s="14"/>
      <c r="I18" s="14"/>
      <c r="J18" s="14"/>
      <c r="K18" s="13"/>
    </row>
    <row r="19" spans="1:11" s="9" customFormat="1" ht="13.5" hidden="1" customHeight="1" x14ac:dyDescent="0.2">
      <c r="A19" s="834" t="s">
        <v>52</v>
      </c>
      <c r="B19" s="835"/>
      <c r="C19" s="835"/>
      <c r="D19" s="835"/>
      <c r="E19" s="835"/>
      <c r="F19" s="836"/>
      <c r="G19" s="31"/>
      <c r="H19" s="14"/>
      <c r="I19" s="14"/>
      <c r="J19" s="14"/>
      <c r="K19" s="56"/>
    </row>
    <row r="20" spans="1:11" s="9" customFormat="1" ht="12.75" hidden="1" customHeight="1" x14ac:dyDescent="0.2">
      <c r="A20" s="63"/>
      <c r="B20" s="54"/>
      <c r="C20" s="54"/>
      <c r="D20" s="54"/>
      <c r="E20" s="54"/>
      <c r="F20" s="54"/>
      <c r="G20" s="14"/>
      <c r="H20" s="14"/>
      <c r="I20" s="14"/>
      <c r="J20" s="14"/>
      <c r="K20" s="13"/>
    </row>
    <row r="21" spans="1:11" s="9" customFormat="1" ht="38.25" hidden="1" customHeight="1" x14ac:dyDescent="0.2">
      <c r="A21" s="65"/>
      <c r="B21" s="53" t="s">
        <v>47</v>
      </c>
      <c r="C21" s="52" t="s">
        <v>35</v>
      </c>
      <c r="D21" s="52" t="s">
        <v>48</v>
      </c>
      <c r="E21" s="52" t="s">
        <v>1</v>
      </c>
      <c r="F21" s="51" t="s">
        <v>49</v>
      </c>
      <c r="G21" s="27"/>
      <c r="H21" s="14"/>
      <c r="I21" s="14"/>
      <c r="J21" s="14"/>
      <c r="K21" s="13"/>
    </row>
    <row r="22" spans="1:11" s="9" customFormat="1" ht="25.5" hidden="1" customHeight="1" x14ac:dyDescent="0.2">
      <c r="A22" s="65"/>
      <c r="B22" s="83" t="s">
        <v>53</v>
      </c>
      <c r="C22" s="49"/>
      <c r="D22" s="46"/>
      <c r="E22" s="46"/>
      <c r="F22" s="45"/>
      <c r="G22" s="27"/>
      <c r="H22" s="14"/>
      <c r="I22" s="14"/>
      <c r="J22" s="14"/>
      <c r="K22" s="13"/>
    </row>
    <row r="23" spans="1:11" s="9" customFormat="1" ht="150" hidden="1" customHeight="1" x14ac:dyDescent="0.2">
      <c r="A23" s="65"/>
      <c r="B23" s="50" t="s">
        <v>54</v>
      </c>
      <c r="C23" s="47" t="s">
        <v>55</v>
      </c>
      <c r="D23" s="46"/>
      <c r="E23" s="47" t="s">
        <v>56</v>
      </c>
      <c r="F23" s="45"/>
      <c r="G23" s="27"/>
      <c r="H23" s="14"/>
      <c r="I23" s="14"/>
      <c r="J23" s="14"/>
      <c r="K23" s="13"/>
    </row>
    <row r="24" spans="1:11" s="9" customFormat="1" ht="76.5" hidden="1" customHeight="1" x14ac:dyDescent="0.2">
      <c r="A24" s="65"/>
      <c r="B24" s="50" t="s">
        <v>57</v>
      </c>
      <c r="C24" s="47" t="s">
        <v>58</v>
      </c>
      <c r="D24" s="47" t="s">
        <v>59</v>
      </c>
      <c r="E24" s="49"/>
      <c r="F24" s="45"/>
      <c r="G24" s="27"/>
      <c r="H24" s="14"/>
      <c r="I24" s="14"/>
      <c r="J24" s="14"/>
      <c r="K24" s="13"/>
    </row>
    <row r="25" spans="1:11" s="9" customFormat="1" ht="76.5" hidden="1" customHeight="1" x14ac:dyDescent="0.2">
      <c r="A25" s="65"/>
      <c r="B25" s="83" t="s">
        <v>60</v>
      </c>
      <c r="C25" s="47" t="s">
        <v>61</v>
      </c>
      <c r="D25" s="49"/>
      <c r="E25" s="49"/>
      <c r="F25" s="62" t="s">
        <v>62</v>
      </c>
      <c r="G25" s="27"/>
      <c r="H25" s="14"/>
      <c r="I25" s="14"/>
      <c r="J25" s="14"/>
      <c r="K25" s="13"/>
    </row>
    <row r="26" spans="1:11" s="9" customFormat="1" ht="43.5" hidden="1" customHeight="1" x14ac:dyDescent="0.2">
      <c r="A26" s="65"/>
      <c r="B26" s="83" t="s">
        <v>63</v>
      </c>
      <c r="C26" s="47" t="s">
        <v>177</v>
      </c>
      <c r="D26" s="49"/>
      <c r="E26" s="49"/>
      <c r="F26" s="45"/>
      <c r="G26" s="27"/>
      <c r="H26" s="14"/>
      <c r="I26" s="14"/>
      <c r="J26" s="14"/>
      <c r="K26" s="13"/>
    </row>
    <row r="27" spans="1:11" s="9" customFormat="1" ht="203.25" hidden="1" customHeight="1" x14ac:dyDescent="0.2">
      <c r="A27" s="65"/>
      <c r="B27" s="83" t="s">
        <v>63</v>
      </c>
      <c r="C27" s="47" t="s">
        <v>176</v>
      </c>
      <c r="D27" s="47" t="s">
        <v>175</v>
      </c>
      <c r="E27" s="49"/>
      <c r="F27" s="62" t="s">
        <v>64</v>
      </c>
      <c r="G27" s="27"/>
      <c r="H27" s="14"/>
      <c r="I27" s="14"/>
      <c r="J27" s="14"/>
      <c r="K27" s="13"/>
    </row>
    <row r="28" spans="1:11" s="9" customFormat="1" ht="243" hidden="1" customHeight="1" x14ac:dyDescent="0.2">
      <c r="A28" s="65"/>
      <c r="B28" s="82" t="s">
        <v>63</v>
      </c>
      <c r="C28" s="61" t="s">
        <v>65</v>
      </c>
      <c r="D28" s="61" t="s">
        <v>66</v>
      </c>
      <c r="E28" s="42"/>
      <c r="F28" s="40"/>
      <c r="G28" s="27"/>
      <c r="H28" s="14"/>
      <c r="I28" s="14"/>
      <c r="J28" s="14"/>
      <c r="K28" s="13"/>
    </row>
    <row r="29" spans="1:11" s="9" customFormat="1" ht="15.75" hidden="1" customHeight="1" x14ac:dyDescent="0.2">
      <c r="A29" s="39"/>
      <c r="B29" s="81"/>
      <c r="C29" s="57"/>
      <c r="D29" s="57"/>
      <c r="E29" s="57"/>
      <c r="F29" s="57"/>
      <c r="G29" s="14"/>
      <c r="H29" s="14"/>
      <c r="I29" s="14"/>
      <c r="J29" s="14"/>
      <c r="K29" s="13"/>
    </row>
    <row r="30" spans="1:11" s="9" customFormat="1" ht="13.5" hidden="1" customHeight="1" x14ac:dyDescent="0.2">
      <c r="A30" s="834" t="s">
        <v>67</v>
      </c>
      <c r="B30" s="835"/>
      <c r="C30" s="835"/>
      <c r="D30" s="835"/>
      <c r="E30" s="835"/>
      <c r="F30" s="836"/>
      <c r="G30" s="31"/>
      <c r="H30" s="14"/>
      <c r="I30" s="14"/>
      <c r="J30" s="14"/>
      <c r="K30" s="56"/>
    </row>
    <row r="31" spans="1:11" s="9" customFormat="1" ht="12.75" hidden="1" customHeight="1" x14ac:dyDescent="0.2">
      <c r="A31" s="80"/>
      <c r="B31" s="79"/>
      <c r="C31" s="79"/>
      <c r="D31" s="79"/>
      <c r="E31" s="79"/>
      <c r="F31" s="79"/>
      <c r="G31" s="14"/>
      <c r="H31" s="14"/>
      <c r="I31" s="14"/>
      <c r="J31" s="14"/>
      <c r="K31" s="13"/>
    </row>
    <row r="32" spans="1:11" s="9" customFormat="1" ht="12.75" hidden="1" customHeight="1" x14ac:dyDescent="0.2">
      <c r="A32" s="78"/>
      <c r="B32" s="77"/>
      <c r="C32" s="76"/>
      <c r="D32" s="76"/>
      <c r="E32" s="76"/>
      <c r="F32" s="75"/>
      <c r="G32" s="27"/>
      <c r="H32" s="14"/>
      <c r="I32" s="14"/>
      <c r="J32" s="14"/>
      <c r="K32" s="13"/>
    </row>
    <row r="33" spans="1:11" s="9" customFormat="1" ht="92.25" hidden="1" customHeight="1" x14ac:dyDescent="0.2">
      <c r="A33" s="74"/>
      <c r="B33" s="848" t="s">
        <v>373</v>
      </c>
      <c r="C33" s="846"/>
      <c r="D33" s="846"/>
      <c r="E33" s="846"/>
      <c r="F33" s="847"/>
      <c r="G33" s="27"/>
      <c r="H33" s="14"/>
      <c r="I33" s="14"/>
      <c r="J33" s="14"/>
      <c r="K33" s="13"/>
    </row>
    <row r="34" spans="1:11" s="9" customFormat="1" ht="18" hidden="1" customHeight="1" x14ac:dyDescent="0.2">
      <c r="A34" s="74"/>
      <c r="B34" s="845" t="s">
        <v>68</v>
      </c>
      <c r="C34" s="846"/>
      <c r="D34" s="846"/>
      <c r="E34" s="846"/>
      <c r="F34" s="847"/>
      <c r="G34" s="27"/>
      <c r="H34" s="14"/>
      <c r="I34" s="14"/>
      <c r="J34" s="14"/>
      <c r="K34" s="13"/>
    </row>
    <row r="35" spans="1:11" s="9" customFormat="1" ht="33.75" hidden="1" customHeight="1" x14ac:dyDescent="0.2">
      <c r="A35" s="74"/>
      <c r="B35" s="848" t="s">
        <v>374</v>
      </c>
      <c r="C35" s="846"/>
      <c r="D35" s="846"/>
      <c r="E35" s="846"/>
      <c r="F35" s="847"/>
      <c r="G35" s="27"/>
      <c r="H35" s="14"/>
      <c r="I35" s="14"/>
      <c r="J35" s="14"/>
      <c r="K35" s="13"/>
    </row>
    <row r="36" spans="1:11" s="9" customFormat="1" ht="15" hidden="1" customHeight="1" x14ac:dyDescent="0.2">
      <c r="A36" s="74"/>
      <c r="B36" s="73"/>
      <c r="C36" s="72"/>
      <c r="D36" s="72"/>
      <c r="E36" s="72"/>
      <c r="F36" s="71"/>
      <c r="G36" s="27"/>
      <c r="H36" s="14"/>
      <c r="I36" s="14"/>
      <c r="J36" s="14"/>
      <c r="K36" s="13"/>
    </row>
    <row r="37" spans="1:11" s="9" customFormat="1" ht="38.25" hidden="1" customHeight="1" x14ac:dyDescent="0.2">
      <c r="A37" s="65"/>
      <c r="B37" s="53" t="s">
        <v>47</v>
      </c>
      <c r="C37" s="52" t="s">
        <v>35</v>
      </c>
      <c r="D37" s="52" t="s">
        <v>48</v>
      </c>
      <c r="E37" s="52" t="s">
        <v>1</v>
      </c>
      <c r="F37" s="51" t="s">
        <v>49</v>
      </c>
      <c r="G37" s="27"/>
      <c r="H37" s="14"/>
      <c r="I37" s="14"/>
      <c r="J37" s="14"/>
      <c r="K37" s="13"/>
    </row>
    <row r="38" spans="1:11" s="9" customFormat="1" ht="38.25" hidden="1" customHeight="1" x14ac:dyDescent="0.2">
      <c r="A38" s="70"/>
      <c r="B38" s="50" t="s">
        <v>69</v>
      </c>
      <c r="C38" s="47" t="s">
        <v>70</v>
      </c>
      <c r="D38" s="69"/>
      <c r="E38" s="69"/>
      <c r="F38" s="68"/>
      <c r="G38" s="27"/>
      <c r="H38" s="14"/>
      <c r="I38" s="14"/>
      <c r="J38" s="14"/>
      <c r="K38" s="56"/>
    </row>
    <row r="39" spans="1:11" s="9" customFormat="1" ht="25.5" hidden="1" customHeight="1" x14ac:dyDescent="0.2">
      <c r="A39" s="70"/>
      <c r="B39" s="50" t="s">
        <v>30</v>
      </c>
      <c r="C39" s="47" t="s">
        <v>71</v>
      </c>
      <c r="D39" s="69"/>
      <c r="E39" s="69"/>
      <c r="F39" s="68"/>
      <c r="G39" s="27"/>
      <c r="H39" s="14"/>
      <c r="I39" s="14"/>
      <c r="J39" s="14"/>
      <c r="K39" s="56"/>
    </row>
    <row r="40" spans="1:11" s="9" customFormat="1" ht="33.75" hidden="1" customHeight="1" x14ac:dyDescent="0.2">
      <c r="A40" s="65"/>
      <c r="B40" s="50" t="s">
        <v>72</v>
      </c>
      <c r="C40" s="47" t="s">
        <v>73</v>
      </c>
      <c r="D40" s="49"/>
      <c r="E40" s="49"/>
      <c r="F40" s="45"/>
      <c r="G40" s="27"/>
      <c r="H40" s="14"/>
      <c r="I40" s="14"/>
      <c r="J40" s="14"/>
      <c r="K40" s="13"/>
    </row>
    <row r="41" spans="1:11" s="9" customFormat="1" ht="64.5" hidden="1" customHeight="1" x14ac:dyDescent="0.2">
      <c r="A41" s="65"/>
      <c r="B41" s="50" t="s">
        <v>74</v>
      </c>
      <c r="C41" s="47" t="s">
        <v>75</v>
      </c>
      <c r="D41" s="47" t="s">
        <v>76</v>
      </c>
      <c r="E41" s="49"/>
      <c r="F41" s="45"/>
      <c r="G41" s="27"/>
      <c r="H41" s="14"/>
      <c r="I41" s="14"/>
      <c r="J41" s="14"/>
      <c r="K41" s="13"/>
    </row>
    <row r="42" spans="1:11" s="9" customFormat="1" ht="63.75" hidden="1" customHeight="1" x14ac:dyDescent="0.2">
      <c r="A42" s="65"/>
      <c r="B42" s="50" t="s">
        <v>77</v>
      </c>
      <c r="C42" s="67" t="s">
        <v>78</v>
      </c>
      <c r="D42" s="47" t="s">
        <v>79</v>
      </c>
      <c r="E42" s="49"/>
      <c r="F42" s="45"/>
      <c r="G42" s="27"/>
      <c r="H42" s="66"/>
      <c r="I42" s="14"/>
      <c r="J42" s="14"/>
      <c r="K42" s="13"/>
    </row>
    <row r="43" spans="1:11" s="9" customFormat="1" ht="89.25" hidden="1" customHeight="1" x14ac:dyDescent="0.2">
      <c r="A43" s="65"/>
      <c r="B43" s="50" t="s">
        <v>80</v>
      </c>
      <c r="C43" s="47" t="s">
        <v>375</v>
      </c>
      <c r="D43" s="47" t="s">
        <v>376</v>
      </c>
      <c r="E43" s="47" t="s">
        <v>81</v>
      </c>
      <c r="F43" s="45"/>
      <c r="G43" s="27"/>
      <c r="H43" s="14"/>
      <c r="I43" s="14"/>
      <c r="J43" s="14"/>
      <c r="K43" s="13"/>
    </row>
    <row r="44" spans="1:11" s="9" customFormat="1" ht="106.5" hidden="1" customHeight="1" x14ac:dyDescent="0.2">
      <c r="A44" s="65"/>
      <c r="B44" s="50" t="s">
        <v>82</v>
      </c>
      <c r="C44" s="47" t="s">
        <v>83</v>
      </c>
      <c r="D44" s="47" t="s">
        <v>84</v>
      </c>
      <c r="E44" s="47" t="s">
        <v>85</v>
      </c>
      <c r="F44" s="45"/>
      <c r="G44" s="27"/>
      <c r="H44" s="14"/>
      <c r="I44" s="14"/>
      <c r="J44" s="14"/>
      <c r="K44" s="13"/>
    </row>
    <row r="45" spans="1:11" s="9" customFormat="1" ht="118.5" hidden="1" customHeight="1" x14ac:dyDescent="0.2">
      <c r="A45" s="65"/>
      <c r="B45" s="50" t="s">
        <v>86</v>
      </c>
      <c r="C45" s="47" t="s">
        <v>87</v>
      </c>
      <c r="D45" s="49"/>
      <c r="E45" s="49"/>
      <c r="F45" s="45"/>
      <c r="G45" s="27"/>
      <c r="H45" s="14"/>
      <c r="I45" s="14"/>
      <c r="J45" s="14"/>
      <c r="K45" s="13"/>
    </row>
    <row r="46" spans="1:11" s="9" customFormat="1" ht="56.25" hidden="1" customHeight="1" x14ac:dyDescent="0.2">
      <c r="A46" s="65"/>
      <c r="B46" s="50" t="s">
        <v>88</v>
      </c>
      <c r="C46" s="47" t="s">
        <v>89</v>
      </c>
      <c r="D46" s="47" t="s">
        <v>90</v>
      </c>
      <c r="E46" s="49"/>
      <c r="F46" s="45"/>
      <c r="G46" s="27"/>
      <c r="H46" s="14"/>
      <c r="I46" s="14"/>
      <c r="J46" s="14"/>
      <c r="K46" s="13"/>
    </row>
    <row r="47" spans="1:11" s="9" customFormat="1" ht="30.75" hidden="1" customHeight="1" x14ac:dyDescent="0.2">
      <c r="A47" s="65"/>
      <c r="B47" s="50" t="s">
        <v>91</v>
      </c>
      <c r="C47" s="47" t="s">
        <v>92</v>
      </c>
      <c r="D47" s="47" t="s">
        <v>93</v>
      </c>
      <c r="E47" s="49"/>
      <c r="F47" s="45"/>
      <c r="G47" s="27"/>
      <c r="H47" s="14"/>
      <c r="I47" s="14"/>
      <c r="J47" s="14"/>
      <c r="K47" s="13"/>
    </row>
    <row r="48" spans="1:11" s="9" customFormat="1" ht="89.25" hidden="1" customHeight="1" x14ac:dyDescent="0.2">
      <c r="A48" s="65"/>
      <c r="B48" s="50" t="s">
        <v>94</v>
      </c>
      <c r="C48" s="47" t="s">
        <v>95</v>
      </c>
      <c r="D48" s="47" t="s">
        <v>96</v>
      </c>
      <c r="E48" s="49"/>
      <c r="F48" s="45"/>
      <c r="G48" s="27"/>
      <c r="H48" s="14"/>
      <c r="I48" s="14"/>
      <c r="J48" s="14"/>
      <c r="K48" s="13"/>
    </row>
    <row r="49" spans="1:11" s="9" customFormat="1" ht="31.5" hidden="1" customHeight="1" x14ac:dyDescent="0.2">
      <c r="A49" s="65"/>
      <c r="B49" s="64" t="s">
        <v>97</v>
      </c>
      <c r="C49" s="61" t="s">
        <v>98</v>
      </c>
      <c r="D49" s="61" t="s">
        <v>99</v>
      </c>
      <c r="E49" s="42"/>
      <c r="F49" s="40"/>
      <c r="G49" s="27"/>
      <c r="H49" s="14"/>
      <c r="I49" s="14"/>
      <c r="J49" s="14"/>
      <c r="K49" s="13"/>
    </row>
    <row r="50" spans="1:11" s="9" customFormat="1" ht="14.25" hidden="1" customHeight="1" x14ac:dyDescent="0.2">
      <c r="A50" s="39"/>
      <c r="B50" s="59"/>
      <c r="C50" s="57"/>
      <c r="D50" s="57"/>
      <c r="E50" s="57"/>
      <c r="F50" s="57"/>
      <c r="G50" s="14"/>
      <c r="H50" s="14"/>
      <c r="I50" s="14"/>
      <c r="J50" s="14"/>
      <c r="K50" s="13"/>
    </row>
    <row r="51" spans="1:11" s="9" customFormat="1" ht="13.5" hidden="1" customHeight="1" x14ac:dyDescent="0.2">
      <c r="A51" s="834" t="s">
        <v>100</v>
      </c>
      <c r="B51" s="835"/>
      <c r="C51" s="835"/>
      <c r="D51" s="835"/>
      <c r="E51" s="835"/>
      <c r="F51" s="836"/>
      <c r="G51" s="31"/>
      <c r="H51" s="14"/>
      <c r="I51" s="14"/>
      <c r="J51" s="14"/>
      <c r="K51" s="56"/>
    </row>
    <row r="52" spans="1:11" s="9" customFormat="1" ht="12.75" hidden="1" customHeight="1" x14ac:dyDescent="0.2">
      <c r="A52" s="63"/>
      <c r="B52" s="54"/>
      <c r="C52" s="54"/>
      <c r="D52" s="54"/>
      <c r="E52" s="54"/>
      <c r="F52" s="54"/>
      <c r="G52" s="14"/>
      <c r="H52" s="14"/>
      <c r="I52" s="14"/>
      <c r="J52" s="14"/>
      <c r="K52" s="13"/>
    </row>
    <row r="53" spans="1:11" s="9" customFormat="1" ht="27.75" hidden="1" customHeight="1" x14ac:dyDescent="0.2">
      <c r="A53" s="44"/>
      <c r="B53" s="53" t="s">
        <v>47</v>
      </c>
      <c r="C53" s="52" t="s">
        <v>35</v>
      </c>
      <c r="D53" s="52" t="s">
        <v>48</v>
      </c>
      <c r="E53" s="52" t="s">
        <v>1</v>
      </c>
      <c r="F53" s="51" t="s">
        <v>49</v>
      </c>
      <c r="G53" s="27"/>
      <c r="H53" s="14"/>
      <c r="I53" s="14"/>
      <c r="J53" s="14"/>
      <c r="K53" s="13"/>
    </row>
    <row r="54" spans="1:11" s="9" customFormat="1" ht="33.75" hidden="1" customHeight="1" x14ac:dyDescent="0.2">
      <c r="A54" s="44"/>
      <c r="B54" s="849" t="s">
        <v>101</v>
      </c>
      <c r="C54" s="850"/>
      <c r="D54" s="850"/>
      <c r="E54" s="850"/>
      <c r="F54" s="851"/>
      <c r="G54" s="27"/>
      <c r="H54" s="14"/>
      <c r="I54" s="14"/>
      <c r="J54" s="14"/>
      <c r="K54" s="13"/>
    </row>
    <row r="55" spans="1:11" s="9" customFormat="1" ht="63.75" hidden="1" customHeight="1" x14ac:dyDescent="0.2">
      <c r="A55" s="44"/>
      <c r="B55" s="50" t="s">
        <v>102</v>
      </c>
      <c r="C55" s="47" t="s">
        <v>174</v>
      </c>
      <c r="D55" s="47" t="s">
        <v>103</v>
      </c>
      <c r="E55" s="46"/>
      <c r="F55" s="62" t="s">
        <v>104</v>
      </c>
      <c r="G55" s="27"/>
      <c r="H55" s="14"/>
      <c r="I55" s="14"/>
      <c r="J55" s="14"/>
      <c r="K55" s="13"/>
    </row>
    <row r="56" spans="1:11" s="9" customFormat="1" ht="127.5" hidden="1" customHeight="1" x14ac:dyDescent="0.2">
      <c r="A56" s="44"/>
      <c r="B56" s="43"/>
      <c r="C56" s="61" t="s">
        <v>173</v>
      </c>
      <c r="D56" s="41"/>
      <c r="E56" s="41"/>
      <c r="F56" s="40"/>
      <c r="G56" s="27"/>
      <c r="H56" s="14"/>
      <c r="I56" s="14"/>
      <c r="J56" s="14"/>
      <c r="K56" s="13"/>
    </row>
    <row r="57" spans="1:11" s="9" customFormat="1" ht="13.5" hidden="1" customHeight="1" x14ac:dyDescent="0.2">
      <c r="A57" s="60"/>
      <c r="B57" s="59"/>
      <c r="C57" s="57"/>
      <c r="D57" s="58"/>
      <c r="E57" s="57"/>
      <c r="F57" s="57"/>
      <c r="G57" s="14"/>
      <c r="H57" s="14"/>
      <c r="I57" s="14"/>
      <c r="J57" s="14"/>
      <c r="K57" s="13"/>
    </row>
    <row r="58" spans="1:11" s="9" customFormat="1" ht="13.5" hidden="1" customHeight="1" x14ac:dyDescent="0.2">
      <c r="A58" s="834" t="s">
        <v>105</v>
      </c>
      <c r="B58" s="835"/>
      <c r="C58" s="835"/>
      <c r="D58" s="835"/>
      <c r="E58" s="835"/>
      <c r="F58" s="836"/>
      <c r="G58" s="31"/>
      <c r="H58" s="14"/>
      <c r="I58" s="14"/>
      <c r="J58" s="14"/>
      <c r="K58" s="56"/>
    </row>
    <row r="59" spans="1:11" s="9" customFormat="1" ht="12.75" hidden="1" customHeight="1" x14ac:dyDescent="0.2">
      <c r="A59" s="55"/>
      <c r="B59" s="54"/>
      <c r="C59" s="54"/>
      <c r="D59" s="54"/>
      <c r="E59" s="54"/>
      <c r="F59" s="54"/>
      <c r="G59" s="14"/>
      <c r="H59" s="14"/>
      <c r="I59" s="14"/>
      <c r="J59" s="14"/>
      <c r="K59" s="13"/>
    </row>
    <row r="60" spans="1:11" s="9" customFormat="1" ht="12.75" hidden="1" customHeight="1" x14ac:dyDescent="0.2">
      <c r="A60" s="44"/>
      <c r="B60" s="53" t="s">
        <v>47</v>
      </c>
      <c r="C60" s="52" t="s">
        <v>35</v>
      </c>
      <c r="D60" s="52" t="s">
        <v>48</v>
      </c>
      <c r="E60" s="52" t="s">
        <v>1</v>
      </c>
      <c r="F60" s="51" t="s">
        <v>49</v>
      </c>
      <c r="G60" s="27"/>
      <c r="H60" s="14"/>
      <c r="I60" s="14"/>
      <c r="J60" s="14"/>
      <c r="K60" s="13"/>
    </row>
    <row r="61" spans="1:11" s="9" customFormat="1" ht="24" hidden="1" customHeight="1" x14ac:dyDescent="0.2">
      <c r="A61" s="44"/>
      <c r="B61" s="852" t="s">
        <v>106</v>
      </c>
      <c r="C61" s="853"/>
      <c r="D61" s="854"/>
      <c r="E61" s="46"/>
      <c r="F61" s="45"/>
      <c r="G61" s="27"/>
      <c r="H61" s="14"/>
      <c r="I61" s="14"/>
      <c r="J61" s="14"/>
      <c r="K61" s="13"/>
    </row>
    <row r="62" spans="1:11" s="9" customFormat="1" ht="55.5" hidden="1" customHeight="1" x14ac:dyDescent="0.2">
      <c r="A62" s="44"/>
      <c r="B62" s="50" t="s">
        <v>107</v>
      </c>
      <c r="C62" s="47" t="s">
        <v>108</v>
      </c>
      <c r="D62" s="47" t="s">
        <v>109</v>
      </c>
      <c r="E62" s="46"/>
      <c r="F62" s="45"/>
      <c r="G62" s="27"/>
      <c r="H62" s="14"/>
      <c r="I62" s="14"/>
      <c r="J62" s="14"/>
      <c r="K62" s="13"/>
    </row>
    <row r="63" spans="1:11" s="9" customFormat="1" ht="12.75" hidden="1" customHeight="1" x14ac:dyDescent="0.2">
      <c r="A63" s="44"/>
      <c r="B63" s="48"/>
      <c r="C63" s="49"/>
      <c r="D63" s="46"/>
      <c r="E63" s="46"/>
      <c r="F63" s="45"/>
      <c r="G63" s="27"/>
      <c r="H63" s="14"/>
      <c r="I63" s="14"/>
      <c r="J63" s="14"/>
      <c r="K63" s="13"/>
    </row>
    <row r="64" spans="1:11" s="9" customFormat="1" ht="25.5" hidden="1" customHeight="1" x14ac:dyDescent="0.2">
      <c r="A64" s="44"/>
      <c r="B64" s="852" t="s">
        <v>110</v>
      </c>
      <c r="C64" s="853"/>
      <c r="D64" s="854"/>
      <c r="E64" s="46"/>
      <c r="F64" s="45"/>
      <c r="G64" s="27"/>
      <c r="H64" s="14"/>
      <c r="I64" s="14"/>
      <c r="J64" s="14"/>
      <c r="K64" s="13"/>
    </row>
    <row r="65" spans="1:11" s="9" customFormat="1" ht="63.75" hidden="1" customHeight="1" x14ac:dyDescent="0.2">
      <c r="A65" s="44"/>
      <c r="B65" s="50" t="s">
        <v>111</v>
      </c>
      <c r="C65" s="47" t="s">
        <v>112</v>
      </c>
      <c r="D65" s="49"/>
      <c r="E65" s="46"/>
      <c r="F65" s="45"/>
      <c r="G65" s="27"/>
      <c r="H65" s="14"/>
      <c r="I65" s="14"/>
      <c r="J65" s="14"/>
      <c r="K65" s="13"/>
    </row>
    <row r="66" spans="1:11" s="9" customFormat="1" ht="76.5" hidden="1" customHeight="1" x14ac:dyDescent="0.2">
      <c r="A66" s="44"/>
      <c r="B66" s="50" t="s">
        <v>113</v>
      </c>
      <c r="C66" s="47" t="s">
        <v>114</v>
      </c>
      <c r="D66" s="47" t="s">
        <v>115</v>
      </c>
      <c r="E66" s="46"/>
      <c r="F66" s="45"/>
      <c r="G66" s="27"/>
      <c r="H66" s="14"/>
      <c r="I66" s="14"/>
      <c r="J66" s="14"/>
      <c r="K66" s="13"/>
    </row>
    <row r="67" spans="1:11" s="9" customFormat="1" ht="26.25" hidden="1" customHeight="1" x14ac:dyDescent="0.2">
      <c r="A67" s="44"/>
      <c r="B67" s="48"/>
      <c r="C67" s="49"/>
      <c r="D67" s="49"/>
      <c r="E67" s="46"/>
      <c r="F67" s="45"/>
      <c r="G67" s="856"/>
      <c r="H67" s="855"/>
      <c r="I67" s="855"/>
      <c r="J67" s="14"/>
      <c r="K67" s="13"/>
    </row>
    <row r="68" spans="1:11" s="9" customFormat="1" ht="21.75" hidden="1" customHeight="1" x14ac:dyDescent="0.2">
      <c r="A68" s="44"/>
      <c r="B68" s="852" t="s">
        <v>116</v>
      </c>
      <c r="C68" s="853"/>
      <c r="D68" s="854"/>
      <c r="E68" s="46"/>
      <c r="F68" s="45"/>
      <c r="G68" s="856"/>
      <c r="H68" s="855"/>
      <c r="I68" s="855"/>
      <c r="J68" s="14"/>
      <c r="K68" s="13"/>
    </row>
    <row r="69" spans="1:11" s="9" customFormat="1" ht="40.5" hidden="1" customHeight="1" x14ac:dyDescent="0.2">
      <c r="A69" s="44"/>
      <c r="B69" s="48"/>
      <c r="C69" s="47" t="s">
        <v>117</v>
      </c>
      <c r="D69" s="47" t="s">
        <v>115</v>
      </c>
      <c r="E69" s="46"/>
      <c r="F69" s="45"/>
      <c r="G69" s="27"/>
      <c r="H69" s="14"/>
      <c r="I69" s="14"/>
      <c r="J69" s="14"/>
      <c r="K69" s="13"/>
    </row>
    <row r="70" spans="1:11" s="9" customFormat="1" ht="16.5" hidden="1" customHeight="1" x14ac:dyDescent="0.2">
      <c r="A70" s="44"/>
      <c r="B70" s="43"/>
      <c r="C70" s="42"/>
      <c r="D70" s="41"/>
      <c r="E70" s="41"/>
      <c r="F70" s="40"/>
      <c r="G70" s="27"/>
      <c r="H70" s="14"/>
      <c r="I70" s="14"/>
      <c r="J70" s="14"/>
      <c r="K70" s="13"/>
    </row>
    <row r="71" spans="1:11" s="9" customFormat="1" ht="29.25" hidden="1" customHeight="1" x14ac:dyDescent="0.2">
      <c r="A71" s="30"/>
      <c r="B71" s="29" t="s">
        <v>9</v>
      </c>
      <c r="C71" s="28" t="s">
        <v>377</v>
      </c>
      <c r="D71" s="857"/>
      <c r="E71" s="858"/>
      <c r="F71" s="859"/>
      <c r="G71" s="27"/>
      <c r="H71" s="14"/>
      <c r="I71" s="14"/>
      <c r="J71" s="14"/>
      <c r="K71" s="13"/>
    </row>
    <row r="72" spans="1:11" s="9" customFormat="1" ht="18.75" hidden="1" customHeight="1" x14ac:dyDescent="0.2">
      <c r="A72" s="16"/>
      <c r="B72" s="26"/>
      <c r="C72" s="26"/>
      <c r="D72" s="844"/>
      <c r="E72" s="844"/>
      <c r="F72" s="844"/>
      <c r="G72" s="14"/>
      <c r="H72" s="14"/>
      <c r="I72" s="14"/>
      <c r="J72" s="14"/>
      <c r="K72" s="13"/>
    </row>
    <row r="73" spans="1:11" s="9" customFormat="1" ht="15.75" hidden="1" customHeight="1" x14ac:dyDescent="0.2">
      <c r="A73" s="39"/>
      <c r="B73" s="25"/>
      <c r="C73" s="25"/>
      <c r="D73" s="862"/>
      <c r="E73" s="862"/>
      <c r="F73" s="862"/>
      <c r="G73" s="14"/>
      <c r="H73" s="14"/>
      <c r="I73" s="14"/>
      <c r="J73" s="14"/>
      <c r="K73" s="13"/>
    </row>
    <row r="74" spans="1:11" s="9" customFormat="1" ht="24" customHeight="1" thickBot="1" x14ac:dyDescent="0.4">
      <c r="A74" s="863" t="s">
        <v>118</v>
      </c>
      <c r="B74" s="864"/>
      <c r="C74" s="864"/>
      <c r="D74" s="864"/>
      <c r="E74" s="864"/>
      <c r="F74" s="865"/>
      <c r="G74" s="31"/>
      <c r="H74" s="14"/>
      <c r="I74" s="14"/>
      <c r="J74" s="14"/>
      <c r="K74" s="13"/>
    </row>
    <row r="75" spans="1:11" s="35" customFormat="1" ht="36.75" customHeight="1" x14ac:dyDescent="0.2">
      <c r="A75" s="37"/>
      <c r="B75" s="866" t="s">
        <v>172</v>
      </c>
      <c r="C75" s="866"/>
      <c r="D75" s="38"/>
      <c r="E75" s="38"/>
      <c r="F75" s="38"/>
    </row>
    <row r="76" spans="1:11" s="35" customFormat="1" ht="18" customHeight="1" x14ac:dyDescent="0.2">
      <c r="A76" s="37"/>
      <c r="B76" s="36"/>
      <c r="C76" s="36"/>
      <c r="D76" s="36"/>
      <c r="E76" s="36"/>
      <c r="F76" s="36"/>
    </row>
    <row r="77" spans="1:11" s="9" customFormat="1" ht="12.75" customHeight="1" thickBot="1" x14ac:dyDescent="0.4">
      <c r="A77" s="34"/>
      <c r="B77" s="33"/>
      <c r="C77" s="33"/>
      <c r="D77" s="33"/>
      <c r="E77" s="33"/>
      <c r="F77" s="33"/>
      <c r="G77" s="14"/>
      <c r="H77" s="14"/>
      <c r="I77" s="14"/>
      <c r="J77" s="14"/>
      <c r="K77" s="13"/>
    </row>
    <row r="78" spans="1:11" s="9" customFormat="1" ht="18.75" customHeight="1" x14ac:dyDescent="0.2">
      <c r="A78" s="32"/>
      <c r="B78" s="110" t="s">
        <v>363</v>
      </c>
      <c r="C78" s="111" t="s">
        <v>131</v>
      </c>
      <c r="D78" s="867" t="s">
        <v>120</v>
      </c>
      <c r="E78" s="868"/>
      <c r="F78" s="869"/>
      <c r="G78" s="31"/>
      <c r="H78" s="14"/>
      <c r="I78" s="14"/>
      <c r="J78" s="14"/>
      <c r="K78" s="13"/>
    </row>
    <row r="79" spans="1:11" s="9" customFormat="1" ht="71.25" customHeight="1" x14ac:dyDescent="0.2">
      <c r="A79" s="107"/>
      <c r="B79" s="109" t="s">
        <v>416</v>
      </c>
      <c r="C79" s="108" t="s">
        <v>378</v>
      </c>
      <c r="D79" s="870" t="s">
        <v>171</v>
      </c>
      <c r="E79" s="871"/>
      <c r="F79" s="871"/>
      <c r="G79" s="14"/>
      <c r="I79" s="14"/>
      <c r="J79" s="14"/>
      <c r="K79" s="13"/>
    </row>
    <row r="80" spans="1:11" s="9" customFormat="1" ht="206.25" customHeight="1" x14ac:dyDescent="0.2">
      <c r="A80" s="107"/>
      <c r="B80" s="109" t="s">
        <v>417</v>
      </c>
      <c r="C80" s="108" t="s">
        <v>361</v>
      </c>
      <c r="D80" s="860" t="s">
        <v>362</v>
      </c>
      <c r="E80" s="861"/>
      <c r="F80" s="861"/>
      <c r="G80" s="14"/>
      <c r="I80" s="14"/>
      <c r="J80" s="14"/>
      <c r="K80" s="13"/>
    </row>
    <row r="81" spans="1:11" s="9" customFormat="1" ht="121.5" customHeight="1" x14ac:dyDescent="0.2">
      <c r="A81" s="107"/>
      <c r="B81" s="109" t="s">
        <v>418</v>
      </c>
      <c r="C81" s="108" t="s">
        <v>170</v>
      </c>
      <c r="D81" s="860" t="s">
        <v>169</v>
      </c>
      <c r="E81" s="861"/>
      <c r="F81" s="861"/>
      <c r="G81" s="14"/>
      <c r="I81" s="14"/>
      <c r="J81" s="14"/>
      <c r="K81" s="13"/>
    </row>
    <row r="82" spans="1:11" s="9" customFormat="1" ht="37.5" customHeight="1" x14ac:dyDescent="0.2">
      <c r="A82" s="107"/>
      <c r="B82" s="109" t="s">
        <v>419</v>
      </c>
      <c r="C82" s="108" t="s">
        <v>168</v>
      </c>
      <c r="D82" s="860" t="s">
        <v>167</v>
      </c>
      <c r="E82" s="861"/>
      <c r="F82" s="861"/>
      <c r="G82" s="14"/>
      <c r="I82" s="14"/>
      <c r="J82" s="14"/>
      <c r="K82" s="13"/>
    </row>
    <row r="83" spans="1:11" s="9" customFormat="1" ht="56.25" customHeight="1" x14ac:dyDescent="0.2">
      <c r="A83" s="107"/>
      <c r="B83" s="109" t="s">
        <v>420</v>
      </c>
      <c r="C83" s="108" t="s">
        <v>121</v>
      </c>
      <c r="D83" s="872"/>
      <c r="E83" s="872"/>
      <c r="F83" s="872"/>
      <c r="G83" s="14"/>
      <c r="I83" s="14"/>
      <c r="J83" s="14"/>
      <c r="K83" s="13"/>
    </row>
    <row r="84" spans="1:11" s="9" customFormat="1" ht="42.75" customHeight="1" x14ac:dyDescent="0.2">
      <c r="A84" s="107"/>
      <c r="B84" s="109" t="s">
        <v>421</v>
      </c>
      <c r="C84" s="108" t="s">
        <v>34</v>
      </c>
      <c r="D84" s="860" t="s">
        <v>166</v>
      </c>
      <c r="E84" s="861"/>
      <c r="F84" s="861"/>
      <c r="G84" s="14"/>
      <c r="I84" s="14"/>
      <c r="J84" s="14"/>
      <c r="K84" s="13"/>
    </row>
    <row r="85" spans="1:11" s="9" customFormat="1" ht="15.95" customHeight="1" x14ac:dyDescent="0.2">
      <c r="A85" s="16"/>
      <c r="B85" s="14"/>
      <c r="C85" s="14"/>
      <c r="D85" s="855"/>
      <c r="E85" s="855"/>
      <c r="F85" s="855"/>
      <c r="G85" s="14"/>
      <c r="H85" s="14"/>
      <c r="I85" s="14"/>
      <c r="J85" s="14"/>
      <c r="K85" s="13"/>
    </row>
    <row r="86" spans="1:11" s="9" customFormat="1" ht="13.5" customHeight="1" thickBot="1" x14ac:dyDescent="0.25">
      <c r="A86" s="16"/>
      <c r="B86" s="25"/>
      <c r="C86" s="25"/>
      <c r="D86" s="855"/>
      <c r="E86" s="855"/>
      <c r="F86" s="855"/>
      <c r="G86" s="14"/>
      <c r="H86" s="14"/>
      <c r="I86" s="14"/>
      <c r="J86" s="14"/>
      <c r="K86" s="13"/>
    </row>
    <row r="87" spans="1:11" s="9" customFormat="1" ht="13.5" customHeight="1" thickBot="1" x14ac:dyDescent="0.25">
      <c r="A87" s="19"/>
      <c r="B87" s="24" t="s">
        <v>122</v>
      </c>
      <c r="C87" s="23" t="s">
        <v>134</v>
      </c>
      <c r="D87" s="855"/>
      <c r="E87" s="855"/>
      <c r="F87" s="855"/>
      <c r="G87" s="14"/>
      <c r="H87" s="14"/>
      <c r="I87" s="14"/>
      <c r="J87" s="14"/>
      <c r="K87" s="13"/>
    </row>
    <row r="88" spans="1:11" s="9" customFormat="1" ht="26.25" customHeight="1" x14ac:dyDescent="0.2">
      <c r="A88" s="19"/>
      <c r="B88" s="22" t="s">
        <v>7</v>
      </c>
      <c r="C88" s="21" t="s">
        <v>165</v>
      </c>
      <c r="D88" s="855"/>
      <c r="E88" s="855"/>
      <c r="F88" s="855"/>
      <c r="G88" s="855"/>
      <c r="H88" s="855"/>
      <c r="I88" s="855"/>
      <c r="J88" s="14"/>
      <c r="K88" s="13"/>
    </row>
    <row r="89" spans="1:11" s="9" customFormat="1" ht="32.25" customHeight="1" x14ac:dyDescent="0.2">
      <c r="A89" s="19"/>
      <c r="B89" s="20" t="s">
        <v>123</v>
      </c>
      <c r="C89" s="17" t="s">
        <v>164</v>
      </c>
      <c r="D89" s="855"/>
      <c r="E89" s="855"/>
      <c r="F89" s="855"/>
      <c r="G89" s="14"/>
      <c r="H89" s="14"/>
      <c r="I89" s="14"/>
      <c r="J89" s="14"/>
      <c r="K89" s="13"/>
    </row>
    <row r="90" spans="1:11" s="9" customFormat="1" ht="40.5" customHeight="1" x14ac:dyDescent="0.2">
      <c r="A90" s="19"/>
      <c r="B90" s="20" t="s">
        <v>124</v>
      </c>
      <c r="C90" s="17" t="s">
        <v>163</v>
      </c>
      <c r="D90" s="855"/>
      <c r="E90" s="855"/>
      <c r="F90" s="855"/>
      <c r="G90" s="14"/>
      <c r="H90" s="14"/>
      <c r="I90" s="14"/>
      <c r="J90" s="14"/>
      <c r="K90" s="13"/>
    </row>
    <row r="91" spans="1:11" s="9" customFormat="1" ht="32.25" customHeight="1" x14ac:dyDescent="0.2">
      <c r="A91" s="19"/>
      <c r="B91" s="20" t="s">
        <v>125</v>
      </c>
      <c r="C91" s="17" t="s">
        <v>162</v>
      </c>
      <c r="D91" s="855"/>
      <c r="E91" s="855"/>
      <c r="F91" s="855"/>
      <c r="G91" s="14"/>
      <c r="H91" s="14"/>
      <c r="I91" s="14"/>
      <c r="J91" s="14"/>
      <c r="K91" s="13"/>
    </row>
    <row r="92" spans="1:11" s="9" customFormat="1" ht="39.75" customHeight="1" thickBot="1" x14ac:dyDescent="0.25">
      <c r="A92" s="19"/>
      <c r="B92" s="18" t="s">
        <v>132</v>
      </c>
      <c r="C92" s="17" t="s">
        <v>161</v>
      </c>
      <c r="D92" s="855"/>
      <c r="E92" s="855"/>
      <c r="F92" s="855"/>
      <c r="G92" s="14"/>
      <c r="H92" s="14"/>
      <c r="I92" s="14"/>
      <c r="J92" s="14"/>
      <c r="K92" s="13"/>
    </row>
    <row r="93" spans="1:11" s="9" customFormat="1" ht="16.5" customHeight="1" x14ac:dyDescent="0.2">
      <c r="A93" s="16"/>
      <c r="B93" s="15"/>
      <c r="C93" s="15"/>
      <c r="D93" s="855"/>
      <c r="E93" s="855"/>
      <c r="F93" s="855"/>
      <c r="G93" s="14"/>
      <c r="H93" s="14"/>
      <c r="I93" s="14"/>
      <c r="J93" s="14"/>
      <c r="K93" s="13"/>
    </row>
    <row r="94" spans="1:11" s="9" customFormat="1" ht="15.75" customHeight="1" x14ac:dyDescent="0.2">
      <c r="A94" s="12"/>
      <c r="B94" s="11"/>
      <c r="C94" s="11"/>
      <c r="D94" s="873"/>
      <c r="E94" s="873"/>
      <c r="F94" s="873"/>
      <c r="G94" s="11"/>
      <c r="H94" s="11"/>
      <c r="I94" s="11"/>
      <c r="J94" s="11"/>
      <c r="K94" s="10"/>
    </row>
  </sheetData>
  <mergeCells count="45">
    <mergeCell ref="D92:F92"/>
    <mergeCell ref="D93:F93"/>
    <mergeCell ref="D94:F94"/>
    <mergeCell ref="D90:F90"/>
    <mergeCell ref="D91:F91"/>
    <mergeCell ref="D89:F89"/>
    <mergeCell ref="D85:F85"/>
    <mergeCell ref="D86:F86"/>
    <mergeCell ref="D87:F87"/>
    <mergeCell ref="D88:F88"/>
    <mergeCell ref="G88:I88"/>
    <mergeCell ref="G67:I67"/>
    <mergeCell ref="B68:D68"/>
    <mergeCell ref="G68:I68"/>
    <mergeCell ref="D71:F71"/>
    <mergeCell ref="D84:F84"/>
    <mergeCell ref="D73:F73"/>
    <mergeCell ref="A74:F74"/>
    <mergeCell ref="B75:C75"/>
    <mergeCell ref="D78:F78"/>
    <mergeCell ref="D79:F79"/>
    <mergeCell ref="D81:F81"/>
    <mergeCell ref="D80:F80"/>
    <mergeCell ref="D83:F83"/>
    <mergeCell ref="D82:F82"/>
    <mergeCell ref="A19:F19"/>
    <mergeCell ref="A30:F30"/>
    <mergeCell ref="D72:F72"/>
    <mergeCell ref="B34:F34"/>
    <mergeCell ref="B35:F35"/>
    <mergeCell ref="A51:F51"/>
    <mergeCell ref="B54:F54"/>
    <mergeCell ref="A58:F58"/>
    <mergeCell ref="B61:D61"/>
    <mergeCell ref="B64:D64"/>
    <mergeCell ref="B33:F33"/>
    <mergeCell ref="C9:E9"/>
    <mergeCell ref="C10:E10"/>
    <mergeCell ref="C11:E11"/>
    <mergeCell ref="A14:F14"/>
    <mergeCell ref="A1:F1"/>
    <mergeCell ref="A3:F3"/>
    <mergeCell ref="C6:E6"/>
    <mergeCell ref="C7:E7"/>
    <mergeCell ref="C8:E8"/>
  </mergeCells>
  <pageMargins left="0.75" right="0.75" top="1" bottom="1" header="0.5" footer="0.5"/>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2"/>
  <sheetViews>
    <sheetView workbookViewId="0">
      <selection sqref="A1:XFD1048576"/>
    </sheetView>
  </sheetViews>
  <sheetFormatPr baseColWidth="10" defaultColWidth="9.140625" defaultRowHeight="15" x14ac:dyDescent="0.25"/>
  <cols>
    <col min="1" max="1" width="33.42578125" customWidth="1"/>
    <col min="3" max="3" width="24" bestFit="1" customWidth="1"/>
    <col min="5" max="5" width="49.5703125" customWidth="1"/>
    <col min="7" max="7" width="34.28515625" bestFit="1" customWidth="1"/>
  </cols>
  <sheetData>
    <row r="1" spans="1:7" x14ac:dyDescent="0.25">
      <c r="A1" s="6" t="s">
        <v>356</v>
      </c>
      <c r="B1" s="1"/>
      <c r="C1" s="6" t="s">
        <v>13</v>
      </c>
      <c r="E1" s="7" t="s">
        <v>0</v>
      </c>
      <c r="G1" s="7" t="s">
        <v>10</v>
      </c>
    </row>
    <row r="2" spans="1:7" x14ac:dyDescent="0.25">
      <c r="A2" s="2" t="s">
        <v>416</v>
      </c>
      <c r="C2" s="2" t="s">
        <v>14</v>
      </c>
      <c r="E2" s="113" t="s">
        <v>5</v>
      </c>
      <c r="G2" s="2" t="s">
        <v>18</v>
      </c>
    </row>
    <row r="3" spans="1:7" x14ac:dyDescent="0.25">
      <c r="A3" s="2" t="s">
        <v>422</v>
      </c>
      <c r="C3" s="104" t="s">
        <v>357</v>
      </c>
      <c r="E3" s="114" t="s">
        <v>366</v>
      </c>
      <c r="G3" s="104" t="s">
        <v>358</v>
      </c>
    </row>
    <row r="4" spans="1:7" x14ac:dyDescent="0.25">
      <c r="A4" s="2" t="s">
        <v>418</v>
      </c>
      <c r="C4" s="2" t="s">
        <v>15</v>
      </c>
      <c r="E4" s="113" t="s">
        <v>4</v>
      </c>
      <c r="G4" s="3" t="s">
        <v>359</v>
      </c>
    </row>
    <row r="5" spans="1:7" x14ac:dyDescent="0.25">
      <c r="A5" s="2" t="s">
        <v>419</v>
      </c>
      <c r="C5" s="2" t="s">
        <v>16</v>
      </c>
      <c r="E5" s="113" t="s">
        <v>413</v>
      </c>
      <c r="G5" s="4" t="s">
        <v>11</v>
      </c>
    </row>
    <row r="6" spans="1:7" ht="30" x14ac:dyDescent="0.25">
      <c r="A6" s="113" t="s">
        <v>420</v>
      </c>
      <c r="C6" s="104"/>
      <c r="E6" s="113" t="s">
        <v>412</v>
      </c>
      <c r="G6" s="5" t="s">
        <v>360</v>
      </c>
    </row>
    <row r="7" spans="1:7" ht="45" x14ac:dyDescent="0.25">
      <c r="A7" s="2" t="s">
        <v>421</v>
      </c>
      <c r="C7" s="104"/>
      <c r="E7" s="114" t="s">
        <v>409</v>
      </c>
      <c r="G7" s="4" t="s">
        <v>25</v>
      </c>
    </row>
    <row r="8" spans="1:7" ht="44.25" customHeight="1" x14ac:dyDescent="0.25">
      <c r="A8" s="2"/>
      <c r="C8" s="112"/>
      <c r="E8" s="113" t="s">
        <v>6</v>
      </c>
    </row>
    <row r="9" spans="1:7" x14ac:dyDescent="0.25">
      <c r="A9" s="2"/>
      <c r="C9" s="105"/>
      <c r="E9" s="116" t="s">
        <v>25</v>
      </c>
      <c r="G9" s="7" t="s">
        <v>30</v>
      </c>
    </row>
    <row r="10" spans="1:7" ht="41.25" customHeight="1" x14ac:dyDescent="0.25">
      <c r="C10" s="106"/>
      <c r="E10" s="113" t="s">
        <v>2</v>
      </c>
      <c r="G10" s="2" t="s">
        <v>124</v>
      </c>
    </row>
    <row r="11" spans="1:7" x14ac:dyDescent="0.25">
      <c r="C11" s="105"/>
      <c r="E11" s="113" t="s">
        <v>22</v>
      </c>
      <c r="G11" s="3" t="s">
        <v>7</v>
      </c>
    </row>
    <row r="12" spans="1:7" x14ac:dyDescent="0.25">
      <c r="A12" s="6" t="s">
        <v>133</v>
      </c>
      <c r="C12" s="105"/>
      <c r="E12" s="115" t="s">
        <v>12</v>
      </c>
      <c r="G12" s="4" t="s">
        <v>31</v>
      </c>
    </row>
    <row r="13" spans="1:7" ht="29.25" customHeight="1" x14ac:dyDescent="0.25">
      <c r="A13" s="2" t="s">
        <v>19</v>
      </c>
      <c r="E13" s="113" t="s">
        <v>3</v>
      </c>
      <c r="G13" s="5" t="s">
        <v>32</v>
      </c>
    </row>
    <row r="14" spans="1:7" x14ac:dyDescent="0.25">
      <c r="A14" s="2" t="s">
        <v>130</v>
      </c>
      <c r="C14" s="6" t="s">
        <v>27</v>
      </c>
      <c r="E14" s="117" t="s">
        <v>379</v>
      </c>
      <c r="G14" s="4" t="s">
        <v>33</v>
      </c>
    </row>
    <row r="15" spans="1:7" ht="30" x14ac:dyDescent="0.25">
      <c r="A15" s="2" t="s">
        <v>129</v>
      </c>
      <c r="C15" s="2" t="s">
        <v>28</v>
      </c>
      <c r="E15" s="113" t="s">
        <v>415</v>
      </c>
    </row>
    <row r="16" spans="1:7" x14ac:dyDescent="0.25">
      <c r="C16" s="2" t="s">
        <v>29</v>
      </c>
      <c r="E16" s="113" t="s">
        <v>414</v>
      </c>
    </row>
    <row r="18" spans="1:3" x14ac:dyDescent="0.25">
      <c r="A18" s="6" t="s">
        <v>154</v>
      </c>
    </row>
    <row r="19" spans="1:3" x14ac:dyDescent="0.25">
      <c r="A19" s="2" t="s">
        <v>155</v>
      </c>
      <c r="C19" s="6" t="s">
        <v>159</v>
      </c>
    </row>
    <row r="20" spans="1:3" x14ac:dyDescent="0.25">
      <c r="A20" s="2" t="s">
        <v>156</v>
      </c>
      <c r="C20" s="2" t="s">
        <v>127</v>
      </c>
    </row>
    <row r="21" spans="1:3" ht="15" customHeight="1" x14ac:dyDescent="0.25">
      <c r="A21" s="2" t="s">
        <v>157</v>
      </c>
      <c r="C21" s="2" t="s">
        <v>126</v>
      </c>
    </row>
    <row r="22" spans="1:3" x14ac:dyDescent="0.25">
      <c r="A22" s="2" t="s">
        <v>158</v>
      </c>
    </row>
  </sheetData>
  <sortState xmlns:xlrd2="http://schemas.microsoft.com/office/spreadsheetml/2017/richdata2" ref="E2:E16">
    <sortCondition ref="E2"/>
  </sortState>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158"/>
  <sheetViews>
    <sheetView topLeftCell="A123" workbookViewId="0">
      <selection activeCell="B98" sqref="B98"/>
    </sheetView>
  </sheetViews>
  <sheetFormatPr baseColWidth="10" defaultColWidth="9.140625" defaultRowHeight="15" x14ac:dyDescent="0.25"/>
  <cols>
    <col min="1" max="1" width="30" customWidth="1"/>
  </cols>
  <sheetData>
    <row r="1" spans="1:1" x14ac:dyDescent="0.25">
      <c r="A1" s="103" t="s">
        <v>353</v>
      </c>
    </row>
    <row r="2" spans="1:1" x14ac:dyDescent="0.25">
      <c r="A2" t="s">
        <v>197</v>
      </c>
    </row>
    <row r="3" spans="1:1" x14ac:dyDescent="0.25">
      <c r="A3" t="s">
        <v>198</v>
      </c>
    </row>
    <row r="4" spans="1:1" x14ac:dyDescent="0.25">
      <c r="A4" t="s">
        <v>199</v>
      </c>
    </row>
    <row r="5" spans="1:1" ht="15" customHeight="1" x14ac:dyDescent="0.25">
      <c r="A5" t="s">
        <v>200</v>
      </c>
    </row>
    <row r="6" spans="1:1" x14ac:dyDescent="0.25">
      <c r="A6" t="s">
        <v>201</v>
      </c>
    </row>
    <row r="7" spans="1:1" ht="15" customHeight="1" x14ac:dyDescent="0.25">
      <c r="A7" t="s">
        <v>202</v>
      </c>
    </row>
    <row r="8" spans="1:1" x14ac:dyDescent="0.25">
      <c r="A8" t="s">
        <v>203</v>
      </c>
    </row>
    <row r="9" spans="1:1" ht="15" customHeight="1" x14ac:dyDescent="0.25">
      <c r="A9" t="s">
        <v>204</v>
      </c>
    </row>
    <row r="10" spans="1:1" x14ac:dyDescent="0.25">
      <c r="A10" t="s">
        <v>205</v>
      </c>
    </row>
    <row r="11" spans="1:1" x14ac:dyDescent="0.25">
      <c r="A11" t="s">
        <v>206</v>
      </c>
    </row>
    <row r="12" spans="1:1" ht="15" customHeight="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row r="42" spans="1:1" x14ac:dyDescent="0.25">
      <c r="A42" t="s">
        <v>237</v>
      </c>
    </row>
    <row r="43" spans="1:1" x14ac:dyDescent="0.25">
      <c r="A43" t="s">
        <v>238</v>
      </c>
    </row>
    <row r="44" spans="1:1" x14ac:dyDescent="0.25">
      <c r="A44" t="s">
        <v>239</v>
      </c>
    </row>
    <row r="45" spans="1:1" x14ac:dyDescent="0.25">
      <c r="A45" t="s">
        <v>240</v>
      </c>
    </row>
    <row r="46" spans="1:1" x14ac:dyDescent="0.25">
      <c r="A46" t="s">
        <v>241</v>
      </c>
    </row>
    <row r="47" spans="1:1" x14ac:dyDescent="0.25">
      <c r="A47" t="s">
        <v>242</v>
      </c>
    </row>
    <row r="48" spans="1:1" x14ac:dyDescent="0.25">
      <c r="A48" t="s">
        <v>243</v>
      </c>
    </row>
    <row r="49" spans="1:1" x14ac:dyDescent="0.25">
      <c r="A49" t="s">
        <v>244</v>
      </c>
    </row>
    <row r="50" spans="1:1" x14ac:dyDescent="0.25">
      <c r="A50" t="s">
        <v>245</v>
      </c>
    </row>
    <row r="51" spans="1:1" x14ac:dyDescent="0.25">
      <c r="A51" t="s">
        <v>246</v>
      </c>
    </row>
    <row r="52" spans="1:1" x14ac:dyDescent="0.25">
      <c r="A52" t="s">
        <v>247</v>
      </c>
    </row>
    <row r="53" spans="1:1" x14ac:dyDescent="0.25">
      <c r="A53" t="s">
        <v>248</v>
      </c>
    </row>
    <row r="54" spans="1:1" x14ac:dyDescent="0.25">
      <c r="A54" t="s">
        <v>249</v>
      </c>
    </row>
    <row r="55" spans="1:1" x14ac:dyDescent="0.25">
      <c r="A55" t="s">
        <v>250</v>
      </c>
    </row>
    <row r="56" spans="1:1" x14ac:dyDescent="0.25">
      <c r="A56" t="s">
        <v>251</v>
      </c>
    </row>
    <row r="57" spans="1:1" x14ac:dyDescent="0.25">
      <c r="A57" t="s">
        <v>252</v>
      </c>
    </row>
    <row r="58" spans="1:1" x14ac:dyDescent="0.25">
      <c r="A58" t="s">
        <v>253</v>
      </c>
    </row>
    <row r="59" spans="1:1" x14ac:dyDescent="0.25">
      <c r="A59" t="s">
        <v>254</v>
      </c>
    </row>
    <row r="60" spans="1:1" x14ac:dyDescent="0.25">
      <c r="A60" t="s">
        <v>255</v>
      </c>
    </row>
    <row r="61" spans="1:1" x14ac:dyDescent="0.25">
      <c r="A61" t="s">
        <v>196</v>
      </c>
    </row>
    <row r="62" spans="1:1" x14ac:dyDescent="0.25">
      <c r="A62" t="s">
        <v>256</v>
      </c>
    </row>
    <row r="63" spans="1:1" x14ac:dyDescent="0.25">
      <c r="A63" t="s">
        <v>257</v>
      </c>
    </row>
    <row r="64" spans="1:1" x14ac:dyDescent="0.25">
      <c r="A64" t="s">
        <v>258</v>
      </c>
    </row>
    <row r="65" spans="1:1" x14ac:dyDescent="0.25">
      <c r="A65" t="s">
        <v>259</v>
      </c>
    </row>
    <row r="66" spans="1:1" x14ac:dyDescent="0.25">
      <c r="A66" t="s">
        <v>260</v>
      </c>
    </row>
    <row r="67" spans="1:1" x14ac:dyDescent="0.25">
      <c r="A67" t="s">
        <v>261</v>
      </c>
    </row>
    <row r="68" spans="1:1" x14ac:dyDescent="0.25">
      <c r="A68" t="s">
        <v>262</v>
      </c>
    </row>
    <row r="69" spans="1:1" x14ac:dyDescent="0.25">
      <c r="A69" t="s">
        <v>263</v>
      </c>
    </row>
    <row r="70" spans="1:1" x14ac:dyDescent="0.25">
      <c r="A70" t="s">
        <v>264</v>
      </c>
    </row>
    <row r="71" spans="1:1" x14ac:dyDescent="0.25">
      <c r="A71" t="s">
        <v>265</v>
      </c>
    </row>
    <row r="72" spans="1:1" x14ac:dyDescent="0.25">
      <c r="A72" t="s">
        <v>266</v>
      </c>
    </row>
    <row r="73" spans="1:1" x14ac:dyDescent="0.25">
      <c r="A73" t="s">
        <v>267</v>
      </c>
    </row>
    <row r="74" spans="1:1" x14ac:dyDescent="0.25">
      <c r="A74" t="s">
        <v>268</v>
      </c>
    </row>
    <row r="75" spans="1:1" x14ac:dyDescent="0.25">
      <c r="A75" t="s">
        <v>269</v>
      </c>
    </row>
    <row r="76" spans="1:1" x14ac:dyDescent="0.25">
      <c r="A76" t="s">
        <v>270</v>
      </c>
    </row>
    <row r="77" spans="1:1" x14ac:dyDescent="0.25">
      <c r="A77" t="s">
        <v>271</v>
      </c>
    </row>
    <row r="78" spans="1:1" x14ac:dyDescent="0.25">
      <c r="A78" t="s">
        <v>272</v>
      </c>
    </row>
    <row r="79" spans="1:1" x14ac:dyDescent="0.25">
      <c r="A79" t="s">
        <v>273</v>
      </c>
    </row>
    <row r="80" spans="1:1" x14ac:dyDescent="0.25">
      <c r="A80" t="s">
        <v>274</v>
      </c>
    </row>
    <row r="81" spans="1:1" x14ac:dyDescent="0.25">
      <c r="A81" t="s">
        <v>275</v>
      </c>
    </row>
    <row r="82" spans="1:1" x14ac:dyDescent="0.25">
      <c r="A82" t="s">
        <v>276</v>
      </c>
    </row>
    <row r="83" spans="1:1" x14ac:dyDescent="0.25">
      <c r="A83" t="s">
        <v>277</v>
      </c>
    </row>
    <row r="84" spans="1:1" x14ac:dyDescent="0.25">
      <c r="A84" t="s">
        <v>278</v>
      </c>
    </row>
    <row r="85" spans="1:1" x14ac:dyDescent="0.25">
      <c r="A85" t="s">
        <v>279</v>
      </c>
    </row>
    <row r="86" spans="1:1" x14ac:dyDescent="0.25">
      <c r="A86" t="s">
        <v>280</v>
      </c>
    </row>
    <row r="87" spans="1:1" x14ac:dyDescent="0.25">
      <c r="A87" t="s">
        <v>281</v>
      </c>
    </row>
    <row r="88" spans="1:1" x14ac:dyDescent="0.25">
      <c r="A88" t="s">
        <v>282</v>
      </c>
    </row>
    <row r="89" spans="1:1" x14ac:dyDescent="0.25">
      <c r="A89" t="s">
        <v>283</v>
      </c>
    </row>
    <row r="90" spans="1:1" x14ac:dyDescent="0.25">
      <c r="A90" t="s">
        <v>284</v>
      </c>
    </row>
    <row r="91" spans="1:1" x14ac:dyDescent="0.25">
      <c r="A91" t="s">
        <v>285</v>
      </c>
    </row>
    <row r="92" spans="1:1" x14ac:dyDescent="0.25">
      <c r="A92" t="s">
        <v>286</v>
      </c>
    </row>
    <row r="93" spans="1:1" x14ac:dyDescent="0.25">
      <c r="A93" t="s">
        <v>287</v>
      </c>
    </row>
    <row r="94" spans="1:1" x14ac:dyDescent="0.25">
      <c r="A94" t="s">
        <v>288</v>
      </c>
    </row>
    <row r="95" spans="1:1" x14ac:dyDescent="0.25">
      <c r="A95" t="s">
        <v>289</v>
      </c>
    </row>
    <row r="96" spans="1:1" x14ac:dyDescent="0.25">
      <c r="A96" t="s">
        <v>290</v>
      </c>
    </row>
    <row r="97" spans="1:1" x14ac:dyDescent="0.25">
      <c r="A97" t="s">
        <v>291</v>
      </c>
    </row>
    <row r="98" spans="1:1" x14ac:dyDescent="0.25">
      <c r="A98" t="s">
        <v>292</v>
      </c>
    </row>
    <row r="99" spans="1:1" x14ac:dyDescent="0.25">
      <c r="A99" t="s">
        <v>293</v>
      </c>
    </row>
    <row r="100" spans="1:1" x14ac:dyDescent="0.25">
      <c r="A100" t="s">
        <v>294</v>
      </c>
    </row>
    <row r="101" spans="1:1" x14ac:dyDescent="0.25">
      <c r="A101" t="s">
        <v>295</v>
      </c>
    </row>
    <row r="102" spans="1:1" x14ac:dyDescent="0.25">
      <c r="A102" t="s">
        <v>296</v>
      </c>
    </row>
    <row r="103" spans="1:1" x14ac:dyDescent="0.25">
      <c r="A103" t="s">
        <v>297</v>
      </c>
    </row>
    <row r="104" spans="1:1" x14ac:dyDescent="0.25">
      <c r="A104" t="s">
        <v>298</v>
      </c>
    </row>
    <row r="105" spans="1:1" x14ac:dyDescent="0.25">
      <c r="A105" t="s">
        <v>299</v>
      </c>
    </row>
    <row r="106" spans="1:1" x14ac:dyDescent="0.25">
      <c r="A106" t="s">
        <v>300</v>
      </c>
    </row>
    <row r="107" spans="1:1" x14ac:dyDescent="0.25">
      <c r="A107" t="s">
        <v>301</v>
      </c>
    </row>
    <row r="108" spans="1:1" x14ac:dyDescent="0.25">
      <c r="A108" t="s">
        <v>302</v>
      </c>
    </row>
    <row r="109" spans="1:1" x14ac:dyDescent="0.25">
      <c r="A109" t="s">
        <v>303</v>
      </c>
    </row>
    <row r="110" spans="1:1" x14ac:dyDescent="0.25">
      <c r="A110" t="s">
        <v>304</v>
      </c>
    </row>
    <row r="111" spans="1:1" x14ac:dyDescent="0.25">
      <c r="A111" t="s">
        <v>305</v>
      </c>
    </row>
    <row r="112" spans="1:1" x14ac:dyDescent="0.25">
      <c r="A112" t="s">
        <v>306</v>
      </c>
    </row>
    <row r="113" spans="1:1" x14ac:dyDescent="0.25">
      <c r="A113" t="s">
        <v>307</v>
      </c>
    </row>
    <row r="114" spans="1:1" x14ac:dyDescent="0.25">
      <c r="A114" t="s">
        <v>308</v>
      </c>
    </row>
    <row r="115" spans="1:1" x14ac:dyDescent="0.25">
      <c r="A115" t="s">
        <v>309</v>
      </c>
    </row>
    <row r="116" spans="1:1" x14ac:dyDescent="0.25">
      <c r="A116" t="s">
        <v>310</v>
      </c>
    </row>
    <row r="117" spans="1:1" x14ac:dyDescent="0.25">
      <c r="A117" t="s">
        <v>311</v>
      </c>
    </row>
    <row r="118" spans="1:1" x14ac:dyDescent="0.25">
      <c r="A118" t="s">
        <v>312</v>
      </c>
    </row>
    <row r="119" spans="1:1" x14ac:dyDescent="0.25">
      <c r="A119" t="s">
        <v>313</v>
      </c>
    </row>
    <row r="120" spans="1:1" x14ac:dyDescent="0.25">
      <c r="A120" t="s">
        <v>314</v>
      </c>
    </row>
    <row r="121" spans="1:1" x14ac:dyDescent="0.25">
      <c r="A121" t="s">
        <v>315</v>
      </c>
    </row>
    <row r="122" spans="1:1" x14ac:dyDescent="0.25">
      <c r="A122" t="s">
        <v>316</v>
      </c>
    </row>
    <row r="123" spans="1:1" x14ac:dyDescent="0.25">
      <c r="A123" t="s">
        <v>317</v>
      </c>
    </row>
    <row r="124" spans="1:1" x14ac:dyDescent="0.25">
      <c r="A124" t="s">
        <v>318</v>
      </c>
    </row>
    <row r="125" spans="1:1" x14ac:dyDescent="0.25">
      <c r="A125" t="s">
        <v>319</v>
      </c>
    </row>
    <row r="126" spans="1:1" x14ac:dyDescent="0.25">
      <c r="A126" t="s">
        <v>320</v>
      </c>
    </row>
    <row r="127" spans="1:1" x14ac:dyDescent="0.25">
      <c r="A127" t="s">
        <v>321</v>
      </c>
    </row>
    <row r="128" spans="1:1" x14ac:dyDescent="0.25">
      <c r="A128" t="s">
        <v>322</v>
      </c>
    </row>
    <row r="129" spans="1:1" x14ac:dyDescent="0.25">
      <c r="A129" t="s">
        <v>323</v>
      </c>
    </row>
    <row r="130" spans="1:1" x14ac:dyDescent="0.25">
      <c r="A130" t="s">
        <v>324</v>
      </c>
    </row>
    <row r="131" spans="1:1" x14ac:dyDescent="0.25">
      <c r="A131" t="s">
        <v>325</v>
      </c>
    </row>
    <row r="132" spans="1:1" x14ac:dyDescent="0.25">
      <c r="A132" t="s">
        <v>326</v>
      </c>
    </row>
    <row r="133" spans="1:1" x14ac:dyDescent="0.25">
      <c r="A133" t="s">
        <v>327</v>
      </c>
    </row>
    <row r="134" spans="1:1" x14ac:dyDescent="0.25">
      <c r="A134" t="s">
        <v>328</v>
      </c>
    </row>
    <row r="135" spans="1:1" x14ac:dyDescent="0.25">
      <c r="A135" t="s">
        <v>329</v>
      </c>
    </row>
    <row r="136" spans="1:1" x14ac:dyDescent="0.25">
      <c r="A136" t="s">
        <v>330</v>
      </c>
    </row>
    <row r="137" spans="1:1" x14ac:dyDescent="0.25">
      <c r="A137" t="s">
        <v>331</v>
      </c>
    </row>
    <row r="138" spans="1:1" x14ac:dyDescent="0.25">
      <c r="A138" t="s">
        <v>332</v>
      </c>
    </row>
    <row r="139" spans="1:1" x14ac:dyDescent="0.25">
      <c r="A139" t="s">
        <v>333</v>
      </c>
    </row>
    <row r="140" spans="1:1" x14ac:dyDescent="0.25">
      <c r="A140" t="s">
        <v>334</v>
      </c>
    </row>
    <row r="141" spans="1:1" x14ac:dyDescent="0.25">
      <c r="A141" t="s">
        <v>335</v>
      </c>
    </row>
    <row r="142" spans="1:1" x14ac:dyDescent="0.25">
      <c r="A142" t="s">
        <v>336</v>
      </c>
    </row>
    <row r="143" spans="1:1" x14ac:dyDescent="0.25">
      <c r="A143" t="s">
        <v>337</v>
      </c>
    </row>
    <row r="144" spans="1:1" x14ac:dyDescent="0.25">
      <c r="A144" t="s">
        <v>338</v>
      </c>
    </row>
    <row r="145" spans="1:1" x14ac:dyDescent="0.25">
      <c r="A145" t="s">
        <v>339</v>
      </c>
    </row>
    <row r="146" spans="1:1" x14ac:dyDescent="0.25">
      <c r="A146" t="s">
        <v>340</v>
      </c>
    </row>
    <row r="147" spans="1:1" x14ac:dyDescent="0.25">
      <c r="A147" t="s">
        <v>341</v>
      </c>
    </row>
    <row r="148" spans="1:1" x14ac:dyDescent="0.25">
      <c r="A148" t="s">
        <v>342</v>
      </c>
    </row>
    <row r="149" spans="1:1" x14ac:dyDescent="0.25">
      <c r="A149" t="s">
        <v>343</v>
      </c>
    </row>
    <row r="150" spans="1:1" x14ac:dyDescent="0.25">
      <c r="A150" t="s">
        <v>344</v>
      </c>
    </row>
    <row r="151" spans="1:1" x14ac:dyDescent="0.25">
      <c r="A151" t="s">
        <v>345</v>
      </c>
    </row>
    <row r="152" spans="1:1" x14ac:dyDescent="0.25">
      <c r="A152" t="s">
        <v>346</v>
      </c>
    </row>
    <row r="153" spans="1:1" x14ac:dyDescent="0.25">
      <c r="A153" t="s">
        <v>347</v>
      </c>
    </row>
    <row r="154" spans="1:1" x14ac:dyDescent="0.25">
      <c r="A154" t="s">
        <v>348</v>
      </c>
    </row>
    <row r="155" spans="1:1" x14ac:dyDescent="0.25">
      <c r="A155" t="s">
        <v>349</v>
      </c>
    </row>
    <row r="156" spans="1:1" x14ac:dyDescent="0.25">
      <c r="A156" t="s">
        <v>350</v>
      </c>
    </row>
    <row r="157" spans="1:1" x14ac:dyDescent="0.25">
      <c r="A157" t="s">
        <v>351</v>
      </c>
    </row>
    <row r="158" spans="1:1" x14ac:dyDescent="0.25">
      <c r="A158" t="s">
        <v>352</v>
      </c>
    </row>
  </sheetData>
  <sheetProtection algorithmName="SHA-512" hashValue="2ZzB/9dZwICauLyABIp1Ya+FVI8+ix89cJq2BWRxci44ui3KgI2ZaWQYBdAfsboBH20DXsHSv0SwGMn129tz6g==" saltValue="rw+3iJJeoAp2Hx2ZL81Lew==" spinCount="100000" sheet="1" objects="1" scenarios="1"/>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V64"/>
  <sheetViews>
    <sheetView topLeftCell="A3" zoomScale="80" zoomScaleNormal="80" workbookViewId="0">
      <selection activeCell="C8" sqref="C8:D8"/>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97"/>
      <c r="B1" s="297"/>
      <c r="C1" s="297"/>
      <c r="D1" s="297"/>
      <c r="E1" s="427" t="s">
        <v>381</v>
      </c>
      <c r="F1" s="427"/>
      <c r="G1" s="427"/>
      <c r="H1" s="427"/>
      <c r="I1" s="427"/>
      <c r="J1" s="427"/>
      <c r="K1" s="427"/>
      <c r="L1" s="427"/>
      <c r="M1" s="427"/>
      <c r="N1" s="427"/>
      <c r="O1" s="427"/>
      <c r="P1" s="427"/>
      <c r="Q1" s="427"/>
      <c r="R1" s="297"/>
      <c r="S1" s="297"/>
      <c r="T1" s="297"/>
      <c r="U1" s="297"/>
      <c r="V1" s="297"/>
    </row>
    <row r="2" spans="1:22" ht="25.5" customHeight="1" thickBot="1" x14ac:dyDescent="0.25">
      <c r="A2" s="124"/>
      <c r="B2" s="124"/>
      <c r="C2" s="124"/>
      <c r="D2" s="124"/>
      <c r="E2" s="428"/>
      <c r="F2" s="428"/>
      <c r="G2" s="428"/>
      <c r="H2" s="428"/>
      <c r="I2" s="428"/>
      <c r="J2" s="428"/>
      <c r="K2" s="428"/>
      <c r="L2" s="428"/>
      <c r="M2" s="428"/>
      <c r="N2" s="428"/>
      <c r="O2" s="428"/>
      <c r="P2" s="428"/>
      <c r="Q2" s="428"/>
      <c r="R2" s="124"/>
      <c r="S2" s="124"/>
      <c r="T2" s="124"/>
      <c r="U2" s="124"/>
      <c r="V2" s="124"/>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36"/>
      <c r="B4" s="137"/>
      <c r="C4" s="137"/>
      <c r="D4" s="137"/>
      <c r="E4" s="137"/>
      <c r="F4" s="136"/>
      <c r="G4" s="137"/>
      <c r="H4" s="137"/>
      <c r="I4" s="137"/>
      <c r="J4" s="137"/>
      <c r="K4" s="137"/>
      <c r="L4" s="137"/>
      <c r="M4" s="137"/>
      <c r="N4" s="137"/>
      <c r="O4" s="137"/>
      <c r="P4" s="137"/>
      <c r="Q4" s="137"/>
      <c r="R4" s="137"/>
      <c r="S4" s="137"/>
      <c r="T4" s="137"/>
      <c r="U4" s="137"/>
      <c r="V4" s="137"/>
    </row>
    <row r="5" spans="1:22" ht="25.5" customHeight="1" x14ac:dyDescent="0.2">
      <c r="A5" s="423" t="s">
        <v>17</v>
      </c>
      <c r="B5" s="424"/>
      <c r="C5" s="425" t="s">
        <v>262</v>
      </c>
      <c r="D5" s="426"/>
      <c r="E5" s="124"/>
      <c r="F5" s="124"/>
      <c r="G5" s="124"/>
      <c r="H5" s="124"/>
      <c r="I5" s="124"/>
      <c r="J5" s="124"/>
      <c r="K5" s="124"/>
      <c r="L5" s="124"/>
      <c r="M5" s="124"/>
      <c r="N5" s="124"/>
      <c r="O5" s="124"/>
      <c r="P5" s="124"/>
      <c r="Q5" s="124"/>
      <c r="R5" s="124"/>
      <c r="S5" s="124"/>
      <c r="T5" s="124"/>
      <c r="U5" s="124"/>
      <c r="V5" s="124"/>
    </row>
    <row r="6" spans="1:22" ht="25.5" customHeight="1" thickBot="1" x14ac:dyDescent="0.25">
      <c r="A6" s="419" t="s">
        <v>179</v>
      </c>
      <c r="B6" s="420"/>
      <c r="C6" s="496" t="s">
        <v>496</v>
      </c>
      <c r="D6" s="422"/>
      <c r="E6" s="124"/>
      <c r="F6" s="124"/>
      <c r="G6" s="124"/>
      <c r="H6" s="124"/>
      <c r="I6" s="124"/>
      <c r="J6" s="124"/>
      <c r="K6" s="124"/>
      <c r="L6" s="124"/>
      <c r="M6" s="124"/>
      <c r="N6" s="124"/>
      <c r="O6" s="124"/>
      <c r="P6" s="124"/>
      <c r="Q6" s="124"/>
      <c r="R6" s="124"/>
      <c r="S6" s="124"/>
      <c r="T6" s="124"/>
      <c r="U6" s="124"/>
      <c r="V6" s="124"/>
    </row>
    <row r="7" spans="1:22" ht="25.5" customHeight="1" x14ac:dyDescent="0.2">
      <c r="A7" s="419" t="s">
        <v>21</v>
      </c>
      <c r="B7" s="420"/>
      <c r="C7" s="495" t="s">
        <v>497</v>
      </c>
      <c r="D7" s="434"/>
      <c r="E7" s="124"/>
      <c r="F7" s="138"/>
      <c r="G7" s="124"/>
      <c r="H7" s="124"/>
      <c r="I7" s="124"/>
      <c r="J7" s="124"/>
      <c r="K7" s="435" t="s">
        <v>24</v>
      </c>
      <c r="L7" s="436"/>
      <c r="M7" s="436"/>
      <c r="N7" s="436"/>
      <c r="O7" s="436"/>
      <c r="P7" s="413">
        <f>E21+R43</f>
        <v>0</v>
      </c>
      <c r="Q7" s="414"/>
      <c r="R7" s="417" t="str">
        <f>C9</f>
        <v>USD</v>
      </c>
      <c r="S7" s="124"/>
      <c r="T7" s="124"/>
      <c r="U7" s="124"/>
      <c r="V7" s="124"/>
    </row>
    <row r="8" spans="1:22" ht="25.5" customHeight="1" thickBot="1" x14ac:dyDescent="0.25">
      <c r="A8" s="419" t="s">
        <v>20</v>
      </c>
      <c r="B8" s="420"/>
      <c r="C8" s="496" t="s">
        <v>130</v>
      </c>
      <c r="D8" s="422"/>
      <c r="E8" s="124"/>
      <c r="F8" s="124"/>
      <c r="G8" s="124"/>
      <c r="H8" s="124"/>
      <c r="I8" s="124"/>
      <c r="J8" s="124"/>
      <c r="K8" s="437"/>
      <c r="L8" s="438"/>
      <c r="M8" s="438"/>
      <c r="N8" s="438"/>
      <c r="O8" s="438"/>
      <c r="P8" s="415"/>
      <c r="Q8" s="416"/>
      <c r="R8" s="418"/>
      <c r="S8" s="124"/>
      <c r="T8" s="124"/>
      <c r="U8" s="124"/>
      <c r="V8" s="124"/>
    </row>
    <row r="9" spans="1:22" ht="25.5" customHeight="1" thickBot="1" x14ac:dyDescent="0.25">
      <c r="A9" s="429" t="s">
        <v>26</v>
      </c>
      <c r="B9" s="430"/>
      <c r="C9" s="431" t="s">
        <v>28</v>
      </c>
      <c r="D9" s="432"/>
      <c r="E9" s="124"/>
      <c r="F9" s="124"/>
      <c r="G9" s="124"/>
      <c r="H9" s="124"/>
      <c r="I9" s="124"/>
      <c r="J9" s="124"/>
      <c r="K9" s="124"/>
      <c r="L9" s="124"/>
      <c r="M9" s="124"/>
      <c r="N9" s="124"/>
      <c r="O9" s="124"/>
      <c r="P9" s="124"/>
      <c r="Q9" s="124"/>
      <c r="R9" s="124"/>
      <c r="S9" s="124"/>
      <c r="T9" s="124"/>
      <c r="U9" s="124"/>
      <c r="V9" s="124"/>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39"/>
      <c r="B12" s="136"/>
      <c r="C12" s="136"/>
      <c r="D12" s="136"/>
      <c r="E12" s="136"/>
      <c r="F12" s="136"/>
      <c r="G12" s="136"/>
      <c r="H12" s="136"/>
      <c r="I12" s="136"/>
      <c r="J12" s="136"/>
      <c r="K12" s="136"/>
      <c r="L12" s="136"/>
      <c r="M12" s="136"/>
      <c r="N12" s="136"/>
      <c r="O12" s="136"/>
      <c r="P12" s="136"/>
      <c r="Q12" s="136"/>
      <c r="R12" s="136"/>
      <c r="S12" s="136"/>
      <c r="T12" s="136"/>
      <c r="U12" s="136"/>
      <c r="V12" s="136"/>
    </row>
    <row r="13" spans="1:22" ht="25.5" customHeight="1" thickBot="1" x14ac:dyDescent="0.25">
      <c r="A13" s="392" t="s">
        <v>182</v>
      </c>
      <c r="B13" s="393"/>
      <c r="C13" s="393"/>
      <c r="D13" s="393"/>
      <c r="E13" s="393"/>
      <c r="F13" s="393"/>
      <c r="G13" s="393"/>
      <c r="H13" s="393"/>
      <c r="I13" s="393"/>
      <c r="J13" s="393"/>
      <c r="K13" s="393"/>
      <c r="L13" s="394"/>
      <c r="M13" s="124"/>
      <c r="N13" s="124"/>
      <c r="O13" s="392" t="s">
        <v>183</v>
      </c>
      <c r="P13" s="393"/>
      <c r="Q13" s="393"/>
      <c r="R13" s="393"/>
      <c r="S13" s="393"/>
      <c r="T13" s="393"/>
      <c r="U13" s="393"/>
      <c r="V13" s="394"/>
    </row>
    <row r="14" spans="1:22" ht="25.5" customHeight="1" thickBot="1" x14ac:dyDescent="0.25"/>
    <row r="15" spans="1:22" ht="29.25" customHeight="1" thickBot="1" x14ac:dyDescent="0.25">
      <c r="A15" s="315" t="s">
        <v>382</v>
      </c>
      <c r="B15" s="141" t="s">
        <v>356</v>
      </c>
      <c r="C15" s="315" t="s">
        <v>30</v>
      </c>
      <c r="D15" s="142" t="s">
        <v>119</v>
      </c>
      <c r="E15" s="395" t="s">
        <v>383</v>
      </c>
      <c r="F15" s="396"/>
      <c r="G15" s="397" t="s">
        <v>384</v>
      </c>
      <c r="H15" s="398"/>
      <c r="I15" s="398"/>
      <c r="J15" s="398"/>
      <c r="K15" s="398"/>
      <c r="L15" s="399"/>
      <c r="M15" s="124"/>
      <c r="N15" s="411" t="s">
        <v>382</v>
      </c>
      <c r="O15" s="400" t="s">
        <v>494</v>
      </c>
      <c r="P15" s="401"/>
      <c r="Q15" s="401"/>
      <c r="R15" s="401"/>
      <c r="S15" s="401"/>
      <c r="T15" s="402"/>
      <c r="U15" s="400" t="s">
        <v>384</v>
      </c>
      <c r="V15" s="403"/>
    </row>
    <row r="16" spans="1:22" ht="43.5" customHeight="1" thickBot="1" x14ac:dyDescent="0.25">
      <c r="A16" s="143">
        <v>1</v>
      </c>
      <c r="B16" s="144"/>
      <c r="C16" s="145"/>
      <c r="D16" s="145"/>
      <c r="E16" s="406"/>
      <c r="F16" s="407"/>
      <c r="G16" s="387"/>
      <c r="H16" s="408"/>
      <c r="I16" s="408"/>
      <c r="J16" s="408"/>
      <c r="K16" s="408"/>
      <c r="L16" s="388"/>
      <c r="M16" s="124"/>
      <c r="N16" s="412"/>
      <c r="O16" s="409" t="s">
        <v>119</v>
      </c>
      <c r="P16" s="410"/>
      <c r="Q16" s="410"/>
      <c r="R16" s="146" t="s">
        <v>385</v>
      </c>
      <c r="S16" s="147" t="s">
        <v>386</v>
      </c>
      <c r="T16" s="148" t="s">
        <v>387</v>
      </c>
      <c r="U16" s="404"/>
      <c r="V16" s="405"/>
    </row>
    <row r="17" spans="1:22" ht="25.5" customHeight="1" x14ac:dyDescent="0.2">
      <c r="A17" s="149">
        <v>2</v>
      </c>
      <c r="B17" s="150"/>
      <c r="C17" s="151"/>
      <c r="D17" s="151"/>
      <c r="E17" s="357"/>
      <c r="F17" s="374"/>
      <c r="G17" s="375"/>
      <c r="H17" s="376"/>
      <c r="I17" s="376"/>
      <c r="J17" s="376"/>
      <c r="K17" s="376"/>
      <c r="L17" s="377"/>
      <c r="M17" s="124"/>
      <c r="N17" s="152">
        <v>1</v>
      </c>
      <c r="O17" s="385"/>
      <c r="P17" s="386"/>
      <c r="Q17" s="386"/>
      <c r="R17" s="330"/>
      <c r="S17" s="298"/>
      <c r="T17" s="302">
        <f>SUM(R17:S17)</f>
        <v>0</v>
      </c>
      <c r="U17" s="387"/>
      <c r="V17" s="388"/>
    </row>
    <row r="18" spans="1:22" ht="25.5" customHeight="1" x14ac:dyDescent="0.2">
      <c r="A18" s="149">
        <v>3</v>
      </c>
      <c r="B18" s="150"/>
      <c r="C18" s="151"/>
      <c r="D18" s="151"/>
      <c r="E18" s="357"/>
      <c r="F18" s="374"/>
      <c r="G18" s="375"/>
      <c r="H18" s="376"/>
      <c r="I18" s="376"/>
      <c r="J18" s="376"/>
      <c r="K18" s="376"/>
      <c r="L18" s="377"/>
      <c r="M18" s="124"/>
      <c r="N18" s="149">
        <v>2</v>
      </c>
      <c r="O18" s="378"/>
      <c r="P18" s="379"/>
      <c r="Q18" s="379"/>
      <c r="R18" s="331"/>
      <c r="S18" s="299"/>
      <c r="T18" s="303">
        <f>SUM(R18:S18)</f>
        <v>0</v>
      </c>
      <c r="U18" s="375"/>
      <c r="V18" s="377"/>
    </row>
    <row r="19" spans="1:22" ht="25.5" customHeight="1" x14ac:dyDescent="0.2">
      <c r="A19" s="149">
        <v>4</v>
      </c>
      <c r="B19" s="150"/>
      <c r="C19" s="151"/>
      <c r="D19" s="151"/>
      <c r="E19" s="357"/>
      <c r="F19" s="374"/>
      <c r="G19" s="375"/>
      <c r="H19" s="376"/>
      <c r="I19" s="376"/>
      <c r="J19" s="376"/>
      <c r="K19" s="376"/>
      <c r="L19" s="377"/>
      <c r="M19" s="124"/>
      <c r="N19" s="149">
        <v>3</v>
      </c>
      <c r="O19" s="378"/>
      <c r="P19" s="379"/>
      <c r="Q19" s="379"/>
      <c r="R19" s="331"/>
      <c r="S19" s="299"/>
      <c r="T19" s="303">
        <f>SUM(R19:S19)</f>
        <v>0</v>
      </c>
      <c r="U19" s="375"/>
      <c r="V19" s="377"/>
    </row>
    <row r="20" spans="1:22" ht="25.5" customHeight="1" thickBot="1" x14ac:dyDescent="0.25">
      <c r="A20" s="153">
        <v>5</v>
      </c>
      <c r="B20" s="154"/>
      <c r="C20" s="155"/>
      <c r="D20" s="334"/>
      <c r="E20" s="380"/>
      <c r="F20" s="381"/>
      <c r="G20" s="366"/>
      <c r="H20" s="382"/>
      <c r="I20" s="382"/>
      <c r="J20" s="382"/>
      <c r="K20" s="382"/>
      <c r="L20" s="367"/>
      <c r="M20" s="124"/>
      <c r="N20" s="153">
        <v>4</v>
      </c>
      <c r="O20" s="383"/>
      <c r="P20" s="384"/>
      <c r="Q20" s="384"/>
      <c r="R20" s="332"/>
      <c r="S20" s="300"/>
      <c r="T20" s="304">
        <f>SUM(R20:S20)</f>
        <v>0</v>
      </c>
      <c r="U20" s="375"/>
      <c r="V20" s="377"/>
    </row>
    <row r="21" spans="1:22" ht="25.5" customHeight="1" thickBot="1" x14ac:dyDescent="0.25">
      <c r="A21" s="124"/>
      <c r="B21" s="124"/>
      <c r="C21" s="124"/>
      <c r="D21" s="156" t="s">
        <v>8</v>
      </c>
      <c r="E21" s="364">
        <f>SUM(E16:E20)</f>
        <v>0</v>
      </c>
      <c r="F21" s="365"/>
      <c r="G21" s="124"/>
      <c r="H21" s="124"/>
      <c r="I21" s="124"/>
      <c r="J21" s="124"/>
      <c r="K21" s="124"/>
      <c r="L21" s="124"/>
      <c r="M21" s="124"/>
      <c r="N21" s="124"/>
      <c r="O21" s="124"/>
      <c r="P21" s="124"/>
      <c r="Q21" s="124"/>
      <c r="R21" s="124"/>
      <c r="S21" s="301">
        <f>SUM(S17:S20)</f>
        <v>0</v>
      </c>
      <c r="T21" s="124"/>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4"/>
      <c r="B25" s="124"/>
      <c r="C25" s="124"/>
      <c r="D25" s="124"/>
      <c r="E25" s="368" t="s">
        <v>388</v>
      </c>
      <c r="F25" s="369"/>
      <c r="G25" s="369"/>
      <c r="H25" s="369"/>
      <c r="I25" s="369"/>
      <c r="J25" s="369"/>
      <c r="K25" s="369"/>
      <c r="L25" s="369"/>
      <c r="M25" s="369"/>
      <c r="N25" s="369"/>
      <c r="O25" s="369"/>
      <c r="P25" s="370"/>
      <c r="Q25" s="124"/>
      <c r="R25" s="124"/>
      <c r="S25" s="124"/>
      <c r="T25" s="124"/>
    </row>
    <row r="26" spans="1:22" ht="25.5" customHeight="1" thickBot="1" x14ac:dyDescent="0.25">
      <c r="A26" s="124"/>
      <c r="B26" s="124"/>
      <c r="C26" s="124"/>
      <c r="D26" s="124"/>
      <c r="E26" s="371" t="s">
        <v>389</v>
      </c>
      <c r="F26" s="372"/>
      <c r="G26" s="372"/>
      <c r="H26" s="372" t="s">
        <v>390</v>
      </c>
      <c r="I26" s="372"/>
      <c r="J26" s="372"/>
      <c r="K26" s="372" t="s">
        <v>391</v>
      </c>
      <c r="L26" s="372"/>
      <c r="M26" s="372"/>
      <c r="N26" s="372" t="s">
        <v>392</v>
      </c>
      <c r="O26" s="372"/>
      <c r="P26" s="373"/>
      <c r="Q26" s="157"/>
      <c r="R26" s="157"/>
      <c r="S26" s="157"/>
      <c r="T26" s="157"/>
    </row>
    <row r="27" spans="1:22" ht="25.5" customHeight="1" thickBot="1" x14ac:dyDescent="0.25">
      <c r="A27" s="158" t="s">
        <v>382</v>
      </c>
      <c r="B27" s="306" t="s">
        <v>356</v>
      </c>
      <c r="C27" s="316" t="s">
        <v>30</v>
      </c>
      <c r="D27" s="305" t="s">
        <v>0</v>
      </c>
      <c r="E27" s="314" t="s">
        <v>393</v>
      </c>
      <c r="F27" s="322" t="s">
        <v>394</v>
      </c>
      <c r="G27" s="322" t="s">
        <v>395</v>
      </c>
      <c r="H27" s="322" t="s">
        <v>396</v>
      </c>
      <c r="I27" s="322" t="s">
        <v>397</v>
      </c>
      <c r="J27" s="322" t="s">
        <v>398</v>
      </c>
      <c r="K27" s="322" t="s">
        <v>399</v>
      </c>
      <c r="L27" s="322" t="s">
        <v>400</v>
      </c>
      <c r="M27" s="322" t="s">
        <v>401</v>
      </c>
      <c r="N27" s="322" t="s">
        <v>402</v>
      </c>
      <c r="O27" s="322" t="s">
        <v>403</v>
      </c>
      <c r="P27" s="317" t="s">
        <v>404</v>
      </c>
      <c r="Q27" s="165" t="s">
        <v>405</v>
      </c>
      <c r="R27" s="158" t="s">
        <v>406</v>
      </c>
      <c r="S27" s="344" t="s">
        <v>408</v>
      </c>
      <c r="T27" s="345"/>
      <c r="U27" s="345"/>
      <c r="V27" s="346"/>
    </row>
    <row r="28" spans="1:22" ht="25.5" customHeight="1" x14ac:dyDescent="0.2">
      <c r="A28" s="143">
        <v>1</v>
      </c>
      <c r="B28" s="145"/>
      <c r="C28" s="145"/>
      <c r="D28" s="145"/>
      <c r="E28" s="166"/>
      <c r="F28" s="167"/>
      <c r="G28" s="168"/>
      <c r="H28" s="169"/>
      <c r="I28" s="170"/>
      <c r="J28" s="171"/>
      <c r="K28" s="169"/>
      <c r="L28" s="170"/>
      <c r="M28" s="171"/>
      <c r="N28" s="172"/>
      <c r="O28" s="173"/>
      <c r="P28" s="174"/>
      <c r="Q28" s="175">
        <f t="shared" ref="Q28:Q42" si="0">SUM(E28:P28)</f>
        <v>0</v>
      </c>
      <c r="R28" s="176"/>
      <c r="S28" s="347"/>
      <c r="T28" s="348"/>
      <c r="U28" s="348"/>
      <c r="V28" s="349"/>
    </row>
    <row r="29" spans="1:22" ht="25.5" customHeight="1" x14ac:dyDescent="0.2">
      <c r="A29" s="149">
        <v>2</v>
      </c>
      <c r="B29" s="151"/>
      <c r="C29" s="151"/>
      <c r="D29" s="151"/>
      <c r="E29" s="166"/>
      <c r="F29" s="167"/>
      <c r="G29" s="168"/>
      <c r="H29" s="166"/>
      <c r="I29" s="167"/>
      <c r="J29" s="168"/>
      <c r="K29" s="166"/>
      <c r="L29" s="167"/>
      <c r="M29" s="168"/>
      <c r="N29" s="177"/>
      <c r="O29" s="167"/>
      <c r="P29" s="178"/>
      <c r="Q29" s="179">
        <f t="shared" si="0"/>
        <v>0</v>
      </c>
      <c r="R29" s="180"/>
      <c r="S29" s="350"/>
      <c r="T29" s="351"/>
      <c r="U29" s="351"/>
      <c r="V29" s="352"/>
    </row>
    <row r="30" spans="1:22" ht="25.5" customHeight="1" x14ac:dyDescent="0.2">
      <c r="A30" s="149">
        <v>3</v>
      </c>
      <c r="B30" s="151"/>
      <c r="C30" s="151"/>
      <c r="D30" s="151"/>
      <c r="E30" s="166"/>
      <c r="F30" s="167"/>
      <c r="G30" s="168"/>
      <c r="H30" s="166"/>
      <c r="I30" s="167"/>
      <c r="J30" s="168"/>
      <c r="K30" s="166"/>
      <c r="L30" s="167"/>
      <c r="M30" s="168"/>
      <c r="N30" s="177"/>
      <c r="O30" s="167"/>
      <c r="P30" s="178"/>
      <c r="Q30" s="179">
        <f t="shared" si="0"/>
        <v>0</v>
      </c>
      <c r="R30" s="180"/>
      <c r="S30" s="350"/>
      <c r="T30" s="351"/>
      <c r="U30" s="351"/>
      <c r="V30" s="352"/>
    </row>
    <row r="31" spans="1:22" ht="25.5" customHeight="1" x14ac:dyDescent="0.2">
      <c r="A31" s="149">
        <v>4</v>
      </c>
      <c r="B31" s="151"/>
      <c r="C31" s="151"/>
      <c r="D31" s="151"/>
      <c r="E31" s="166"/>
      <c r="F31" s="167"/>
      <c r="G31" s="168"/>
      <c r="H31" s="166"/>
      <c r="I31" s="167"/>
      <c r="J31" s="168"/>
      <c r="K31" s="166"/>
      <c r="L31" s="167"/>
      <c r="M31" s="168"/>
      <c r="N31" s="177"/>
      <c r="O31" s="167"/>
      <c r="P31" s="178"/>
      <c r="Q31" s="179">
        <f t="shared" si="0"/>
        <v>0</v>
      </c>
      <c r="R31" s="180"/>
      <c r="S31" s="350"/>
      <c r="T31" s="351"/>
      <c r="U31" s="351"/>
      <c r="V31" s="352"/>
    </row>
    <row r="32" spans="1:22" ht="25.5" customHeight="1" x14ac:dyDescent="0.2">
      <c r="A32" s="149">
        <v>5</v>
      </c>
      <c r="B32" s="151"/>
      <c r="C32" s="151"/>
      <c r="D32" s="151"/>
      <c r="E32" s="166"/>
      <c r="F32" s="167"/>
      <c r="G32" s="168"/>
      <c r="H32" s="166"/>
      <c r="I32" s="167"/>
      <c r="J32" s="168"/>
      <c r="K32" s="166"/>
      <c r="L32" s="167"/>
      <c r="M32" s="168"/>
      <c r="N32" s="177"/>
      <c r="O32" s="167"/>
      <c r="P32" s="178"/>
      <c r="Q32" s="179">
        <f t="shared" si="0"/>
        <v>0</v>
      </c>
      <c r="R32" s="180"/>
      <c r="S32" s="350"/>
      <c r="T32" s="351"/>
      <c r="U32" s="351"/>
      <c r="V32" s="352"/>
    </row>
    <row r="33" spans="1:22" ht="25.5" customHeight="1" x14ac:dyDescent="0.2">
      <c r="A33" s="149">
        <v>6</v>
      </c>
      <c r="B33" s="151"/>
      <c r="C33" s="151"/>
      <c r="D33" s="151"/>
      <c r="E33" s="166"/>
      <c r="F33" s="167"/>
      <c r="G33" s="168"/>
      <c r="H33" s="166"/>
      <c r="I33" s="167"/>
      <c r="J33" s="168"/>
      <c r="K33" s="166"/>
      <c r="L33" s="167"/>
      <c r="M33" s="168"/>
      <c r="N33" s="177"/>
      <c r="O33" s="167"/>
      <c r="P33" s="178"/>
      <c r="Q33" s="179">
        <f t="shared" si="0"/>
        <v>0</v>
      </c>
      <c r="R33" s="180"/>
      <c r="S33" s="350"/>
      <c r="T33" s="351"/>
      <c r="U33" s="351"/>
      <c r="V33" s="352"/>
    </row>
    <row r="34" spans="1:22" ht="25.5" customHeight="1" x14ac:dyDescent="0.2">
      <c r="A34" s="149">
        <v>7</v>
      </c>
      <c r="B34" s="181"/>
      <c r="C34" s="151"/>
      <c r="D34" s="151"/>
      <c r="E34" s="166"/>
      <c r="F34" s="167"/>
      <c r="G34" s="168"/>
      <c r="H34" s="166"/>
      <c r="I34" s="167"/>
      <c r="J34" s="168"/>
      <c r="K34" s="166"/>
      <c r="L34" s="167"/>
      <c r="M34" s="168"/>
      <c r="N34" s="177"/>
      <c r="O34" s="167"/>
      <c r="P34" s="178"/>
      <c r="Q34" s="179">
        <f t="shared" si="0"/>
        <v>0</v>
      </c>
      <c r="R34" s="180"/>
      <c r="S34" s="350"/>
      <c r="T34" s="351"/>
      <c r="U34" s="351"/>
      <c r="V34" s="352"/>
    </row>
    <row r="35" spans="1:22" ht="25.5" customHeight="1" x14ac:dyDescent="0.2">
      <c r="A35" s="149">
        <v>8</v>
      </c>
      <c r="B35" s="151"/>
      <c r="C35" s="151"/>
      <c r="D35" s="151"/>
      <c r="E35" s="166"/>
      <c r="F35" s="167"/>
      <c r="G35" s="168"/>
      <c r="H35" s="166"/>
      <c r="I35" s="167"/>
      <c r="J35" s="168"/>
      <c r="K35" s="166"/>
      <c r="L35" s="167"/>
      <c r="M35" s="168"/>
      <c r="N35" s="177"/>
      <c r="O35" s="167"/>
      <c r="P35" s="178"/>
      <c r="Q35" s="179">
        <f t="shared" si="0"/>
        <v>0</v>
      </c>
      <c r="R35" s="180"/>
      <c r="S35" s="350"/>
      <c r="T35" s="351"/>
      <c r="U35" s="351"/>
      <c r="V35" s="352"/>
    </row>
    <row r="36" spans="1:22" ht="25.5" customHeight="1" x14ac:dyDescent="0.2">
      <c r="A36" s="149">
        <v>9</v>
      </c>
      <c r="B36" s="151"/>
      <c r="C36" s="151"/>
      <c r="D36" s="151"/>
      <c r="E36" s="166"/>
      <c r="F36" s="167"/>
      <c r="G36" s="168"/>
      <c r="H36" s="166"/>
      <c r="I36" s="167"/>
      <c r="J36" s="168"/>
      <c r="K36" s="166"/>
      <c r="L36" s="167"/>
      <c r="M36" s="168"/>
      <c r="N36" s="177"/>
      <c r="O36" s="167"/>
      <c r="P36" s="178"/>
      <c r="Q36" s="179">
        <f t="shared" si="0"/>
        <v>0</v>
      </c>
      <c r="R36" s="180"/>
      <c r="S36" s="350"/>
      <c r="T36" s="351"/>
      <c r="U36" s="351"/>
      <c r="V36" s="352"/>
    </row>
    <row r="37" spans="1:22" ht="25.5" customHeight="1" x14ac:dyDescent="0.2">
      <c r="A37" s="149">
        <v>10</v>
      </c>
      <c r="B37" s="181"/>
      <c r="C37" s="151"/>
      <c r="D37" s="151"/>
      <c r="E37" s="166"/>
      <c r="F37" s="167"/>
      <c r="G37" s="168"/>
      <c r="H37" s="166"/>
      <c r="I37" s="167"/>
      <c r="J37" s="168"/>
      <c r="K37" s="166"/>
      <c r="L37" s="167"/>
      <c r="M37" s="168"/>
      <c r="N37" s="177"/>
      <c r="O37" s="167"/>
      <c r="P37" s="178"/>
      <c r="Q37" s="179">
        <f t="shared" si="0"/>
        <v>0</v>
      </c>
      <c r="R37" s="180"/>
      <c r="S37" s="350"/>
      <c r="T37" s="351"/>
      <c r="U37" s="351"/>
      <c r="V37" s="352"/>
    </row>
    <row r="38" spans="1:22" ht="25.5" customHeight="1" x14ac:dyDescent="0.2">
      <c r="A38" s="149">
        <v>11</v>
      </c>
      <c r="B38" s="181"/>
      <c r="C38" s="151"/>
      <c r="D38" s="151"/>
      <c r="E38" s="166"/>
      <c r="F38" s="167"/>
      <c r="G38" s="168"/>
      <c r="H38" s="166"/>
      <c r="I38" s="167"/>
      <c r="J38" s="168"/>
      <c r="K38" s="166"/>
      <c r="L38" s="167"/>
      <c r="M38" s="168"/>
      <c r="N38" s="177"/>
      <c r="O38" s="167"/>
      <c r="P38" s="178"/>
      <c r="Q38" s="179">
        <f t="shared" si="0"/>
        <v>0</v>
      </c>
      <c r="R38" s="180"/>
      <c r="S38" s="350"/>
      <c r="T38" s="351"/>
      <c r="U38" s="351"/>
      <c r="V38" s="352"/>
    </row>
    <row r="39" spans="1:22" ht="25.5" customHeight="1" x14ac:dyDescent="0.2">
      <c r="A39" s="149">
        <v>12</v>
      </c>
      <c r="B39" s="181"/>
      <c r="C39" s="151"/>
      <c r="D39" s="151"/>
      <c r="E39" s="166"/>
      <c r="F39" s="167"/>
      <c r="G39" s="168"/>
      <c r="H39" s="166"/>
      <c r="I39" s="167"/>
      <c r="J39" s="168"/>
      <c r="K39" s="166"/>
      <c r="L39" s="167"/>
      <c r="M39" s="168"/>
      <c r="N39" s="177"/>
      <c r="O39" s="167"/>
      <c r="P39" s="178"/>
      <c r="Q39" s="179">
        <f t="shared" si="0"/>
        <v>0</v>
      </c>
      <c r="R39" s="180"/>
      <c r="S39" s="350"/>
      <c r="T39" s="351"/>
      <c r="U39" s="351"/>
      <c r="V39" s="352"/>
    </row>
    <row r="40" spans="1:22" ht="25.5" customHeight="1" x14ac:dyDescent="0.2">
      <c r="A40" s="149">
        <v>13</v>
      </c>
      <c r="B40" s="181"/>
      <c r="C40" s="151"/>
      <c r="D40" s="151"/>
      <c r="E40" s="166"/>
      <c r="F40" s="167"/>
      <c r="G40" s="168"/>
      <c r="H40" s="166"/>
      <c r="I40" s="167"/>
      <c r="J40" s="168"/>
      <c r="K40" s="166"/>
      <c r="L40" s="167"/>
      <c r="M40" s="168"/>
      <c r="N40" s="177"/>
      <c r="O40" s="167"/>
      <c r="P40" s="178"/>
      <c r="Q40" s="179">
        <f t="shared" si="0"/>
        <v>0</v>
      </c>
      <c r="R40" s="180"/>
      <c r="S40" s="350"/>
      <c r="T40" s="351"/>
      <c r="U40" s="351"/>
      <c r="V40" s="352"/>
    </row>
    <row r="41" spans="1:22" ht="25.5" customHeight="1" x14ac:dyDescent="0.2">
      <c r="A41" s="149">
        <v>14</v>
      </c>
      <c r="B41" s="181"/>
      <c r="C41" s="151"/>
      <c r="D41" s="151"/>
      <c r="E41" s="166"/>
      <c r="F41" s="167"/>
      <c r="G41" s="168"/>
      <c r="H41" s="166"/>
      <c r="I41" s="167"/>
      <c r="J41" s="168"/>
      <c r="K41" s="166"/>
      <c r="L41" s="167"/>
      <c r="M41" s="168"/>
      <c r="N41" s="177"/>
      <c r="O41" s="167"/>
      <c r="P41" s="178"/>
      <c r="Q41" s="179">
        <f t="shared" si="0"/>
        <v>0</v>
      </c>
      <c r="R41" s="180"/>
      <c r="S41" s="350"/>
      <c r="T41" s="351"/>
      <c r="U41" s="351"/>
      <c r="V41" s="352"/>
    </row>
    <row r="42" spans="1:22" ht="25.5" customHeight="1" thickBot="1" x14ac:dyDescent="0.25">
      <c r="A42" s="153">
        <v>15</v>
      </c>
      <c r="B42" s="182"/>
      <c r="C42" s="155"/>
      <c r="D42" s="155"/>
      <c r="E42" s="183"/>
      <c r="F42" s="184"/>
      <c r="G42" s="185"/>
      <c r="H42" s="183"/>
      <c r="I42" s="184"/>
      <c r="J42" s="185"/>
      <c r="K42" s="183"/>
      <c r="L42" s="184"/>
      <c r="M42" s="185"/>
      <c r="N42" s="186"/>
      <c r="O42" s="184"/>
      <c r="P42" s="187"/>
      <c r="Q42" s="188">
        <f t="shared" si="0"/>
        <v>0</v>
      </c>
      <c r="R42" s="189"/>
      <c r="S42" s="338"/>
      <c r="T42" s="339"/>
      <c r="U42" s="339"/>
      <c r="V42" s="340"/>
    </row>
    <row r="43" spans="1:22" ht="25.5" customHeight="1" thickBot="1" x14ac:dyDescent="0.25">
      <c r="A43" s="124"/>
      <c r="B43" s="124"/>
      <c r="C43" s="124"/>
      <c r="D43" s="124"/>
      <c r="E43" s="124"/>
      <c r="F43" s="124"/>
      <c r="G43" s="124"/>
      <c r="H43" s="124"/>
      <c r="I43" s="124"/>
      <c r="J43" s="124"/>
      <c r="K43" s="124"/>
      <c r="L43" s="124"/>
      <c r="M43" s="124"/>
      <c r="N43" s="124"/>
      <c r="O43" s="124"/>
      <c r="P43" s="124"/>
      <c r="Q43" s="124"/>
      <c r="R43" s="190">
        <f>SUM(R28:R42)</f>
        <v>0</v>
      </c>
      <c r="S43" s="353" t="s">
        <v>407</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313" t="s">
        <v>382</v>
      </c>
      <c r="B47" s="141" t="s">
        <v>356</v>
      </c>
      <c r="C47" s="313" t="s">
        <v>30</v>
      </c>
      <c r="D47" s="466" t="s">
        <v>128</v>
      </c>
      <c r="E47" s="467"/>
      <c r="F47" s="468" t="s">
        <v>406</v>
      </c>
      <c r="G47" s="469"/>
      <c r="H47" s="470" t="s">
        <v>160</v>
      </c>
      <c r="I47" s="471"/>
      <c r="J47" s="471"/>
      <c r="K47" s="472"/>
      <c r="L47" s="473" t="s">
        <v>189</v>
      </c>
      <c r="M47" s="471"/>
      <c r="N47" s="471"/>
      <c r="O47" s="471"/>
      <c r="P47" s="471"/>
      <c r="Q47" s="471"/>
      <c r="R47" s="472"/>
    </row>
    <row r="48" spans="1:22" ht="25.5" customHeight="1" x14ac:dyDescent="0.2">
      <c r="A48" s="324">
        <v>1</v>
      </c>
      <c r="B48" s="143"/>
      <c r="C48" s="336"/>
      <c r="D48" s="360"/>
      <c r="E48" s="361"/>
      <c r="F48" s="481"/>
      <c r="G48" s="482"/>
      <c r="H48" s="360"/>
      <c r="I48" s="488"/>
      <c r="J48" s="488"/>
      <c r="K48" s="361"/>
      <c r="L48" s="487"/>
      <c r="M48" s="488"/>
      <c r="N48" s="488"/>
      <c r="O48" s="488"/>
      <c r="P48" s="488"/>
      <c r="Q48" s="488"/>
      <c r="R48" s="361"/>
    </row>
    <row r="49" spans="1:22" ht="25.5" customHeight="1" x14ac:dyDescent="0.2">
      <c r="A49" s="320">
        <v>2</v>
      </c>
      <c r="B49" s="149"/>
      <c r="C49" s="329"/>
      <c r="D49" s="362"/>
      <c r="E49" s="363"/>
      <c r="F49" s="483"/>
      <c r="G49" s="484"/>
      <c r="H49" s="362"/>
      <c r="I49" s="490"/>
      <c r="J49" s="490"/>
      <c r="K49" s="363"/>
      <c r="L49" s="489"/>
      <c r="M49" s="490"/>
      <c r="N49" s="490"/>
      <c r="O49" s="490"/>
      <c r="P49" s="490"/>
      <c r="Q49" s="490"/>
      <c r="R49" s="363"/>
    </row>
    <row r="50" spans="1:22" ht="25.5" customHeight="1" x14ac:dyDescent="0.2">
      <c r="A50" s="320">
        <v>3</v>
      </c>
      <c r="B50" s="149"/>
      <c r="C50" s="329"/>
      <c r="D50" s="362"/>
      <c r="E50" s="363"/>
      <c r="F50" s="483"/>
      <c r="G50" s="484"/>
      <c r="H50" s="362"/>
      <c r="I50" s="490"/>
      <c r="J50" s="490"/>
      <c r="K50" s="363"/>
      <c r="L50" s="489"/>
      <c r="M50" s="490"/>
      <c r="N50" s="490"/>
      <c r="O50" s="490"/>
      <c r="P50" s="490"/>
      <c r="Q50" s="490"/>
      <c r="R50" s="363"/>
    </row>
    <row r="51" spans="1:22" ht="25.5" customHeight="1" x14ac:dyDescent="0.2">
      <c r="A51" s="320">
        <v>4</v>
      </c>
      <c r="B51" s="149"/>
      <c r="C51" s="329"/>
      <c r="D51" s="362"/>
      <c r="E51" s="363"/>
      <c r="F51" s="483"/>
      <c r="G51" s="484"/>
      <c r="H51" s="362"/>
      <c r="I51" s="490"/>
      <c r="J51" s="490"/>
      <c r="K51" s="363"/>
      <c r="L51" s="489"/>
      <c r="M51" s="490"/>
      <c r="N51" s="490"/>
      <c r="O51" s="490"/>
      <c r="P51" s="490"/>
      <c r="Q51" s="490"/>
      <c r="R51" s="363"/>
    </row>
    <row r="52" spans="1:22" ht="25.5" customHeight="1" thickBot="1" x14ac:dyDescent="0.25">
      <c r="A52" s="321">
        <v>5</v>
      </c>
      <c r="B52" s="153"/>
      <c r="C52" s="335"/>
      <c r="D52" s="479"/>
      <c r="E52" s="480"/>
      <c r="F52" s="493"/>
      <c r="G52" s="494"/>
      <c r="H52" s="479"/>
      <c r="I52" s="492"/>
      <c r="J52" s="492"/>
      <c r="K52" s="480"/>
      <c r="L52" s="491"/>
      <c r="M52" s="492"/>
      <c r="N52" s="492"/>
      <c r="O52" s="492"/>
      <c r="P52" s="492"/>
      <c r="Q52" s="492"/>
      <c r="R52" s="480"/>
    </row>
    <row r="53" spans="1:22" ht="25.5" customHeight="1" thickBot="1" x14ac:dyDescent="0.25">
      <c r="A53" s="195"/>
      <c r="B53" s="195"/>
      <c r="C53" s="195"/>
      <c r="D53" s="195"/>
      <c r="E53" s="195"/>
      <c r="F53" s="485">
        <f>SUM(F48:G52)</f>
        <v>0</v>
      </c>
      <c r="G53" s="486"/>
      <c r="H53" s="195"/>
      <c r="I53" s="195"/>
      <c r="J53" s="195"/>
      <c r="K53" s="195"/>
      <c r="L53" s="195"/>
      <c r="M53" s="195"/>
      <c r="N53" s="195"/>
      <c r="O53" s="195"/>
      <c r="P53" s="195"/>
      <c r="Q53" s="195"/>
      <c r="R53" s="195"/>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96"/>
      <c r="B57" s="124"/>
      <c r="C57" s="124"/>
      <c r="D57" s="197" t="s">
        <v>187</v>
      </c>
      <c r="E57" s="449" t="s">
        <v>184</v>
      </c>
      <c r="F57" s="450"/>
      <c r="G57" s="451" t="s">
        <v>140</v>
      </c>
      <c r="H57" s="452"/>
      <c r="I57" s="453" t="s">
        <v>1</v>
      </c>
      <c r="J57" s="454"/>
      <c r="K57" s="454"/>
      <c r="L57" s="454"/>
      <c r="M57" s="454"/>
      <c r="N57" s="455"/>
    </row>
    <row r="58" spans="1:22" ht="33.75" customHeight="1" x14ac:dyDescent="0.2">
      <c r="A58" s="456" t="s">
        <v>365</v>
      </c>
      <c r="B58" s="457"/>
      <c r="C58" s="458"/>
      <c r="D58" s="333">
        <v>2</v>
      </c>
      <c r="E58" s="459">
        <f>S21</f>
        <v>0</v>
      </c>
      <c r="F58" s="460"/>
      <c r="G58" s="461">
        <f>IFERROR(D58-E58,"-")</f>
        <v>2</v>
      </c>
      <c r="H58" s="462"/>
      <c r="I58" s="463"/>
      <c r="J58" s="464"/>
      <c r="K58" s="464"/>
      <c r="L58" s="464"/>
      <c r="M58" s="464"/>
      <c r="N58" s="465"/>
    </row>
    <row r="59" spans="1:22" ht="60.75" customHeight="1" x14ac:dyDescent="0.2">
      <c r="A59" s="474" t="s">
        <v>440</v>
      </c>
      <c r="B59" s="475"/>
      <c r="C59" s="476"/>
      <c r="D59" s="323">
        <f>0.15*P7</f>
        <v>0</v>
      </c>
      <c r="E59" s="477"/>
      <c r="F59" s="478"/>
      <c r="G59" s="355">
        <f>IFERROR(E59-D59,"-")</f>
        <v>0</v>
      </c>
      <c r="H59" s="356"/>
      <c r="I59" s="357"/>
      <c r="J59" s="358"/>
      <c r="K59" s="358"/>
      <c r="L59" s="358"/>
      <c r="M59" s="358"/>
      <c r="N59" s="359"/>
    </row>
    <row r="60" spans="1:22" ht="60.75" customHeight="1" thickBot="1" x14ac:dyDescent="0.25">
      <c r="A60" s="439" t="s">
        <v>367</v>
      </c>
      <c r="B60" s="440"/>
      <c r="C60" s="441"/>
      <c r="D60" s="199">
        <f>MAX(0,((P7-100000)*0.2))</f>
        <v>0</v>
      </c>
      <c r="E60" s="442">
        <f>F53</f>
        <v>0</v>
      </c>
      <c r="F60" s="443"/>
      <c r="G60" s="444">
        <f>IFERROR(E60-D60,"-")</f>
        <v>0</v>
      </c>
      <c r="H60" s="445"/>
      <c r="I60" s="446"/>
      <c r="J60" s="447"/>
      <c r="K60" s="447"/>
      <c r="L60" s="447"/>
      <c r="M60" s="447"/>
      <c r="N60" s="448"/>
    </row>
    <row r="64" spans="1:22" x14ac:dyDescent="0.2">
      <c r="A64" s="337" t="s">
        <v>495</v>
      </c>
      <c r="B64" s="337"/>
      <c r="C64" s="337"/>
      <c r="D64" s="337"/>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77" priority="3">
      <formula>IF(OR(AND(OR(OR(B28&lt;&gt;"",C28&lt;&gt;""),D28&lt;&gt;""),OR(R28="",R28=0)),AND(OR(OR(B28="",C28=""),D28=""),AND(R28&lt;&gt;"",R28&lt;&gt;0))),1,0)</formula>
    </cfRule>
  </conditionalFormatting>
  <conditionalFormatting sqref="E16:F20">
    <cfRule type="expression" dxfId="76" priority="2">
      <formula>IF(OR(AND(OR(OR(B16&lt;&gt;"",C16&lt;&gt;""),D16&lt;&gt;""),OR(E16="",E16=0)),AND(OR(OR(B16="",C16=""),D16=""),AND(E16&lt;&gt;"",E16&lt;&gt;0))),1,0)</formula>
    </cfRule>
  </conditionalFormatting>
  <conditionalFormatting sqref="F48:G52">
    <cfRule type="expression" dxfId="75" priority="1">
      <formula>IF(OR(AND(OR(OR(B48&lt;&gt;"",C48&lt;&gt;""),D48&lt;&gt;""),OR(F48="",F48=0)),AND(OR(OR(B48="",C48=""),D48=""),AND(F48&lt;&gt;"",F48&lt;&gt;0))),1,0)</formula>
    </cfRule>
  </conditionalFormatting>
  <dataValidations count="7">
    <dataValidation type="decimal" allowBlank="1" showInputMessage="1" showErrorMessage="1" sqref="G60:H60" xr:uid="{00000000-0002-0000-0100-000000000000}">
      <formula1>-50000</formula1>
      <formula2>50000</formula2>
    </dataValidation>
    <dataValidation type="decimal" allowBlank="1" showInputMessage="1" showErrorMessage="1" sqref="G59:H59" xr:uid="{00000000-0002-0000-0100-000001000000}">
      <formula1>-500000</formula1>
      <formula2>5000000</formula2>
    </dataValidation>
    <dataValidation type="decimal" allowBlank="1" showInputMessage="1" showErrorMessage="1" sqref="R28:R42 E16:F20" xr:uid="{00000000-0002-0000-0100-000002000000}">
      <formula1>0</formula1>
      <formula2>500000</formula2>
    </dataValidation>
    <dataValidation type="decimal" allowBlank="1" showInputMessage="1" showErrorMessage="1" sqref="F48:G52 E59:F60 D59" xr:uid="{00000000-0002-0000-0100-000003000000}">
      <formula1>0</formula1>
      <formula2>5000000</formula2>
    </dataValidation>
    <dataValidation type="decimal" allowBlank="1" showInputMessage="1" showErrorMessage="1" sqref="R17:T20 D58:H58" xr:uid="{00000000-0002-0000-0100-000004000000}">
      <formula1>0</formula1>
      <formula2>50000</formula2>
    </dataValidation>
    <dataValidation type="whole" allowBlank="1" showInputMessage="1" showErrorMessage="1" sqref="E28:Q42 E21:F21 S21 F53:G53 R43" xr:uid="{00000000-0002-0000-0100-000005000000}">
      <formula1>0</formula1>
      <formula2>50000</formula2>
    </dataValidation>
    <dataValidation type="date" allowBlank="1" showInputMessage="1" showErrorMessage="1" sqref="C7:D7" xr:uid="{00000000-0002-0000-0100-000006000000}">
      <formula1>42005</formula1>
      <formula2>44561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LISTS!$G$10:$G$14</xm:f>
          </x14:formula1>
          <xm:sqref>C16:C20 C28:C42 C48:C52</xm:sqref>
        </x14:dataValidation>
        <x14:dataValidation type="list" allowBlank="1" showInputMessage="1" showErrorMessage="1" xr:uid="{00000000-0002-0000-0100-000008000000}">
          <x14:formula1>
            <xm:f>LISTS!$A$2:$A$7</xm:f>
          </x14:formula1>
          <xm:sqref>B16:B20 B28:B42 B48:B52</xm:sqref>
        </x14:dataValidation>
        <x14:dataValidation type="list" allowBlank="1" showInputMessage="1" showErrorMessage="1" xr:uid="{00000000-0002-0000-0100-000009000000}">
          <x14:formula1>
            <xm:f>LISTS!$C$15:$C$16</xm:f>
          </x14:formula1>
          <xm:sqref>C9:D9</xm:sqref>
        </x14:dataValidation>
        <x14:dataValidation type="list" allowBlank="1" showInputMessage="1" showErrorMessage="1" xr:uid="{00000000-0002-0000-0100-00000A000000}">
          <x14:formula1>
            <xm:f>LISTS!$A$13:$A$15</xm:f>
          </x14:formula1>
          <xm:sqref>C8:D8</xm:sqref>
        </x14:dataValidation>
        <x14:dataValidation type="list" allowBlank="1" showInputMessage="1" showErrorMessage="1" xr:uid="{00000000-0002-0000-0100-00000B000000}">
          <x14:formula1>
            <xm:f>Sheet5!$A$2:$A$158</xm:f>
          </x14:formula1>
          <xm:sqref>C5:D5</xm:sqref>
        </x14:dataValidation>
        <x14:dataValidation type="list" allowBlank="1" showInputMessage="1" showErrorMessage="1" xr:uid="{00000000-0002-0000-0100-00000C000000}">
          <x14:formula1>
            <xm:f>LISTS!$E$2:$E$16</xm:f>
          </x14:formula1>
          <xm:sqref>D28:D42</xm:sqref>
        </x14:dataValidation>
        <x14:dataValidation type="list" allowBlank="1" showInputMessage="1" showErrorMessage="1" xr:uid="{00000000-0002-0000-0100-00000D000000}">
          <x14:formula1>
            <xm:f>LISTS!$C$2:$C$5</xm:f>
          </x14:formula1>
          <xm:sqref>O17:Q20</xm:sqref>
        </x14:dataValidation>
        <x14:dataValidation type="list" allowBlank="1" showInputMessage="1" showErrorMessage="1" xr:uid="{00000000-0002-0000-0100-00000E000000}">
          <x14:formula1>
            <xm:f>LISTS!$G$2:$G$6</xm:f>
          </x14:formula1>
          <xm:sqref>D16:D20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V64"/>
  <sheetViews>
    <sheetView zoomScale="90" zoomScaleNormal="90" workbookViewId="0">
      <selection activeCell="C8" sqref="C8:D8"/>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97"/>
      <c r="B1" s="297"/>
      <c r="C1" s="297"/>
      <c r="D1" s="297"/>
      <c r="E1" s="427" t="s">
        <v>381</v>
      </c>
      <c r="F1" s="427"/>
      <c r="G1" s="427"/>
      <c r="H1" s="427"/>
      <c r="I1" s="427"/>
      <c r="J1" s="427"/>
      <c r="K1" s="427"/>
      <c r="L1" s="427"/>
      <c r="M1" s="427"/>
      <c r="N1" s="427"/>
      <c r="O1" s="427"/>
      <c r="P1" s="427"/>
      <c r="Q1" s="427"/>
      <c r="R1" s="297"/>
      <c r="S1" s="297"/>
      <c r="T1" s="297"/>
      <c r="U1" s="297"/>
      <c r="V1" s="297"/>
    </row>
    <row r="2" spans="1:22" ht="25.5" customHeight="1" thickBot="1" x14ac:dyDescent="0.25">
      <c r="A2" s="124"/>
      <c r="B2" s="124"/>
      <c r="C2" s="124"/>
      <c r="D2" s="124"/>
      <c r="E2" s="428"/>
      <c r="F2" s="428"/>
      <c r="G2" s="428"/>
      <c r="H2" s="428"/>
      <c r="I2" s="428"/>
      <c r="J2" s="428"/>
      <c r="K2" s="428"/>
      <c r="L2" s="428"/>
      <c r="M2" s="428"/>
      <c r="N2" s="428"/>
      <c r="O2" s="428"/>
      <c r="P2" s="428"/>
      <c r="Q2" s="428"/>
      <c r="R2" s="124"/>
      <c r="S2" s="124"/>
      <c r="T2" s="124"/>
      <c r="U2" s="124"/>
      <c r="V2" s="124"/>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36"/>
      <c r="B4" s="137"/>
      <c r="C4" s="137"/>
      <c r="D4" s="137"/>
      <c r="E4" s="137"/>
      <c r="F4" s="136"/>
      <c r="G4" s="137"/>
      <c r="H4" s="137"/>
      <c r="I4" s="137"/>
      <c r="J4" s="137"/>
      <c r="K4" s="137"/>
      <c r="L4" s="137"/>
      <c r="M4" s="137"/>
      <c r="N4" s="137"/>
      <c r="O4" s="137"/>
      <c r="P4" s="137"/>
      <c r="Q4" s="137"/>
      <c r="R4" s="137"/>
      <c r="S4" s="137"/>
      <c r="T4" s="137"/>
      <c r="U4" s="137"/>
      <c r="V4" s="137"/>
    </row>
    <row r="5" spans="1:22" ht="25.5" customHeight="1" x14ac:dyDescent="0.2">
      <c r="A5" s="423" t="s">
        <v>17</v>
      </c>
      <c r="B5" s="424"/>
      <c r="C5" s="425" t="s">
        <v>262</v>
      </c>
      <c r="D5" s="426"/>
      <c r="E5" s="124"/>
      <c r="F5" s="124"/>
      <c r="G5" s="124"/>
      <c r="H5" s="124"/>
      <c r="I5" s="124"/>
      <c r="J5" s="124"/>
      <c r="K5" s="124"/>
      <c r="L5" s="124"/>
      <c r="M5" s="124"/>
      <c r="N5" s="124"/>
      <c r="O5" s="124"/>
      <c r="P5" s="124"/>
      <c r="Q5" s="124"/>
      <c r="R5" s="124"/>
      <c r="S5" s="124"/>
      <c r="T5" s="124"/>
      <c r="U5" s="124"/>
      <c r="V5" s="124"/>
    </row>
    <row r="6" spans="1:22" ht="25.5" customHeight="1" thickBot="1" x14ac:dyDescent="0.25">
      <c r="A6" s="419" t="s">
        <v>179</v>
      </c>
      <c r="B6" s="420"/>
      <c r="C6" s="421" t="s">
        <v>496</v>
      </c>
      <c r="D6" s="422"/>
      <c r="E6" s="124"/>
      <c r="F6" s="124"/>
      <c r="G6" s="124"/>
      <c r="H6" s="124"/>
      <c r="I6" s="124"/>
      <c r="J6" s="124"/>
      <c r="K6" s="124"/>
      <c r="L6" s="124"/>
      <c r="M6" s="124"/>
      <c r="N6" s="124"/>
      <c r="O6" s="124"/>
      <c r="P6" s="124"/>
      <c r="Q6" s="124"/>
      <c r="R6" s="124"/>
      <c r="S6" s="124"/>
      <c r="T6" s="124"/>
      <c r="U6" s="124"/>
      <c r="V6" s="124"/>
    </row>
    <row r="7" spans="1:22" ht="25.5" customHeight="1" x14ac:dyDescent="0.2">
      <c r="A7" s="419" t="s">
        <v>21</v>
      </c>
      <c r="B7" s="420"/>
      <c r="C7" s="433" t="s">
        <v>497</v>
      </c>
      <c r="D7" s="434"/>
      <c r="E7" s="124"/>
      <c r="F7" s="138"/>
      <c r="G7" s="124"/>
      <c r="H7" s="124"/>
      <c r="I7" s="124"/>
      <c r="J7" s="124"/>
      <c r="K7" s="435" t="s">
        <v>24</v>
      </c>
      <c r="L7" s="436"/>
      <c r="M7" s="436"/>
      <c r="N7" s="436"/>
      <c r="O7" s="436"/>
      <c r="P7" s="413">
        <f>E21+R43</f>
        <v>0</v>
      </c>
      <c r="Q7" s="414"/>
      <c r="R7" s="417" t="str">
        <f>C9</f>
        <v>USD</v>
      </c>
      <c r="S7" s="124"/>
      <c r="T7" s="124"/>
      <c r="U7" s="124"/>
      <c r="V7" s="124"/>
    </row>
    <row r="8" spans="1:22" ht="25.5" customHeight="1" thickBot="1" x14ac:dyDescent="0.25">
      <c r="A8" s="419" t="s">
        <v>20</v>
      </c>
      <c r="B8" s="420"/>
      <c r="C8" s="421" t="s">
        <v>129</v>
      </c>
      <c r="D8" s="422"/>
      <c r="E8" s="124"/>
      <c r="F8" s="124"/>
      <c r="G8" s="124"/>
      <c r="H8" s="124"/>
      <c r="I8" s="124"/>
      <c r="J8" s="124"/>
      <c r="K8" s="437"/>
      <c r="L8" s="438"/>
      <c r="M8" s="438"/>
      <c r="N8" s="438"/>
      <c r="O8" s="438"/>
      <c r="P8" s="415"/>
      <c r="Q8" s="416"/>
      <c r="R8" s="418"/>
      <c r="S8" s="124"/>
      <c r="T8" s="124"/>
      <c r="U8" s="124"/>
      <c r="V8" s="124"/>
    </row>
    <row r="9" spans="1:22" ht="25.5" customHeight="1" thickBot="1" x14ac:dyDescent="0.25">
      <c r="A9" s="429" t="s">
        <v>26</v>
      </c>
      <c r="B9" s="430"/>
      <c r="C9" s="431" t="s">
        <v>28</v>
      </c>
      <c r="D9" s="432"/>
      <c r="E9" s="124"/>
      <c r="F9" s="124"/>
      <c r="G9" s="124"/>
      <c r="H9" s="124"/>
      <c r="I9" s="124"/>
      <c r="J9" s="124"/>
      <c r="K9" s="124"/>
      <c r="L9" s="124"/>
      <c r="M9" s="124"/>
      <c r="N9" s="124"/>
      <c r="O9" s="124"/>
      <c r="P9" s="124"/>
      <c r="Q9" s="124"/>
      <c r="R9" s="124"/>
      <c r="S9" s="124"/>
      <c r="T9" s="124"/>
      <c r="U9" s="124"/>
      <c r="V9" s="124"/>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39"/>
      <c r="B12" s="136"/>
      <c r="C12" s="136"/>
      <c r="D12" s="136"/>
      <c r="E12" s="136"/>
      <c r="F12" s="136"/>
      <c r="G12" s="136"/>
      <c r="H12" s="136"/>
      <c r="I12" s="136"/>
      <c r="J12" s="136"/>
      <c r="K12" s="136"/>
      <c r="L12" s="136"/>
      <c r="M12" s="136"/>
      <c r="N12" s="136"/>
      <c r="O12" s="136"/>
      <c r="P12" s="136"/>
      <c r="Q12" s="136"/>
      <c r="R12" s="136"/>
      <c r="S12" s="136"/>
      <c r="T12" s="136"/>
      <c r="U12" s="136"/>
      <c r="V12" s="136"/>
    </row>
    <row r="13" spans="1:22" ht="25.5" customHeight="1" thickBot="1" x14ac:dyDescent="0.25">
      <c r="A13" s="392" t="s">
        <v>182</v>
      </c>
      <c r="B13" s="393"/>
      <c r="C13" s="393"/>
      <c r="D13" s="393"/>
      <c r="E13" s="393"/>
      <c r="F13" s="393"/>
      <c r="G13" s="393"/>
      <c r="H13" s="393"/>
      <c r="I13" s="393"/>
      <c r="J13" s="393"/>
      <c r="K13" s="393"/>
      <c r="L13" s="394"/>
      <c r="M13" s="124"/>
      <c r="N13" s="124"/>
      <c r="O13" s="392" t="s">
        <v>183</v>
      </c>
      <c r="P13" s="393"/>
      <c r="Q13" s="393"/>
      <c r="R13" s="393"/>
      <c r="S13" s="393"/>
      <c r="T13" s="393"/>
      <c r="U13" s="393"/>
      <c r="V13" s="394"/>
    </row>
    <row r="14" spans="1:22" ht="25.5" customHeight="1" thickBot="1" x14ac:dyDescent="0.25"/>
    <row r="15" spans="1:22" ht="29.25" customHeight="1" thickBot="1" x14ac:dyDescent="0.25">
      <c r="A15" s="315" t="s">
        <v>382</v>
      </c>
      <c r="B15" s="141" t="s">
        <v>356</v>
      </c>
      <c r="C15" s="315" t="s">
        <v>30</v>
      </c>
      <c r="D15" s="142" t="s">
        <v>119</v>
      </c>
      <c r="E15" s="395" t="s">
        <v>383</v>
      </c>
      <c r="F15" s="396"/>
      <c r="G15" s="397" t="s">
        <v>384</v>
      </c>
      <c r="H15" s="398"/>
      <c r="I15" s="398"/>
      <c r="J15" s="398"/>
      <c r="K15" s="398"/>
      <c r="L15" s="399"/>
      <c r="M15" s="124"/>
      <c r="N15" s="411" t="s">
        <v>382</v>
      </c>
      <c r="O15" s="400" t="s">
        <v>494</v>
      </c>
      <c r="P15" s="401"/>
      <c r="Q15" s="401"/>
      <c r="R15" s="401"/>
      <c r="S15" s="401"/>
      <c r="T15" s="402"/>
      <c r="U15" s="400" t="s">
        <v>384</v>
      </c>
      <c r="V15" s="403"/>
    </row>
    <row r="16" spans="1:22" ht="43.5" customHeight="1" thickBot="1" x14ac:dyDescent="0.25">
      <c r="A16" s="143">
        <v>1</v>
      </c>
      <c r="B16" s="144"/>
      <c r="C16" s="145"/>
      <c r="D16" s="145"/>
      <c r="E16" s="406"/>
      <c r="F16" s="407"/>
      <c r="G16" s="387"/>
      <c r="H16" s="408"/>
      <c r="I16" s="408"/>
      <c r="J16" s="408"/>
      <c r="K16" s="408"/>
      <c r="L16" s="388"/>
      <c r="M16" s="124"/>
      <c r="N16" s="412"/>
      <c r="O16" s="409" t="s">
        <v>119</v>
      </c>
      <c r="P16" s="410"/>
      <c r="Q16" s="410"/>
      <c r="R16" s="146" t="s">
        <v>385</v>
      </c>
      <c r="S16" s="147" t="s">
        <v>386</v>
      </c>
      <c r="T16" s="148" t="s">
        <v>387</v>
      </c>
      <c r="U16" s="404"/>
      <c r="V16" s="405"/>
    </row>
    <row r="17" spans="1:22" ht="25.5" customHeight="1" x14ac:dyDescent="0.2">
      <c r="A17" s="149">
        <v>2</v>
      </c>
      <c r="B17" s="150"/>
      <c r="C17" s="151"/>
      <c r="D17" s="151"/>
      <c r="E17" s="357"/>
      <c r="F17" s="374"/>
      <c r="G17" s="375"/>
      <c r="H17" s="376"/>
      <c r="I17" s="376"/>
      <c r="J17" s="376"/>
      <c r="K17" s="376"/>
      <c r="L17" s="377"/>
      <c r="M17" s="124"/>
      <c r="N17" s="152">
        <v>1</v>
      </c>
      <c r="O17" s="385"/>
      <c r="P17" s="386"/>
      <c r="Q17" s="386"/>
      <c r="R17" s="330"/>
      <c r="S17" s="298"/>
      <c r="T17" s="302">
        <f>SUM(R17:S17)</f>
        <v>0</v>
      </c>
      <c r="U17" s="387"/>
      <c r="V17" s="388"/>
    </row>
    <row r="18" spans="1:22" ht="25.5" customHeight="1" x14ac:dyDescent="0.2">
      <c r="A18" s="149">
        <v>3</v>
      </c>
      <c r="B18" s="150"/>
      <c r="C18" s="151"/>
      <c r="D18" s="151"/>
      <c r="E18" s="357"/>
      <c r="F18" s="374"/>
      <c r="G18" s="375"/>
      <c r="H18" s="376"/>
      <c r="I18" s="376"/>
      <c r="J18" s="376"/>
      <c r="K18" s="376"/>
      <c r="L18" s="377"/>
      <c r="M18" s="124"/>
      <c r="N18" s="149">
        <v>2</v>
      </c>
      <c r="O18" s="378"/>
      <c r="P18" s="379"/>
      <c r="Q18" s="379"/>
      <c r="R18" s="331"/>
      <c r="S18" s="299"/>
      <c r="T18" s="303">
        <f>SUM(R18:S18)</f>
        <v>0</v>
      </c>
      <c r="U18" s="375"/>
      <c r="V18" s="377"/>
    </row>
    <row r="19" spans="1:22" ht="25.5" customHeight="1" x14ac:dyDescent="0.2">
      <c r="A19" s="149">
        <v>4</v>
      </c>
      <c r="B19" s="150"/>
      <c r="C19" s="151"/>
      <c r="D19" s="151"/>
      <c r="E19" s="357"/>
      <c r="F19" s="374"/>
      <c r="G19" s="375"/>
      <c r="H19" s="376"/>
      <c r="I19" s="376"/>
      <c r="J19" s="376"/>
      <c r="K19" s="376"/>
      <c r="L19" s="377"/>
      <c r="M19" s="124"/>
      <c r="N19" s="149">
        <v>3</v>
      </c>
      <c r="O19" s="378"/>
      <c r="P19" s="379"/>
      <c r="Q19" s="379"/>
      <c r="R19" s="331"/>
      <c r="S19" s="299"/>
      <c r="T19" s="303">
        <f>SUM(R19:S19)</f>
        <v>0</v>
      </c>
      <c r="U19" s="375"/>
      <c r="V19" s="377"/>
    </row>
    <row r="20" spans="1:22" ht="25.5" customHeight="1" thickBot="1" x14ac:dyDescent="0.25">
      <c r="A20" s="153">
        <v>5</v>
      </c>
      <c r="B20" s="154"/>
      <c r="C20" s="155"/>
      <c r="D20" s="334"/>
      <c r="E20" s="380"/>
      <c r="F20" s="381"/>
      <c r="G20" s="366"/>
      <c r="H20" s="382"/>
      <c r="I20" s="382"/>
      <c r="J20" s="382"/>
      <c r="K20" s="382"/>
      <c r="L20" s="367"/>
      <c r="M20" s="124"/>
      <c r="N20" s="153">
        <v>4</v>
      </c>
      <c r="O20" s="383"/>
      <c r="P20" s="384"/>
      <c r="Q20" s="384"/>
      <c r="R20" s="332"/>
      <c r="S20" s="300"/>
      <c r="T20" s="304">
        <f>SUM(R20:S20)</f>
        <v>0</v>
      </c>
      <c r="U20" s="375"/>
      <c r="V20" s="377"/>
    </row>
    <row r="21" spans="1:22" ht="25.5" customHeight="1" thickBot="1" x14ac:dyDescent="0.25">
      <c r="A21" s="124"/>
      <c r="B21" s="124"/>
      <c r="C21" s="124"/>
      <c r="D21" s="156" t="s">
        <v>8</v>
      </c>
      <c r="E21" s="364">
        <f>SUM(E16:E20)</f>
        <v>0</v>
      </c>
      <c r="F21" s="365"/>
      <c r="G21" s="124"/>
      <c r="H21" s="124"/>
      <c r="I21" s="124"/>
      <c r="J21" s="124"/>
      <c r="K21" s="124"/>
      <c r="L21" s="124"/>
      <c r="M21" s="124"/>
      <c r="N21" s="124"/>
      <c r="O21" s="124"/>
      <c r="P21" s="124"/>
      <c r="Q21" s="124"/>
      <c r="R21" s="124"/>
      <c r="S21" s="301">
        <f>SUM(S17:S20)</f>
        <v>0</v>
      </c>
      <c r="T21" s="124"/>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4"/>
      <c r="B25" s="124"/>
      <c r="C25" s="124"/>
      <c r="D25" s="124"/>
      <c r="E25" s="368" t="s">
        <v>388</v>
      </c>
      <c r="F25" s="369"/>
      <c r="G25" s="369"/>
      <c r="H25" s="369"/>
      <c r="I25" s="369"/>
      <c r="J25" s="369"/>
      <c r="K25" s="369"/>
      <c r="L25" s="369"/>
      <c r="M25" s="369"/>
      <c r="N25" s="369"/>
      <c r="O25" s="369"/>
      <c r="P25" s="370"/>
      <c r="Q25" s="124"/>
      <c r="R25" s="124"/>
      <c r="S25" s="124"/>
      <c r="T25" s="124"/>
    </row>
    <row r="26" spans="1:22" ht="25.5" customHeight="1" thickBot="1" x14ac:dyDescent="0.25">
      <c r="A26" s="124"/>
      <c r="B26" s="124"/>
      <c r="C26" s="124"/>
      <c r="D26" s="124"/>
      <c r="E26" s="371" t="s">
        <v>389</v>
      </c>
      <c r="F26" s="372"/>
      <c r="G26" s="372"/>
      <c r="H26" s="372" t="s">
        <v>390</v>
      </c>
      <c r="I26" s="372"/>
      <c r="J26" s="372"/>
      <c r="K26" s="372" t="s">
        <v>391</v>
      </c>
      <c r="L26" s="372"/>
      <c r="M26" s="372"/>
      <c r="N26" s="372" t="s">
        <v>392</v>
      </c>
      <c r="O26" s="372"/>
      <c r="P26" s="373"/>
      <c r="Q26" s="157"/>
      <c r="R26" s="157"/>
      <c r="S26" s="157"/>
      <c r="T26" s="157"/>
    </row>
    <row r="27" spans="1:22" ht="25.5" customHeight="1" thickBot="1" x14ac:dyDescent="0.25">
      <c r="A27" s="158" t="s">
        <v>382</v>
      </c>
      <c r="B27" s="306" t="s">
        <v>356</v>
      </c>
      <c r="C27" s="316" t="s">
        <v>30</v>
      </c>
      <c r="D27" s="305" t="s">
        <v>0</v>
      </c>
      <c r="E27" s="314" t="s">
        <v>393</v>
      </c>
      <c r="F27" s="322" t="s">
        <v>394</v>
      </c>
      <c r="G27" s="322" t="s">
        <v>395</v>
      </c>
      <c r="H27" s="322" t="s">
        <v>396</v>
      </c>
      <c r="I27" s="322" t="s">
        <v>397</v>
      </c>
      <c r="J27" s="322" t="s">
        <v>398</v>
      </c>
      <c r="K27" s="322" t="s">
        <v>399</v>
      </c>
      <c r="L27" s="322" t="s">
        <v>400</v>
      </c>
      <c r="M27" s="322" t="s">
        <v>401</v>
      </c>
      <c r="N27" s="322" t="s">
        <v>402</v>
      </c>
      <c r="O27" s="322" t="s">
        <v>403</v>
      </c>
      <c r="P27" s="317" t="s">
        <v>404</v>
      </c>
      <c r="Q27" s="165" t="s">
        <v>405</v>
      </c>
      <c r="R27" s="158" t="s">
        <v>406</v>
      </c>
      <c r="S27" s="344" t="s">
        <v>408</v>
      </c>
      <c r="T27" s="345"/>
      <c r="U27" s="345"/>
      <c r="V27" s="346"/>
    </row>
    <row r="28" spans="1:22" ht="25.5" customHeight="1" x14ac:dyDescent="0.2">
      <c r="A28" s="143">
        <v>1</v>
      </c>
      <c r="B28" s="145"/>
      <c r="C28" s="145"/>
      <c r="D28" s="145"/>
      <c r="E28" s="166"/>
      <c r="F28" s="167"/>
      <c r="G28" s="168"/>
      <c r="H28" s="169"/>
      <c r="I28" s="170"/>
      <c r="J28" s="171"/>
      <c r="K28" s="169"/>
      <c r="L28" s="170"/>
      <c r="M28" s="171"/>
      <c r="N28" s="172"/>
      <c r="O28" s="173"/>
      <c r="P28" s="174"/>
      <c r="Q28" s="175">
        <f t="shared" ref="Q28:Q42" si="0">SUM(E28:P28)</f>
        <v>0</v>
      </c>
      <c r="R28" s="176"/>
      <c r="S28" s="347"/>
      <c r="T28" s="348"/>
      <c r="U28" s="348"/>
      <c r="V28" s="349"/>
    </row>
    <row r="29" spans="1:22" ht="25.5" customHeight="1" x14ac:dyDescent="0.2">
      <c r="A29" s="149">
        <v>2</v>
      </c>
      <c r="B29" s="151"/>
      <c r="C29" s="151"/>
      <c r="D29" s="151"/>
      <c r="E29" s="166"/>
      <c r="F29" s="167"/>
      <c r="G29" s="168"/>
      <c r="H29" s="166"/>
      <c r="I29" s="167"/>
      <c r="J29" s="168"/>
      <c r="K29" s="166"/>
      <c r="L29" s="167"/>
      <c r="M29" s="168"/>
      <c r="N29" s="177"/>
      <c r="O29" s="167"/>
      <c r="P29" s="178"/>
      <c r="Q29" s="179">
        <f t="shared" si="0"/>
        <v>0</v>
      </c>
      <c r="R29" s="180"/>
      <c r="S29" s="350"/>
      <c r="T29" s="351"/>
      <c r="U29" s="351"/>
      <c r="V29" s="352"/>
    </row>
    <row r="30" spans="1:22" ht="25.5" customHeight="1" x14ac:dyDescent="0.2">
      <c r="A30" s="149">
        <v>3</v>
      </c>
      <c r="B30" s="151"/>
      <c r="C30" s="151"/>
      <c r="D30" s="151"/>
      <c r="E30" s="166"/>
      <c r="F30" s="167"/>
      <c r="G30" s="168"/>
      <c r="H30" s="166"/>
      <c r="I30" s="167"/>
      <c r="J30" s="168"/>
      <c r="K30" s="166"/>
      <c r="L30" s="167"/>
      <c r="M30" s="168"/>
      <c r="N30" s="177"/>
      <c r="O30" s="167"/>
      <c r="P30" s="178"/>
      <c r="Q30" s="179">
        <f t="shared" si="0"/>
        <v>0</v>
      </c>
      <c r="R30" s="180"/>
      <c r="S30" s="350"/>
      <c r="T30" s="351"/>
      <c r="U30" s="351"/>
      <c r="V30" s="352"/>
    </row>
    <row r="31" spans="1:22" ht="25.5" customHeight="1" x14ac:dyDescent="0.2">
      <c r="A31" s="149">
        <v>4</v>
      </c>
      <c r="B31" s="151"/>
      <c r="C31" s="151"/>
      <c r="D31" s="151"/>
      <c r="E31" s="166"/>
      <c r="F31" s="167"/>
      <c r="G31" s="168"/>
      <c r="H31" s="166"/>
      <c r="I31" s="167"/>
      <c r="J31" s="168"/>
      <c r="K31" s="166"/>
      <c r="L31" s="167"/>
      <c r="M31" s="168"/>
      <c r="N31" s="177"/>
      <c r="O31" s="167"/>
      <c r="P31" s="178"/>
      <c r="Q31" s="179">
        <f t="shared" si="0"/>
        <v>0</v>
      </c>
      <c r="R31" s="180"/>
      <c r="S31" s="350"/>
      <c r="T31" s="351"/>
      <c r="U31" s="351"/>
      <c r="V31" s="352"/>
    </row>
    <row r="32" spans="1:22" ht="25.5" customHeight="1" x14ac:dyDescent="0.2">
      <c r="A32" s="149">
        <v>5</v>
      </c>
      <c r="B32" s="151"/>
      <c r="C32" s="151"/>
      <c r="D32" s="151"/>
      <c r="E32" s="166"/>
      <c r="F32" s="167"/>
      <c r="G32" s="168"/>
      <c r="H32" s="166"/>
      <c r="I32" s="167"/>
      <c r="J32" s="168"/>
      <c r="K32" s="166"/>
      <c r="L32" s="167"/>
      <c r="M32" s="168"/>
      <c r="N32" s="177"/>
      <c r="O32" s="167"/>
      <c r="P32" s="178"/>
      <c r="Q32" s="179">
        <f t="shared" si="0"/>
        <v>0</v>
      </c>
      <c r="R32" s="180"/>
      <c r="S32" s="350"/>
      <c r="T32" s="351"/>
      <c r="U32" s="351"/>
      <c r="V32" s="352"/>
    </row>
    <row r="33" spans="1:22" ht="25.5" customHeight="1" x14ac:dyDescent="0.2">
      <c r="A33" s="149">
        <v>6</v>
      </c>
      <c r="B33" s="151"/>
      <c r="C33" s="151"/>
      <c r="D33" s="151"/>
      <c r="E33" s="166"/>
      <c r="F33" s="167"/>
      <c r="G33" s="168"/>
      <c r="H33" s="166"/>
      <c r="I33" s="167"/>
      <c r="J33" s="168"/>
      <c r="K33" s="166"/>
      <c r="L33" s="167"/>
      <c r="M33" s="168"/>
      <c r="N33" s="177"/>
      <c r="O33" s="167"/>
      <c r="P33" s="178"/>
      <c r="Q33" s="179">
        <f t="shared" si="0"/>
        <v>0</v>
      </c>
      <c r="R33" s="180"/>
      <c r="S33" s="350"/>
      <c r="T33" s="351"/>
      <c r="U33" s="351"/>
      <c r="V33" s="352"/>
    </row>
    <row r="34" spans="1:22" ht="25.5" customHeight="1" x14ac:dyDescent="0.2">
      <c r="A34" s="149">
        <v>7</v>
      </c>
      <c r="B34" s="181"/>
      <c r="C34" s="151"/>
      <c r="D34" s="151"/>
      <c r="E34" s="166"/>
      <c r="F34" s="167"/>
      <c r="G34" s="168"/>
      <c r="H34" s="166"/>
      <c r="I34" s="167"/>
      <c r="J34" s="168"/>
      <c r="K34" s="166"/>
      <c r="L34" s="167"/>
      <c r="M34" s="168"/>
      <c r="N34" s="177"/>
      <c r="O34" s="167"/>
      <c r="P34" s="178"/>
      <c r="Q34" s="179">
        <f t="shared" si="0"/>
        <v>0</v>
      </c>
      <c r="R34" s="180"/>
      <c r="S34" s="350"/>
      <c r="T34" s="351"/>
      <c r="U34" s="351"/>
      <c r="V34" s="352"/>
    </row>
    <row r="35" spans="1:22" ht="25.5" customHeight="1" x14ac:dyDescent="0.2">
      <c r="A35" s="149">
        <v>8</v>
      </c>
      <c r="B35" s="151"/>
      <c r="C35" s="151"/>
      <c r="D35" s="151"/>
      <c r="E35" s="166"/>
      <c r="F35" s="167"/>
      <c r="G35" s="168"/>
      <c r="H35" s="166"/>
      <c r="I35" s="167"/>
      <c r="J35" s="168"/>
      <c r="K35" s="166"/>
      <c r="L35" s="167"/>
      <c r="M35" s="168"/>
      <c r="N35" s="177"/>
      <c r="O35" s="167"/>
      <c r="P35" s="178"/>
      <c r="Q35" s="179">
        <f t="shared" si="0"/>
        <v>0</v>
      </c>
      <c r="R35" s="180"/>
      <c r="S35" s="350"/>
      <c r="T35" s="351"/>
      <c r="U35" s="351"/>
      <c r="V35" s="352"/>
    </row>
    <row r="36" spans="1:22" ht="25.5" customHeight="1" x14ac:dyDescent="0.2">
      <c r="A36" s="149">
        <v>9</v>
      </c>
      <c r="B36" s="151"/>
      <c r="C36" s="151"/>
      <c r="D36" s="151"/>
      <c r="E36" s="166"/>
      <c r="F36" s="167"/>
      <c r="G36" s="168"/>
      <c r="H36" s="166"/>
      <c r="I36" s="167"/>
      <c r="J36" s="168"/>
      <c r="K36" s="166"/>
      <c r="L36" s="167"/>
      <c r="M36" s="168"/>
      <c r="N36" s="177"/>
      <c r="O36" s="167"/>
      <c r="P36" s="178"/>
      <c r="Q36" s="179">
        <f t="shared" si="0"/>
        <v>0</v>
      </c>
      <c r="R36" s="180"/>
      <c r="S36" s="350"/>
      <c r="T36" s="351"/>
      <c r="U36" s="351"/>
      <c r="V36" s="352"/>
    </row>
    <row r="37" spans="1:22" ht="25.5" customHeight="1" x14ac:dyDescent="0.2">
      <c r="A37" s="149">
        <v>10</v>
      </c>
      <c r="B37" s="181"/>
      <c r="C37" s="151"/>
      <c r="D37" s="151"/>
      <c r="E37" s="166"/>
      <c r="F37" s="167"/>
      <c r="G37" s="168"/>
      <c r="H37" s="166"/>
      <c r="I37" s="167"/>
      <c r="J37" s="168"/>
      <c r="K37" s="166"/>
      <c r="L37" s="167"/>
      <c r="M37" s="168"/>
      <c r="N37" s="177"/>
      <c r="O37" s="167"/>
      <c r="P37" s="178"/>
      <c r="Q37" s="179">
        <f t="shared" si="0"/>
        <v>0</v>
      </c>
      <c r="R37" s="180"/>
      <c r="S37" s="350"/>
      <c r="T37" s="351"/>
      <c r="U37" s="351"/>
      <c r="V37" s="352"/>
    </row>
    <row r="38" spans="1:22" ht="25.5" customHeight="1" x14ac:dyDescent="0.2">
      <c r="A38" s="149">
        <v>11</v>
      </c>
      <c r="B38" s="181"/>
      <c r="C38" s="151"/>
      <c r="D38" s="151"/>
      <c r="E38" s="166"/>
      <c r="F38" s="167"/>
      <c r="G38" s="168"/>
      <c r="H38" s="166"/>
      <c r="I38" s="167"/>
      <c r="J38" s="168"/>
      <c r="K38" s="166"/>
      <c r="L38" s="167"/>
      <c r="M38" s="168"/>
      <c r="N38" s="177"/>
      <c r="O38" s="167"/>
      <c r="P38" s="178"/>
      <c r="Q38" s="179">
        <f t="shared" si="0"/>
        <v>0</v>
      </c>
      <c r="R38" s="180"/>
      <c r="S38" s="350"/>
      <c r="T38" s="351"/>
      <c r="U38" s="351"/>
      <c r="V38" s="352"/>
    </row>
    <row r="39" spans="1:22" ht="25.5" customHeight="1" x14ac:dyDescent="0.2">
      <c r="A39" s="149">
        <v>12</v>
      </c>
      <c r="B39" s="181"/>
      <c r="C39" s="151"/>
      <c r="D39" s="151"/>
      <c r="E39" s="166"/>
      <c r="F39" s="167"/>
      <c r="G39" s="168"/>
      <c r="H39" s="166"/>
      <c r="I39" s="167"/>
      <c r="J39" s="168"/>
      <c r="K39" s="166"/>
      <c r="L39" s="167"/>
      <c r="M39" s="168"/>
      <c r="N39" s="177"/>
      <c r="O39" s="167"/>
      <c r="P39" s="178"/>
      <c r="Q39" s="179">
        <f t="shared" si="0"/>
        <v>0</v>
      </c>
      <c r="R39" s="180"/>
      <c r="S39" s="350"/>
      <c r="T39" s="351"/>
      <c r="U39" s="351"/>
      <c r="V39" s="352"/>
    </row>
    <row r="40" spans="1:22" ht="25.5" customHeight="1" x14ac:dyDescent="0.2">
      <c r="A40" s="149">
        <v>13</v>
      </c>
      <c r="B40" s="181"/>
      <c r="C40" s="151"/>
      <c r="D40" s="151"/>
      <c r="E40" s="166"/>
      <c r="F40" s="167"/>
      <c r="G40" s="168"/>
      <c r="H40" s="166"/>
      <c r="I40" s="167"/>
      <c r="J40" s="168"/>
      <c r="K40" s="166"/>
      <c r="L40" s="167"/>
      <c r="M40" s="168"/>
      <c r="N40" s="177"/>
      <c r="O40" s="167"/>
      <c r="P40" s="178"/>
      <c r="Q40" s="179">
        <f t="shared" si="0"/>
        <v>0</v>
      </c>
      <c r="R40" s="180"/>
      <c r="S40" s="350"/>
      <c r="T40" s="351"/>
      <c r="U40" s="351"/>
      <c r="V40" s="352"/>
    </row>
    <row r="41" spans="1:22" ht="25.5" customHeight="1" x14ac:dyDescent="0.2">
      <c r="A41" s="149">
        <v>14</v>
      </c>
      <c r="B41" s="181"/>
      <c r="C41" s="151"/>
      <c r="D41" s="151"/>
      <c r="E41" s="166"/>
      <c r="F41" s="167"/>
      <c r="G41" s="168"/>
      <c r="H41" s="166"/>
      <c r="I41" s="167"/>
      <c r="J41" s="168"/>
      <c r="K41" s="166"/>
      <c r="L41" s="167"/>
      <c r="M41" s="168"/>
      <c r="N41" s="177"/>
      <c r="O41" s="167"/>
      <c r="P41" s="178"/>
      <c r="Q41" s="179">
        <f t="shared" si="0"/>
        <v>0</v>
      </c>
      <c r="R41" s="180"/>
      <c r="S41" s="350"/>
      <c r="T41" s="351"/>
      <c r="U41" s="351"/>
      <c r="V41" s="352"/>
    </row>
    <row r="42" spans="1:22" ht="25.5" customHeight="1" thickBot="1" x14ac:dyDescent="0.25">
      <c r="A42" s="153">
        <v>15</v>
      </c>
      <c r="B42" s="182"/>
      <c r="C42" s="155"/>
      <c r="D42" s="155"/>
      <c r="E42" s="183"/>
      <c r="F42" s="184"/>
      <c r="G42" s="185"/>
      <c r="H42" s="183"/>
      <c r="I42" s="184"/>
      <c r="J42" s="185"/>
      <c r="K42" s="183"/>
      <c r="L42" s="184"/>
      <c r="M42" s="185"/>
      <c r="N42" s="186"/>
      <c r="O42" s="184"/>
      <c r="P42" s="187"/>
      <c r="Q42" s="188">
        <f t="shared" si="0"/>
        <v>0</v>
      </c>
      <c r="R42" s="189"/>
      <c r="S42" s="338"/>
      <c r="T42" s="339"/>
      <c r="U42" s="339"/>
      <c r="V42" s="340"/>
    </row>
    <row r="43" spans="1:22" ht="25.5" customHeight="1" thickBot="1" x14ac:dyDescent="0.25">
      <c r="A43" s="124"/>
      <c r="B43" s="124"/>
      <c r="C43" s="124"/>
      <c r="D43" s="124"/>
      <c r="E43" s="124"/>
      <c r="F43" s="124"/>
      <c r="G43" s="124"/>
      <c r="H43" s="124"/>
      <c r="I43" s="124"/>
      <c r="J43" s="124"/>
      <c r="K43" s="124"/>
      <c r="L43" s="124"/>
      <c r="M43" s="124"/>
      <c r="N43" s="124"/>
      <c r="O43" s="124"/>
      <c r="P43" s="124"/>
      <c r="Q43" s="124"/>
      <c r="R43" s="190">
        <f>SUM(R28:R42)</f>
        <v>0</v>
      </c>
      <c r="S43" s="353" t="s">
        <v>407</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313" t="s">
        <v>382</v>
      </c>
      <c r="B47" s="141" t="s">
        <v>356</v>
      </c>
      <c r="C47" s="313" t="s">
        <v>30</v>
      </c>
      <c r="D47" s="466" t="s">
        <v>128</v>
      </c>
      <c r="E47" s="467"/>
      <c r="F47" s="468" t="s">
        <v>406</v>
      </c>
      <c r="G47" s="469"/>
      <c r="H47" s="470" t="s">
        <v>160</v>
      </c>
      <c r="I47" s="471"/>
      <c r="J47" s="471"/>
      <c r="K47" s="472"/>
      <c r="L47" s="473" t="s">
        <v>189</v>
      </c>
      <c r="M47" s="471"/>
      <c r="N47" s="471"/>
      <c r="O47" s="471"/>
      <c r="P47" s="471"/>
      <c r="Q47" s="471"/>
      <c r="R47" s="472"/>
    </row>
    <row r="48" spans="1:22" ht="25.5" customHeight="1" x14ac:dyDescent="0.2">
      <c r="A48" s="324">
        <v>1</v>
      </c>
      <c r="B48" s="143"/>
      <c r="C48" s="336"/>
      <c r="D48" s="360"/>
      <c r="E48" s="361"/>
      <c r="F48" s="481"/>
      <c r="G48" s="482"/>
      <c r="H48" s="360"/>
      <c r="I48" s="488"/>
      <c r="J48" s="488"/>
      <c r="K48" s="361"/>
      <c r="L48" s="487"/>
      <c r="M48" s="488"/>
      <c r="N48" s="488"/>
      <c r="O48" s="488"/>
      <c r="P48" s="488"/>
      <c r="Q48" s="488"/>
      <c r="R48" s="361"/>
    </row>
    <row r="49" spans="1:22" ht="25.5" customHeight="1" x14ac:dyDescent="0.2">
      <c r="A49" s="320">
        <v>2</v>
      </c>
      <c r="B49" s="149"/>
      <c r="C49" s="329"/>
      <c r="D49" s="362"/>
      <c r="E49" s="363"/>
      <c r="F49" s="483"/>
      <c r="G49" s="484"/>
      <c r="H49" s="362"/>
      <c r="I49" s="490"/>
      <c r="J49" s="490"/>
      <c r="K49" s="363"/>
      <c r="L49" s="489"/>
      <c r="M49" s="490"/>
      <c r="N49" s="490"/>
      <c r="O49" s="490"/>
      <c r="P49" s="490"/>
      <c r="Q49" s="490"/>
      <c r="R49" s="363"/>
    </row>
    <row r="50" spans="1:22" ht="25.5" customHeight="1" x14ac:dyDescent="0.2">
      <c r="A50" s="320">
        <v>3</v>
      </c>
      <c r="B50" s="149"/>
      <c r="C50" s="329"/>
      <c r="D50" s="362"/>
      <c r="E50" s="363"/>
      <c r="F50" s="483"/>
      <c r="G50" s="484"/>
      <c r="H50" s="362"/>
      <c r="I50" s="490"/>
      <c r="J50" s="490"/>
      <c r="K50" s="363"/>
      <c r="L50" s="489"/>
      <c r="M50" s="490"/>
      <c r="N50" s="490"/>
      <c r="O50" s="490"/>
      <c r="P50" s="490"/>
      <c r="Q50" s="490"/>
      <c r="R50" s="363"/>
    </row>
    <row r="51" spans="1:22" ht="25.5" customHeight="1" x14ac:dyDescent="0.2">
      <c r="A51" s="320">
        <v>4</v>
      </c>
      <c r="B51" s="149"/>
      <c r="C51" s="329"/>
      <c r="D51" s="362"/>
      <c r="E51" s="363"/>
      <c r="F51" s="483"/>
      <c r="G51" s="484"/>
      <c r="H51" s="362"/>
      <c r="I51" s="490"/>
      <c r="J51" s="490"/>
      <c r="K51" s="363"/>
      <c r="L51" s="489"/>
      <c r="M51" s="490"/>
      <c r="N51" s="490"/>
      <c r="O51" s="490"/>
      <c r="P51" s="490"/>
      <c r="Q51" s="490"/>
      <c r="R51" s="363"/>
    </row>
    <row r="52" spans="1:22" ht="25.5" customHeight="1" thickBot="1" x14ac:dyDescent="0.25">
      <c r="A52" s="321">
        <v>5</v>
      </c>
      <c r="B52" s="153"/>
      <c r="C52" s="335"/>
      <c r="D52" s="479"/>
      <c r="E52" s="480"/>
      <c r="F52" s="493"/>
      <c r="G52" s="494"/>
      <c r="H52" s="479"/>
      <c r="I52" s="492"/>
      <c r="J52" s="492"/>
      <c r="K52" s="480"/>
      <c r="L52" s="491"/>
      <c r="M52" s="492"/>
      <c r="N52" s="492"/>
      <c r="O52" s="492"/>
      <c r="P52" s="492"/>
      <c r="Q52" s="492"/>
      <c r="R52" s="480"/>
    </row>
    <row r="53" spans="1:22" ht="25.5" customHeight="1" thickBot="1" x14ac:dyDescent="0.25">
      <c r="A53" s="195"/>
      <c r="B53" s="195"/>
      <c r="C53" s="195"/>
      <c r="D53" s="195"/>
      <c r="E53" s="195"/>
      <c r="F53" s="485">
        <f>SUM(F48:G52)</f>
        <v>0</v>
      </c>
      <c r="G53" s="486"/>
      <c r="H53" s="195"/>
      <c r="I53" s="195"/>
      <c r="J53" s="195"/>
      <c r="K53" s="195"/>
      <c r="L53" s="195"/>
      <c r="M53" s="195"/>
      <c r="N53" s="195"/>
      <c r="O53" s="195"/>
      <c r="P53" s="195"/>
      <c r="Q53" s="195"/>
      <c r="R53" s="195"/>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96"/>
      <c r="B57" s="124"/>
      <c r="C57" s="124"/>
      <c r="D57" s="197" t="s">
        <v>187</v>
      </c>
      <c r="E57" s="449" t="s">
        <v>184</v>
      </c>
      <c r="F57" s="450"/>
      <c r="G57" s="451" t="s">
        <v>140</v>
      </c>
      <c r="H57" s="452"/>
      <c r="I57" s="453" t="s">
        <v>1</v>
      </c>
      <c r="J57" s="454"/>
      <c r="K57" s="454"/>
      <c r="L57" s="454"/>
      <c r="M57" s="454"/>
      <c r="N57" s="455"/>
    </row>
    <row r="58" spans="1:22" ht="33.75" customHeight="1" x14ac:dyDescent="0.2">
      <c r="A58" s="456" t="s">
        <v>365</v>
      </c>
      <c r="B58" s="457"/>
      <c r="C58" s="458"/>
      <c r="D58" s="333">
        <v>2</v>
      </c>
      <c r="E58" s="459">
        <f>S21</f>
        <v>0</v>
      </c>
      <c r="F58" s="460"/>
      <c r="G58" s="461">
        <f>IFERROR(D58-E58,"-")</f>
        <v>2</v>
      </c>
      <c r="H58" s="462"/>
      <c r="I58" s="463"/>
      <c r="J58" s="464"/>
      <c r="K58" s="464"/>
      <c r="L58" s="464"/>
      <c r="M58" s="464"/>
      <c r="N58" s="465"/>
    </row>
    <row r="59" spans="1:22" ht="60.75" customHeight="1" x14ac:dyDescent="0.2">
      <c r="A59" s="474" t="s">
        <v>440</v>
      </c>
      <c r="B59" s="475"/>
      <c r="C59" s="476"/>
      <c r="D59" s="323">
        <f>0.15*P7</f>
        <v>0</v>
      </c>
      <c r="E59" s="477"/>
      <c r="F59" s="478"/>
      <c r="G59" s="355">
        <f>IFERROR(E59-D59,"-")</f>
        <v>0</v>
      </c>
      <c r="H59" s="356"/>
      <c r="I59" s="357"/>
      <c r="J59" s="358"/>
      <c r="K59" s="358"/>
      <c r="L59" s="358"/>
      <c r="M59" s="358"/>
      <c r="N59" s="359"/>
    </row>
    <row r="60" spans="1:22" ht="60.75" customHeight="1" thickBot="1" x14ac:dyDescent="0.25">
      <c r="A60" s="439" t="s">
        <v>367</v>
      </c>
      <c r="B60" s="440"/>
      <c r="C60" s="441"/>
      <c r="D60" s="199">
        <f>MAX(0,((P7-100000)*0.2))</f>
        <v>0</v>
      </c>
      <c r="E60" s="442">
        <f>F53</f>
        <v>0</v>
      </c>
      <c r="F60" s="443"/>
      <c r="G60" s="444">
        <f>IFERROR(E60-D60,"-")</f>
        <v>0</v>
      </c>
      <c r="H60" s="445"/>
      <c r="I60" s="446"/>
      <c r="J60" s="447"/>
      <c r="K60" s="447"/>
      <c r="L60" s="447"/>
      <c r="M60" s="447"/>
      <c r="N60" s="448"/>
    </row>
    <row r="64" spans="1:22" x14ac:dyDescent="0.2">
      <c r="A64" s="337" t="s">
        <v>495</v>
      </c>
      <c r="B64" s="337"/>
      <c r="C64" s="337"/>
      <c r="D64" s="337"/>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74" priority="3">
      <formula>IF(OR(AND(OR(OR(B28&lt;&gt;"",C28&lt;&gt;""),D28&lt;&gt;""),OR(R28="",R28=0)),AND(OR(OR(B28="",C28=""),D28=""),AND(R28&lt;&gt;"",R28&lt;&gt;0))),1,0)</formula>
    </cfRule>
  </conditionalFormatting>
  <conditionalFormatting sqref="E16:F20">
    <cfRule type="expression" dxfId="73" priority="2">
      <formula>IF(OR(AND(OR(OR(B16&lt;&gt;"",C16&lt;&gt;""),D16&lt;&gt;""),OR(E16="",E16=0)),AND(OR(OR(B16="",C16=""),D16=""),AND(E16&lt;&gt;"",E16&lt;&gt;0))),1,0)</formula>
    </cfRule>
  </conditionalFormatting>
  <conditionalFormatting sqref="F48:G52">
    <cfRule type="expression" dxfId="72" priority="1">
      <formula>IF(OR(AND(OR(OR(B48&lt;&gt;"",C48&lt;&gt;""),D48&lt;&gt;""),OR(F48="",F48=0)),AND(OR(OR(B48="",C48=""),D48=""),AND(F48&lt;&gt;"",F48&lt;&gt;0))),1,0)</formula>
    </cfRule>
  </conditionalFormatting>
  <dataValidations count="7">
    <dataValidation type="date" allowBlank="1" showInputMessage="1" showErrorMessage="1" sqref="C7:D7" xr:uid="{00000000-0002-0000-0200-000000000000}">
      <formula1>42005</formula1>
      <formula2>44561</formula2>
    </dataValidation>
    <dataValidation type="whole" allowBlank="1" showInputMessage="1" showErrorMessage="1" sqref="E28:Q42 E21:F21 S21 F53:G53 R43" xr:uid="{00000000-0002-0000-0200-000001000000}">
      <formula1>0</formula1>
      <formula2>50000</formula2>
    </dataValidation>
    <dataValidation type="decimal" allowBlank="1" showInputMessage="1" showErrorMessage="1" sqref="R17:T20 D58:H58" xr:uid="{00000000-0002-0000-0200-000002000000}">
      <formula1>0</formula1>
      <formula2>50000</formula2>
    </dataValidation>
    <dataValidation type="decimal" allowBlank="1" showInputMessage="1" showErrorMessage="1" sqref="F48:G52 E59:F60 D59" xr:uid="{00000000-0002-0000-0200-000003000000}">
      <formula1>0</formula1>
      <formula2>5000000</formula2>
    </dataValidation>
    <dataValidation type="decimal" allowBlank="1" showInputMessage="1" showErrorMessage="1" sqref="R28:R42 E16:F20" xr:uid="{00000000-0002-0000-0200-000004000000}">
      <formula1>0</formula1>
      <formula2>500000</formula2>
    </dataValidation>
    <dataValidation type="decimal" allowBlank="1" showInputMessage="1" showErrorMessage="1" sqref="G59:H59" xr:uid="{00000000-0002-0000-0200-000005000000}">
      <formula1>-500000</formula1>
      <formula2>5000000</formula2>
    </dataValidation>
    <dataValidation type="decimal" allowBlank="1" showInputMessage="1" showErrorMessage="1" sqref="G60:H60" xr:uid="{00000000-0002-0000-02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7000000}">
          <x14:formula1>
            <xm:f>LISTS!$G$2:$G$6</xm:f>
          </x14:formula1>
          <xm:sqref>D16:D20</xm:sqref>
        </x14:dataValidation>
        <x14:dataValidation type="list" allowBlank="1" showInputMessage="1" showErrorMessage="1" xr:uid="{00000000-0002-0000-0200-000008000000}">
          <x14:formula1>
            <xm:f>LISTS!$C$2:$C$5</xm:f>
          </x14:formula1>
          <xm:sqref>O17:Q20</xm:sqref>
        </x14:dataValidation>
        <x14:dataValidation type="list" allowBlank="1" showInputMessage="1" showErrorMessage="1" xr:uid="{00000000-0002-0000-0200-000009000000}">
          <x14:formula1>
            <xm:f>LISTS!$E$2:$E$16</xm:f>
          </x14:formula1>
          <xm:sqref>D28:D42</xm:sqref>
        </x14:dataValidation>
        <x14:dataValidation type="list" allowBlank="1" showInputMessage="1" showErrorMessage="1" xr:uid="{00000000-0002-0000-0200-00000A000000}">
          <x14:formula1>
            <xm:f>Sheet5!$A$2:$A$158</xm:f>
          </x14:formula1>
          <xm:sqref>C5:D5</xm:sqref>
        </x14:dataValidation>
        <x14:dataValidation type="list" allowBlank="1" showInputMessage="1" showErrorMessage="1" xr:uid="{00000000-0002-0000-0200-00000B000000}">
          <x14:formula1>
            <xm:f>LISTS!$A$13:$A$15</xm:f>
          </x14:formula1>
          <xm:sqref>C8:D8</xm:sqref>
        </x14:dataValidation>
        <x14:dataValidation type="list" allowBlank="1" showInputMessage="1" showErrorMessage="1" xr:uid="{00000000-0002-0000-0200-00000C000000}">
          <x14:formula1>
            <xm:f>LISTS!$C$15:$C$16</xm:f>
          </x14:formula1>
          <xm:sqref>C9:D9</xm:sqref>
        </x14:dataValidation>
        <x14:dataValidation type="list" allowBlank="1" showInputMessage="1" showErrorMessage="1" xr:uid="{00000000-0002-0000-0200-00000D000000}">
          <x14:formula1>
            <xm:f>LISTS!$A$2:$A$7</xm:f>
          </x14:formula1>
          <xm:sqref>B16:B20 B28:B42 B48:B52</xm:sqref>
        </x14:dataValidation>
        <x14:dataValidation type="list" allowBlank="1" showInputMessage="1" showErrorMessage="1" xr:uid="{00000000-0002-0000-0200-00000E000000}">
          <x14:formula1>
            <xm:f>LISTS!$G$10:$G$14</xm:f>
          </x14:formula1>
          <xm:sqref>C16:C20 C28:C42 C48:C52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4:O24"/>
  <sheetViews>
    <sheetView topLeftCell="A22" zoomScaleNormal="100" workbookViewId="0">
      <selection activeCell="A8" sqref="A8:E8"/>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97" t="s">
        <v>449</v>
      </c>
      <c r="B4" s="497"/>
      <c r="C4" s="497"/>
      <c r="D4" s="497"/>
      <c r="E4" s="497"/>
      <c r="F4" s="121"/>
      <c r="G4" s="121"/>
      <c r="H4" s="121"/>
      <c r="I4" s="121"/>
      <c r="J4" s="121"/>
      <c r="K4" s="121"/>
      <c r="L4" s="121"/>
    </row>
    <row r="5" spans="1:15" ht="15.75" x14ac:dyDescent="0.25">
      <c r="A5" s="119"/>
    </row>
    <row r="6" spans="1:15" ht="54.75" customHeight="1" x14ac:dyDescent="0.2">
      <c r="A6" s="498" t="s">
        <v>448</v>
      </c>
      <c r="B6" s="499"/>
      <c r="C6" s="499"/>
      <c r="D6" s="499"/>
      <c r="E6" s="499"/>
    </row>
    <row r="7" spans="1:15" ht="33" customHeight="1" x14ac:dyDescent="0.2">
      <c r="A7" s="500" t="s">
        <v>447</v>
      </c>
      <c r="B7" s="500"/>
      <c r="C7" s="500"/>
      <c r="D7" s="500"/>
      <c r="E7" s="500"/>
      <c r="F7" s="122"/>
      <c r="G7" s="122"/>
      <c r="H7" s="122"/>
      <c r="I7" s="122"/>
    </row>
    <row r="8" spans="1:15" ht="129.75" customHeight="1" thickBot="1" x14ac:dyDescent="0.25">
      <c r="A8" s="498" t="s">
        <v>446</v>
      </c>
      <c r="B8" s="498"/>
      <c r="C8" s="498"/>
      <c r="D8" s="498"/>
      <c r="E8" s="498"/>
    </row>
    <row r="9" spans="1:15" s="120" customFormat="1" ht="48" customHeight="1" thickBot="1" x14ac:dyDescent="0.25">
      <c r="A9" s="501" t="s">
        <v>451</v>
      </c>
      <c r="B9" s="501"/>
      <c r="C9" s="501"/>
      <c r="D9" s="501"/>
      <c r="E9" s="501"/>
      <c r="F9" s="123"/>
      <c r="G9" s="124"/>
      <c r="H9" s="124"/>
      <c r="I9" s="124"/>
      <c r="J9" s="133"/>
      <c r="K9" s="502" t="s">
        <v>136</v>
      </c>
      <c r="L9" s="503"/>
      <c r="M9" s="502" t="s">
        <v>137</v>
      </c>
      <c r="N9" s="504"/>
      <c r="O9" s="134" t="s">
        <v>355</v>
      </c>
    </row>
    <row r="10" spans="1:15" ht="31.5" customHeight="1" x14ac:dyDescent="0.2">
      <c r="A10" s="501" t="s">
        <v>445</v>
      </c>
      <c r="B10" s="501"/>
      <c r="C10" s="501"/>
      <c r="D10" s="501"/>
      <c r="E10" s="501"/>
      <c r="F10" s="128"/>
      <c r="G10" s="505" t="s">
        <v>24</v>
      </c>
      <c r="H10" s="506"/>
      <c r="I10" s="506"/>
      <c r="J10" s="507"/>
      <c r="K10" s="511"/>
      <c r="L10" s="512"/>
      <c r="M10" s="515"/>
      <c r="N10" s="516"/>
      <c r="O10" s="523"/>
    </row>
    <row r="11" spans="1:15" ht="67.5" customHeight="1" thickBot="1" x14ac:dyDescent="0.25">
      <c r="A11" s="498" t="s">
        <v>452</v>
      </c>
      <c r="B11" s="498"/>
      <c r="C11" s="498"/>
      <c r="D11" s="498"/>
      <c r="E11" s="498"/>
      <c r="F11" s="128"/>
      <c r="G11" s="508"/>
      <c r="H11" s="509"/>
      <c r="I11" s="509"/>
      <c r="J11" s="510"/>
      <c r="K11" s="513"/>
      <c r="L11" s="514"/>
      <c r="M11" s="517"/>
      <c r="N11" s="518"/>
      <c r="O11" s="524"/>
    </row>
    <row r="12" spans="1:15" s="124" customFormat="1" ht="84.75" customHeight="1" x14ac:dyDescent="0.25">
      <c r="A12" s="501" t="s">
        <v>450</v>
      </c>
      <c r="B12" s="525"/>
      <c r="C12" s="525"/>
      <c r="D12" s="525"/>
      <c r="E12" s="525"/>
      <c r="F12" s="129"/>
      <c r="G12" s="129"/>
      <c r="H12" s="129"/>
      <c r="I12" s="129"/>
    </row>
    <row r="13" spans="1:15" ht="61.5" customHeight="1" thickBot="1" x14ac:dyDescent="0.25">
      <c r="A13" s="501" t="s">
        <v>479</v>
      </c>
      <c r="B13" s="501"/>
      <c r="C13" s="501"/>
      <c r="D13" s="501"/>
      <c r="E13" s="501"/>
      <c r="F13" s="128"/>
      <c r="G13" s="128"/>
      <c r="H13" s="128"/>
      <c r="I13" s="128"/>
    </row>
    <row r="14" spans="1:15" ht="93" customHeight="1" thickBot="1" x14ac:dyDescent="0.25">
      <c r="A14" s="501" t="s">
        <v>444</v>
      </c>
      <c r="B14" s="501"/>
      <c r="C14" s="501"/>
      <c r="D14" s="501"/>
      <c r="E14" s="501"/>
      <c r="F14" s="128"/>
      <c r="G14" s="526" t="s">
        <v>142</v>
      </c>
      <c r="H14" s="527"/>
      <c r="I14" s="526" t="s">
        <v>141</v>
      </c>
      <c r="J14" s="527"/>
      <c r="K14" s="528" t="s">
        <v>143</v>
      </c>
      <c r="L14" s="529"/>
      <c r="M14" s="344" t="s">
        <v>138</v>
      </c>
      <c r="N14" s="346"/>
    </row>
    <row r="15" spans="1:15" ht="37.5" customHeight="1" thickBot="1" x14ac:dyDescent="0.25">
      <c r="A15" s="498" t="s">
        <v>441</v>
      </c>
      <c r="B15" s="498"/>
      <c r="C15" s="498"/>
      <c r="D15" s="498"/>
      <c r="E15" s="498"/>
      <c r="F15" s="130"/>
      <c r="G15" s="519" t="s">
        <v>356</v>
      </c>
      <c r="H15" s="520"/>
      <c r="I15" s="521" t="s">
        <v>30</v>
      </c>
      <c r="J15" s="522"/>
      <c r="K15" s="131"/>
    </row>
    <row r="16" spans="1:15" ht="62.25" customHeight="1" x14ac:dyDescent="0.2">
      <c r="A16" s="501" t="s">
        <v>480</v>
      </c>
      <c r="B16" s="501"/>
      <c r="C16" s="501"/>
      <c r="D16" s="501"/>
      <c r="E16" s="501"/>
      <c r="F16" s="128"/>
      <c r="G16" s="128"/>
      <c r="H16" s="128"/>
      <c r="I16" s="128"/>
    </row>
    <row r="17" spans="1:9" s="124" customFormat="1" ht="57" customHeight="1" x14ac:dyDescent="0.25">
      <c r="A17" s="501" t="s">
        <v>457</v>
      </c>
      <c r="B17" s="501"/>
      <c r="C17" s="501"/>
      <c r="D17" s="501"/>
      <c r="E17" s="501"/>
      <c r="F17" s="129"/>
      <c r="G17" s="129"/>
      <c r="H17" s="129"/>
      <c r="I17" s="129"/>
    </row>
    <row r="18" spans="1:9" s="124" customFormat="1" ht="57" customHeight="1" x14ac:dyDescent="0.25">
      <c r="A18" s="501" t="s">
        <v>443</v>
      </c>
      <c r="B18" s="501"/>
      <c r="C18" s="501"/>
      <c r="D18" s="501"/>
      <c r="E18" s="501"/>
      <c r="F18" s="129"/>
      <c r="G18" s="129"/>
      <c r="H18" s="129"/>
      <c r="I18" s="129"/>
    </row>
    <row r="19" spans="1:9" ht="43.5" customHeight="1" x14ac:dyDescent="0.2">
      <c r="A19" s="498" t="s">
        <v>490</v>
      </c>
      <c r="B19" s="498"/>
      <c r="C19" s="498"/>
      <c r="D19" s="498"/>
      <c r="E19" s="498"/>
      <c r="F19" s="128"/>
      <c r="G19" s="128"/>
      <c r="H19" s="128"/>
      <c r="I19" s="128"/>
    </row>
    <row r="20" spans="1:9" s="124" customFormat="1" ht="37.5" customHeight="1" x14ac:dyDescent="0.25">
      <c r="A20" s="498" t="s">
        <v>491</v>
      </c>
      <c r="B20" s="498"/>
      <c r="C20" s="498"/>
      <c r="D20" s="498"/>
      <c r="E20" s="498"/>
      <c r="F20" s="129"/>
      <c r="G20" s="129"/>
      <c r="H20" s="129"/>
      <c r="I20" s="129"/>
    </row>
    <row r="24" spans="1:9" x14ac:dyDescent="0.2">
      <c r="A24" s="337" t="s">
        <v>489</v>
      </c>
      <c r="B24" s="337"/>
      <c r="C24" s="337"/>
      <c r="D24" s="337"/>
    </row>
  </sheetData>
  <mergeCells count="29">
    <mergeCell ref="G15:H15"/>
    <mergeCell ref="I15:J15"/>
    <mergeCell ref="A16:E16"/>
    <mergeCell ref="A17:E17"/>
    <mergeCell ref="O10:O11"/>
    <mergeCell ref="A11:E11"/>
    <mergeCell ref="A12:E12"/>
    <mergeCell ref="A13:E13"/>
    <mergeCell ref="A14:E14"/>
    <mergeCell ref="G14:H14"/>
    <mergeCell ref="I14:J14"/>
    <mergeCell ref="K14:L14"/>
    <mergeCell ref="M14:N14"/>
    <mergeCell ref="K9:L9"/>
    <mergeCell ref="M9:N9"/>
    <mergeCell ref="A10:E10"/>
    <mergeCell ref="G10:J11"/>
    <mergeCell ref="K10:L11"/>
    <mergeCell ref="M10:N11"/>
    <mergeCell ref="A24:D24"/>
    <mergeCell ref="A4:E4"/>
    <mergeCell ref="A6:E6"/>
    <mergeCell ref="A7:E7"/>
    <mergeCell ref="A8:E8"/>
    <mergeCell ref="A9:E9"/>
    <mergeCell ref="A18:E18"/>
    <mergeCell ref="A19:E19"/>
    <mergeCell ref="A20:E20"/>
    <mergeCell ref="A15:E15"/>
  </mergeCells>
  <dataValidations count="1">
    <dataValidation type="whole" allowBlank="1" showInputMessage="1" showErrorMessage="1" sqref="K10:N11" xr:uid="{00000000-0002-0000-0300-000000000000}">
      <formula1>0</formula1>
      <formula2>50000</formula2>
    </dataValidation>
  </dataValidations>
  <pageMargins left="0.7" right="0.7" top="0.75" bottom="0.75" header="0.3" footer="0.3"/>
  <pageSetup paperSize="9" scale="8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O24"/>
  <sheetViews>
    <sheetView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97" t="s">
        <v>469</v>
      </c>
      <c r="B4" s="497"/>
      <c r="C4" s="497"/>
      <c r="D4" s="497"/>
      <c r="E4" s="497"/>
      <c r="F4" s="121"/>
      <c r="G4" s="121"/>
      <c r="H4" s="121"/>
      <c r="I4" s="121"/>
      <c r="J4" s="121"/>
      <c r="K4" s="121"/>
      <c r="L4" s="121"/>
    </row>
    <row r="5" spans="1:15" ht="15.75" x14ac:dyDescent="0.25">
      <c r="A5" s="119"/>
    </row>
    <row r="6" spans="1:15" ht="54.75" customHeight="1" x14ac:dyDescent="0.2">
      <c r="A6" s="498" t="s">
        <v>466</v>
      </c>
      <c r="B6" s="498"/>
      <c r="C6" s="498"/>
      <c r="D6" s="498"/>
      <c r="E6" s="498"/>
    </row>
    <row r="7" spans="1:15" ht="33" customHeight="1" x14ac:dyDescent="0.2">
      <c r="A7" s="500" t="s">
        <v>455</v>
      </c>
      <c r="B7" s="500"/>
      <c r="C7" s="500"/>
      <c r="D7" s="500"/>
      <c r="E7" s="500"/>
      <c r="F7" s="122"/>
      <c r="G7" s="122"/>
      <c r="H7" s="122"/>
      <c r="I7" s="122"/>
    </row>
    <row r="8" spans="1:15" ht="108.75" customHeight="1" thickBot="1" x14ac:dyDescent="0.25">
      <c r="A8" s="498" t="s">
        <v>467</v>
      </c>
      <c r="B8" s="498"/>
      <c r="C8" s="498"/>
      <c r="D8" s="498"/>
      <c r="E8" s="498"/>
    </row>
    <row r="9" spans="1:15" s="120" customFormat="1" ht="48" customHeight="1" thickBot="1" x14ac:dyDescent="0.25">
      <c r="A9" s="501" t="s">
        <v>454</v>
      </c>
      <c r="B9" s="501"/>
      <c r="C9" s="501"/>
      <c r="D9" s="501"/>
      <c r="E9" s="501"/>
      <c r="F9" s="128"/>
      <c r="G9" s="128"/>
      <c r="H9" s="128"/>
      <c r="I9" s="128"/>
      <c r="J9" s="133"/>
      <c r="K9" s="502" t="s">
        <v>136</v>
      </c>
      <c r="L9" s="503"/>
      <c r="M9" s="502" t="s">
        <v>137</v>
      </c>
      <c r="N9" s="504"/>
      <c r="O9" s="134" t="s">
        <v>355</v>
      </c>
    </row>
    <row r="10" spans="1:15" ht="31.5" customHeight="1" x14ac:dyDescent="0.2">
      <c r="A10" s="501" t="s">
        <v>458</v>
      </c>
      <c r="B10" s="501"/>
      <c r="C10" s="501"/>
      <c r="D10" s="501"/>
      <c r="E10" s="501"/>
      <c r="F10" s="128"/>
      <c r="G10" s="505" t="s">
        <v>24</v>
      </c>
      <c r="H10" s="506"/>
      <c r="I10" s="506"/>
      <c r="J10" s="507"/>
      <c r="K10" s="511"/>
      <c r="L10" s="512"/>
      <c r="M10" s="515"/>
      <c r="N10" s="516"/>
      <c r="O10" s="523"/>
    </row>
    <row r="11" spans="1:15" ht="67.5" customHeight="1" thickBot="1" x14ac:dyDescent="0.25">
      <c r="A11" s="498" t="s">
        <v>456</v>
      </c>
      <c r="B11" s="498"/>
      <c r="C11" s="498"/>
      <c r="D11" s="498"/>
      <c r="E11" s="498"/>
      <c r="F11" s="128"/>
      <c r="G11" s="508"/>
      <c r="H11" s="509"/>
      <c r="I11" s="509"/>
      <c r="J11" s="510"/>
      <c r="K11" s="513"/>
      <c r="L11" s="514"/>
      <c r="M11" s="517"/>
      <c r="N11" s="518"/>
      <c r="O11" s="524"/>
    </row>
    <row r="12" spans="1:15" s="124" customFormat="1" ht="89.25" customHeight="1" x14ac:dyDescent="0.25">
      <c r="A12" s="501" t="s">
        <v>459</v>
      </c>
      <c r="B12" s="501"/>
      <c r="C12" s="501"/>
      <c r="D12" s="501"/>
      <c r="E12" s="501"/>
      <c r="F12" s="129"/>
      <c r="G12" s="129"/>
      <c r="H12" s="129"/>
      <c r="I12" s="129"/>
    </row>
    <row r="13" spans="1:15" ht="61.5" customHeight="1" thickBot="1" x14ac:dyDescent="0.25">
      <c r="A13" s="501" t="s">
        <v>472</v>
      </c>
      <c r="B13" s="501"/>
      <c r="C13" s="501"/>
      <c r="D13" s="501"/>
      <c r="E13" s="501"/>
      <c r="F13" s="128"/>
      <c r="G13" s="128"/>
      <c r="H13" s="128"/>
      <c r="I13" s="128"/>
    </row>
    <row r="14" spans="1:15" ht="93" customHeight="1" thickBot="1" x14ac:dyDescent="0.25">
      <c r="A14" s="501" t="s">
        <v>460</v>
      </c>
      <c r="B14" s="501"/>
      <c r="C14" s="501"/>
      <c r="D14" s="501"/>
      <c r="E14" s="501"/>
      <c r="F14" s="128"/>
      <c r="G14" s="526" t="s">
        <v>142</v>
      </c>
      <c r="H14" s="527"/>
      <c r="I14" s="526" t="s">
        <v>141</v>
      </c>
      <c r="J14" s="527"/>
      <c r="K14" s="528" t="s">
        <v>143</v>
      </c>
      <c r="L14" s="529"/>
      <c r="M14" s="344" t="s">
        <v>138</v>
      </c>
      <c r="N14" s="346"/>
    </row>
    <row r="15" spans="1:15" ht="37.5" customHeight="1" thickBot="1" x14ac:dyDescent="0.25">
      <c r="A15" s="498" t="s">
        <v>461</v>
      </c>
      <c r="B15" s="498"/>
      <c r="C15" s="498"/>
      <c r="D15" s="498"/>
      <c r="E15" s="498"/>
      <c r="F15" s="130"/>
      <c r="G15" s="519" t="s">
        <v>356</v>
      </c>
      <c r="H15" s="520"/>
      <c r="I15" s="521" t="s">
        <v>30</v>
      </c>
      <c r="J15" s="522"/>
      <c r="K15" s="131"/>
    </row>
    <row r="16" spans="1:15" ht="54" customHeight="1" x14ac:dyDescent="0.2">
      <c r="A16" s="501" t="s">
        <v>481</v>
      </c>
      <c r="B16" s="501"/>
      <c r="C16" s="501"/>
      <c r="D16" s="501"/>
      <c r="E16" s="501"/>
      <c r="F16" s="128"/>
      <c r="G16" s="128"/>
      <c r="H16" s="128"/>
      <c r="I16" s="128"/>
    </row>
    <row r="17" spans="1:9" s="124" customFormat="1" ht="57" customHeight="1" x14ac:dyDescent="0.25">
      <c r="A17" s="501" t="s">
        <v>462</v>
      </c>
      <c r="B17" s="501"/>
      <c r="C17" s="501"/>
      <c r="D17" s="501"/>
      <c r="E17" s="501"/>
      <c r="F17" s="129"/>
      <c r="G17" s="129"/>
      <c r="H17" s="129"/>
      <c r="I17" s="129"/>
    </row>
    <row r="18" spans="1:9" s="124" customFormat="1" ht="57" customHeight="1" x14ac:dyDescent="0.25">
      <c r="A18" s="501" t="s">
        <v>475</v>
      </c>
      <c r="B18" s="501"/>
      <c r="C18" s="501"/>
      <c r="D18" s="501"/>
      <c r="E18" s="501"/>
      <c r="F18" s="129"/>
      <c r="G18" s="129"/>
      <c r="H18" s="129"/>
      <c r="I18" s="129"/>
    </row>
    <row r="19" spans="1:9" ht="43.5" customHeight="1" x14ac:dyDescent="0.2">
      <c r="A19" s="530" t="s">
        <v>464</v>
      </c>
      <c r="B19" s="530"/>
      <c r="C19" s="530"/>
      <c r="D19" s="530"/>
      <c r="E19" s="530"/>
      <c r="F19" s="132"/>
      <c r="G19" s="132"/>
      <c r="H19" s="132"/>
      <c r="I19" s="132"/>
    </row>
    <row r="20" spans="1:9" s="124" customFormat="1" ht="37.5" customHeight="1" x14ac:dyDescent="0.25">
      <c r="A20" s="531" t="s">
        <v>463</v>
      </c>
      <c r="B20" s="531"/>
      <c r="C20" s="531"/>
      <c r="D20" s="531"/>
      <c r="E20" s="531"/>
      <c r="F20" s="135"/>
      <c r="G20" s="135"/>
      <c r="H20" s="135"/>
      <c r="I20" s="135"/>
    </row>
    <row r="24" spans="1:9" x14ac:dyDescent="0.2">
      <c r="A24" s="337" t="s">
        <v>492</v>
      </c>
      <c r="B24" s="337"/>
      <c r="C24" s="337"/>
      <c r="D24" s="337"/>
    </row>
  </sheetData>
  <mergeCells count="29">
    <mergeCell ref="O10:O11"/>
    <mergeCell ref="A11:E11"/>
    <mergeCell ref="A8:E8"/>
    <mergeCell ref="A9:E9"/>
    <mergeCell ref="K9:L9"/>
    <mergeCell ref="A4:E4"/>
    <mergeCell ref="M9:N9"/>
    <mergeCell ref="A10:E10"/>
    <mergeCell ref="G10:J11"/>
    <mergeCell ref="K10:L11"/>
    <mergeCell ref="M10:N11"/>
    <mergeCell ref="A6:E6"/>
    <mergeCell ref="A7:E7"/>
    <mergeCell ref="A12:E12"/>
    <mergeCell ref="A13:E13"/>
    <mergeCell ref="M14:N14"/>
    <mergeCell ref="K14:L14"/>
    <mergeCell ref="A24:D24"/>
    <mergeCell ref="A17:E17"/>
    <mergeCell ref="A18:E18"/>
    <mergeCell ref="A19:E19"/>
    <mergeCell ref="A20:E20"/>
    <mergeCell ref="G15:H15"/>
    <mergeCell ref="I15:J15"/>
    <mergeCell ref="A15:E15"/>
    <mergeCell ref="A16:E16"/>
    <mergeCell ref="A14:E14"/>
    <mergeCell ref="G14:H14"/>
    <mergeCell ref="I14:J14"/>
  </mergeCells>
  <dataValidations count="1">
    <dataValidation type="whole" allowBlank="1" showInputMessage="1" showErrorMessage="1" sqref="K10:N11" xr:uid="{00000000-0002-0000-0400-000000000000}">
      <formula1>0</formula1>
      <formula2>50000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P23"/>
  <sheetViews>
    <sheetView topLeftCell="A13" workbookViewId="0">
      <selection activeCell="I16" sqref="I16"/>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6" ht="15" customHeight="1" x14ac:dyDescent="0.2">
      <c r="A4" s="497" t="s">
        <v>468</v>
      </c>
      <c r="B4" s="497"/>
      <c r="C4" s="497"/>
      <c r="D4" s="497"/>
      <c r="E4" s="497"/>
      <c r="F4" s="121"/>
      <c r="G4" s="121"/>
      <c r="H4" s="121"/>
      <c r="I4" s="121"/>
      <c r="J4" s="121"/>
      <c r="K4" s="121"/>
      <c r="L4" s="121"/>
    </row>
    <row r="5" spans="1:16" ht="15.75" x14ac:dyDescent="0.25">
      <c r="A5" s="119"/>
    </row>
    <row r="6" spans="1:16" ht="54.75" customHeight="1" x14ac:dyDescent="0.2">
      <c r="A6" s="498" t="s">
        <v>486</v>
      </c>
      <c r="B6" s="498"/>
      <c r="C6" s="498"/>
      <c r="D6" s="498"/>
      <c r="E6" s="498"/>
    </row>
    <row r="7" spans="1:16" ht="33" customHeight="1" x14ac:dyDescent="0.2">
      <c r="A7" s="500" t="s">
        <v>482</v>
      </c>
      <c r="B7" s="500"/>
      <c r="C7" s="500"/>
      <c r="D7" s="500"/>
      <c r="E7" s="500"/>
      <c r="F7" s="122"/>
      <c r="G7" s="122"/>
      <c r="H7" s="122"/>
      <c r="I7" s="122"/>
    </row>
    <row r="8" spans="1:16" ht="116.25" customHeight="1" x14ac:dyDescent="0.2">
      <c r="A8" s="498" t="s">
        <v>487</v>
      </c>
      <c r="B8" s="498"/>
      <c r="C8" s="498"/>
      <c r="D8" s="498"/>
      <c r="E8" s="498"/>
    </row>
    <row r="9" spans="1:16" s="120" customFormat="1" ht="52.5" customHeight="1" thickBot="1" x14ac:dyDescent="0.25">
      <c r="A9" s="501" t="s">
        <v>470</v>
      </c>
      <c r="B9" s="501"/>
      <c r="C9" s="501"/>
      <c r="D9" s="501"/>
      <c r="E9" s="501"/>
      <c r="F9" s="123"/>
      <c r="G9" s="124"/>
      <c r="H9" s="124"/>
      <c r="I9" s="124"/>
      <c r="J9" s="125"/>
      <c r="K9" s="126"/>
      <c r="L9" s="126"/>
      <c r="M9" s="126"/>
      <c r="N9" s="126"/>
      <c r="O9" s="126"/>
      <c r="P9" s="127"/>
    </row>
    <row r="10" spans="1:16" ht="42" customHeight="1" x14ac:dyDescent="0.2">
      <c r="A10" s="501" t="s">
        <v>465</v>
      </c>
      <c r="B10" s="501"/>
      <c r="C10" s="501"/>
      <c r="D10" s="501"/>
      <c r="E10" s="501"/>
      <c r="F10" s="128"/>
      <c r="G10" s="505" t="s">
        <v>24</v>
      </c>
      <c r="H10" s="506"/>
      <c r="I10" s="506"/>
      <c r="J10" s="507"/>
      <c r="K10" s="532"/>
      <c r="L10" s="533"/>
      <c r="M10" s="534"/>
      <c r="N10" s="535"/>
      <c r="O10" s="523"/>
    </row>
    <row r="11" spans="1:16" ht="67.5" customHeight="1" thickBot="1" x14ac:dyDescent="0.25">
      <c r="A11" s="498" t="s">
        <v>471</v>
      </c>
      <c r="B11" s="498"/>
      <c r="C11" s="498"/>
      <c r="D11" s="498"/>
      <c r="E11" s="498"/>
      <c r="F11" s="128"/>
      <c r="G11" s="508"/>
      <c r="H11" s="509"/>
      <c r="I11" s="509"/>
      <c r="J11" s="510"/>
      <c r="K11" s="513"/>
      <c r="L11" s="514"/>
      <c r="M11" s="517"/>
      <c r="N11" s="518"/>
      <c r="O11" s="524"/>
    </row>
    <row r="12" spans="1:16" s="124" customFormat="1" ht="95.25" customHeight="1" x14ac:dyDescent="0.25">
      <c r="A12" s="501" t="s">
        <v>485</v>
      </c>
      <c r="B12" s="501"/>
      <c r="C12" s="501"/>
      <c r="D12" s="501"/>
      <c r="E12" s="501"/>
      <c r="F12" s="129"/>
      <c r="G12" s="129"/>
      <c r="H12" s="129"/>
      <c r="I12" s="129"/>
    </row>
    <row r="13" spans="1:16" ht="61.5" customHeight="1" thickBot="1" x14ac:dyDescent="0.25">
      <c r="A13" s="501" t="s">
        <v>473</v>
      </c>
      <c r="B13" s="501"/>
      <c r="C13" s="501"/>
      <c r="D13" s="501"/>
      <c r="E13" s="501"/>
      <c r="F13" s="128"/>
      <c r="G13" s="128"/>
      <c r="H13" s="128"/>
      <c r="I13" s="128"/>
    </row>
    <row r="14" spans="1:16" ht="93" customHeight="1" thickBot="1" x14ac:dyDescent="0.25">
      <c r="A14" s="501" t="s">
        <v>488</v>
      </c>
      <c r="B14" s="501"/>
      <c r="C14" s="501"/>
      <c r="D14" s="501"/>
      <c r="E14" s="501"/>
      <c r="F14" s="128"/>
      <c r="G14" s="526" t="s">
        <v>142</v>
      </c>
      <c r="H14" s="527"/>
      <c r="I14" s="526" t="s">
        <v>141</v>
      </c>
      <c r="J14" s="527"/>
      <c r="K14" s="528" t="s">
        <v>143</v>
      </c>
      <c r="L14" s="529"/>
      <c r="M14" s="344" t="s">
        <v>138</v>
      </c>
      <c r="N14" s="346"/>
    </row>
    <row r="15" spans="1:16" ht="37.5" customHeight="1" thickBot="1" x14ac:dyDescent="0.25">
      <c r="A15" s="498" t="s">
        <v>474</v>
      </c>
      <c r="B15" s="498"/>
      <c r="C15" s="498"/>
      <c r="D15" s="498"/>
      <c r="E15" s="498"/>
      <c r="F15" s="130"/>
      <c r="G15" s="519" t="s">
        <v>356</v>
      </c>
      <c r="H15" s="520"/>
      <c r="I15" s="521" t="s">
        <v>30</v>
      </c>
      <c r="J15" s="522"/>
      <c r="K15" s="131"/>
    </row>
    <row r="16" spans="1:16" ht="62.25" customHeight="1" x14ac:dyDescent="0.2">
      <c r="A16" s="501" t="s">
        <v>483</v>
      </c>
      <c r="B16" s="501"/>
      <c r="C16" s="501"/>
      <c r="D16" s="501"/>
      <c r="E16" s="501"/>
      <c r="F16" s="128"/>
      <c r="G16" s="128"/>
      <c r="H16" s="128"/>
      <c r="I16" s="128"/>
    </row>
    <row r="17" spans="1:9" s="124" customFormat="1" ht="60.75" customHeight="1" x14ac:dyDescent="0.25">
      <c r="A17" s="501" t="s">
        <v>476</v>
      </c>
      <c r="B17" s="501"/>
      <c r="C17" s="501"/>
      <c r="D17" s="501"/>
      <c r="E17" s="501"/>
      <c r="F17" s="129"/>
      <c r="G17" s="129"/>
      <c r="H17" s="129"/>
      <c r="I17" s="129"/>
    </row>
    <row r="18" spans="1:9" s="124" customFormat="1" ht="57" customHeight="1" x14ac:dyDescent="0.25">
      <c r="A18" s="501" t="s">
        <v>484</v>
      </c>
      <c r="B18" s="501"/>
      <c r="C18" s="501"/>
      <c r="D18" s="501"/>
      <c r="E18" s="501"/>
      <c r="F18" s="129"/>
      <c r="G18" s="129"/>
      <c r="H18" s="129"/>
      <c r="I18" s="129"/>
    </row>
    <row r="19" spans="1:9" ht="41.25" customHeight="1" x14ac:dyDescent="0.2">
      <c r="A19" s="501" t="s">
        <v>477</v>
      </c>
      <c r="B19" s="501"/>
      <c r="C19" s="501"/>
      <c r="D19" s="501"/>
      <c r="E19" s="501"/>
      <c r="F19" s="132"/>
      <c r="G19" s="132"/>
      <c r="H19" s="132"/>
      <c r="I19" s="132"/>
    </row>
    <row r="20" spans="1:9" ht="45.75" customHeight="1" x14ac:dyDescent="0.2">
      <c r="A20" s="498" t="s">
        <v>478</v>
      </c>
      <c r="B20" s="498"/>
      <c r="C20" s="498"/>
      <c r="D20" s="498"/>
      <c r="E20" s="498"/>
      <c r="F20" s="124"/>
      <c r="G20" s="124"/>
      <c r="H20" s="124"/>
      <c r="I20" s="124"/>
    </row>
    <row r="23" spans="1:9" x14ac:dyDescent="0.2">
      <c r="A23" s="337" t="s">
        <v>493</v>
      </c>
      <c r="B23" s="337"/>
      <c r="C23" s="337"/>
      <c r="D23" s="337"/>
    </row>
  </sheetData>
  <mergeCells count="27">
    <mergeCell ref="M10:N11"/>
    <mergeCell ref="A20:E20"/>
    <mergeCell ref="A19:E19"/>
    <mergeCell ref="O10:O11"/>
    <mergeCell ref="A11:E11"/>
    <mergeCell ref="A14:E14"/>
    <mergeCell ref="G14:H14"/>
    <mergeCell ref="I14:J14"/>
    <mergeCell ref="A12:E12"/>
    <mergeCell ref="A13:E13"/>
    <mergeCell ref="M14:N14"/>
    <mergeCell ref="K14:L14"/>
    <mergeCell ref="A16:E16"/>
    <mergeCell ref="A17:E17"/>
    <mergeCell ref="A18:E18"/>
    <mergeCell ref="A15:E15"/>
    <mergeCell ref="K10:L11"/>
    <mergeCell ref="A6:E6"/>
    <mergeCell ref="A7:E7"/>
    <mergeCell ref="A8:E8"/>
    <mergeCell ref="A9:E9"/>
    <mergeCell ref="G15:H15"/>
    <mergeCell ref="I15:J15"/>
    <mergeCell ref="A23:D23"/>
    <mergeCell ref="A4:E4"/>
    <mergeCell ref="A10:E10"/>
    <mergeCell ref="G10:J11"/>
  </mergeCells>
  <dataValidations count="1">
    <dataValidation type="whole" allowBlank="1" showInputMessage="1" showErrorMessage="1" sqref="K10:N11" xr:uid="{00000000-0002-0000-0500-000000000000}">
      <formula1>0</formula1>
      <formula2>50000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IJ93"/>
  <sheetViews>
    <sheetView zoomScale="90" zoomScaleNormal="90" workbookViewId="0">
      <selection activeCell="C9" sqref="C9:E9"/>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647" t="s">
        <v>192</v>
      </c>
      <c r="B1" s="647"/>
      <c r="C1" s="648"/>
      <c r="D1" s="648"/>
      <c r="E1" s="648"/>
      <c r="F1" s="648"/>
      <c r="G1" s="648"/>
      <c r="H1" s="648"/>
      <c r="I1" s="648"/>
      <c r="J1" s="648"/>
      <c r="K1" s="648"/>
      <c r="L1" s="648"/>
      <c r="M1" s="648"/>
      <c r="N1" s="648"/>
      <c r="O1" s="648"/>
      <c r="P1" s="648"/>
      <c r="Q1" s="648"/>
      <c r="R1" s="648"/>
      <c r="S1" s="648"/>
      <c r="T1" s="200"/>
      <c r="U1" s="200"/>
    </row>
    <row r="2" spans="1:21" ht="15" thickBot="1" x14ac:dyDescent="0.25">
      <c r="A2" s="124"/>
      <c r="B2" s="124"/>
      <c r="C2" s="124"/>
      <c r="D2" s="124"/>
      <c r="E2" s="124"/>
      <c r="F2" s="124"/>
      <c r="G2" s="124"/>
      <c r="H2" s="124"/>
      <c r="I2" s="124"/>
      <c r="J2" s="124"/>
      <c r="K2" s="124"/>
      <c r="L2" s="124"/>
      <c r="M2" s="124"/>
      <c r="N2" s="124"/>
      <c r="O2" s="124"/>
      <c r="P2" s="124"/>
      <c r="Q2" s="124"/>
      <c r="R2" s="124"/>
      <c r="S2" s="124"/>
    </row>
    <row r="3" spans="1:21" ht="29.25" customHeight="1" thickBot="1" x14ac:dyDescent="0.25">
      <c r="A3" s="201" t="s">
        <v>178</v>
      </c>
      <c r="B3" s="202"/>
      <c r="C3" s="202"/>
      <c r="D3" s="202"/>
      <c r="E3" s="202"/>
      <c r="F3" s="202"/>
      <c r="G3" s="202"/>
      <c r="H3" s="202"/>
      <c r="I3" s="202"/>
      <c r="J3" s="202"/>
      <c r="K3" s="202"/>
      <c r="L3" s="202"/>
      <c r="M3" s="202"/>
      <c r="N3" s="202"/>
      <c r="O3" s="202"/>
      <c r="P3" s="202"/>
      <c r="Q3" s="202"/>
      <c r="R3" s="202"/>
      <c r="S3" s="203"/>
    </row>
    <row r="4" spans="1:21" s="204" customFormat="1" ht="15.75" thickBot="1" x14ac:dyDescent="0.25">
      <c r="A4" s="136"/>
      <c r="B4" s="136"/>
      <c r="C4" s="137"/>
      <c r="D4" s="137"/>
      <c r="E4" s="137"/>
      <c r="F4" s="137"/>
      <c r="G4" s="136"/>
      <c r="H4" s="137"/>
      <c r="I4" s="137"/>
      <c r="J4" s="137"/>
      <c r="K4" s="137"/>
      <c r="L4" s="137"/>
      <c r="M4" s="137"/>
      <c r="N4" s="137"/>
      <c r="O4" s="137"/>
      <c r="P4" s="137"/>
      <c r="Q4" s="137"/>
      <c r="R4" s="137"/>
      <c r="S4" s="137"/>
    </row>
    <row r="5" spans="1:21" ht="25.5" customHeight="1" thickBot="1" x14ac:dyDescent="0.25">
      <c r="A5" s="205" t="s">
        <v>17</v>
      </c>
      <c r="B5" s="205"/>
      <c r="C5" s="573" t="s">
        <v>262</v>
      </c>
      <c r="D5" s="574"/>
      <c r="E5" s="575"/>
      <c r="F5" s="124"/>
      <c r="G5" s="124"/>
      <c r="H5" s="124"/>
      <c r="I5" s="124"/>
      <c r="J5" s="124"/>
      <c r="K5" s="124"/>
      <c r="L5" s="124"/>
      <c r="M5" s="124"/>
      <c r="N5" s="124"/>
      <c r="O5" s="124"/>
      <c r="P5" s="124"/>
      <c r="Q5" s="124"/>
      <c r="R5" s="124"/>
      <c r="S5" s="124"/>
    </row>
    <row r="6" spans="1:21" ht="25.5" customHeight="1" thickBot="1" x14ac:dyDescent="0.25">
      <c r="A6" s="206" t="s">
        <v>179</v>
      </c>
      <c r="B6" s="206"/>
      <c r="C6" s="576" t="s">
        <v>496</v>
      </c>
      <c r="D6" s="577"/>
      <c r="E6" s="578"/>
      <c r="F6" s="124"/>
      <c r="G6" s="124"/>
      <c r="H6" s="124"/>
      <c r="I6" s="124"/>
      <c r="J6" s="124"/>
      <c r="K6" s="124"/>
      <c r="L6" s="124"/>
      <c r="M6" s="133"/>
      <c r="N6" s="502" t="s">
        <v>136</v>
      </c>
      <c r="O6" s="503"/>
      <c r="P6" s="502" t="s">
        <v>137</v>
      </c>
      <c r="Q6" s="504"/>
      <c r="R6" s="134" t="s">
        <v>355</v>
      </c>
      <c r="S6" s="124"/>
    </row>
    <row r="7" spans="1:21" ht="25.5" customHeight="1" x14ac:dyDescent="0.2">
      <c r="A7" s="206" t="s">
        <v>21</v>
      </c>
      <c r="B7" s="206"/>
      <c r="C7" s="579" t="s">
        <v>497</v>
      </c>
      <c r="D7" s="580"/>
      <c r="E7" s="581"/>
      <c r="F7" s="124"/>
      <c r="G7" s="138"/>
      <c r="H7" s="124"/>
      <c r="I7" s="124"/>
      <c r="J7" s="505" t="s">
        <v>24</v>
      </c>
      <c r="K7" s="506"/>
      <c r="L7" s="506"/>
      <c r="M7" s="507"/>
      <c r="N7" s="511">
        <f>I22+J53</f>
        <v>0</v>
      </c>
      <c r="O7" s="512"/>
      <c r="P7" s="515">
        <f>K22+L53-F82</f>
        <v>0</v>
      </c>
      <c r="Q7" s="516"/>
      <c r="R7" s="523" t="str">
        <f>IFERROR(P7/N7,"-")</f>
        <v>-</v>
      </c>
      <c r="S7" s="124"/>
    </row>
    <row r="8" spans="1:21" ht="25.5" customHeight="1" thickBot="1" x14ac:dyDescent="0.25">
      <c r="A8" s="206" t="s">
        <v>20</v>
      </c>
      <c r="B8" s="206"/>
      <c r="C8" s="576" t="s">
        <v>19</v>
      </c>
      <c r="D8" s="577"/>
      <c r="E8" s="578"/>
      <c r="F8" s="124"/>
      <c r="G8" s="124"/>
      <c r="H8" s="124"/>
      <c r="I8" s="124"/>
      <c r="J8" s="508"/>
      <c r="K8" s="509"/>
      <c r="L8" s="509"/>
      <c r="M8" s="510"/>
      <c r="N8" s="513"/>
      <c r="O8" s="514"/>
      <c r="P8" s="517"/>
      <c r="Q8" s="518"/>
      <c r="R8" s="524"/>
      <c r="S8" s="124"/>
    </row>
    <row r="9" spans="1:21" ht="25.5" customHeight="1" thickBot="1" x14ac:dyDescent="0.25">
      <c r="A9" s="207" t="s">
        <v>26</v>
      </c>
      <c r="B9" s="207"/>
      <c r="C9" s="582" t="s">
        <v>28</v>
      </c>
      <c r="D9" s="583"/>
      <c r="E9" s="584"/>
      <c r="F9" s="124"/>
      <c r="G9" s="124"/>
      <c r="H9" s="124"/>
      <c r="I9" s="124"/>
      <c r="J9" s="124"/>
      <c r="K9" s="124"/>
      <c r="L9" s="124"/>
      <c r="M9" s="124"/>
      <c r="N9" s="124"/>
      <c r="O9" s="124"/>
      <c r="P9" s="124"/>
      <c r="Q9" s="124"/>
      <c r="R9" s="124"/>
      <c r="S9" s="124"/>
    </row>
    <row r="10" spans="1:21" ht="15" thickBot="1" x14ac:dyDescent="0.25">
      <c r="A10" s="124"/>
      <c r="B10" s="124"/>
      <c r="C10" s="124"/>
      <c r="D10" s="124"/>
      <c r="E10" s="124"/>
      <c r="F10" s="124"/>
      <c r="G10" s="124"/>
      <c r="H10" s="124"/>
      <c r="I10" s="124"/>
      <c r="J10" s="124"/>
      <c r="K10" s="124"/>
      <c r="L10" s="124"/>
      <c r="M10" s="124"/>
      <c r="N10" s="124"/>
      <c r="O10" s="124"/>
      <c r="P10" s="124"/>
      <c r="Q10" s="124"/>
      <c r="R10" s="124"/>
      <c r="S10" s="124"/>
    </row>
    <row r="11" spans="1:21" ht="30" customHeight="1" thickBot="1" x14ac:dyDescent="0.25">
      <c r="A11" s="201" t="s">
        <v>180</v>
      </c>
      <c r="B11" s="202"/>
      <c r="C11" s="202"/>
      <c r="D11" s="202"/>
      <c r="E11" s="202"/>
      <c r="F11" s="202"/>
      <c r="G11" s="202"/>
      <c r="H11" s="202"/>
      <c r="I11" s="202"/>
      <c r="J11" s="202"/>
      <c r="K11" s="202"/>
      <c r="L11" s="202"/>
      <c r="M11" s="202"/>
      <c r="N11" s="202"/>
      <c r="O11" s="202"/>
      <c r="P11" s="202"/>
      <c r="Q11" s="202"/>
      <c r="R11" s="202"/>
      <c r="S11" s="203"/>
    </row>
    <row r="12" spans="1:21" ht="15.75" thickBot="1" x14ac:dyDescent="0.25">
      <c r="A12" s="124"/>
      <c r="B12" s="124"/>
      <c r="C12" s="138"/>
      <c r="D12" s="138"/>
      <c r="E12" s="124"/>
      <c r="F12" s="124"/>
      <c r="G12" s="124"/>
      <c r="H12" s="124"/>
      <c r="I12" s="124"/>
      <c r="J12" s="124"/>
      <c r="K12" s="124"/>
      <c r="L12" s="124"/>
      <c r="M12" s="124"/>
      <c r="N12" s="124"/>
      <c r="O12" s="124"/>
      <c r="P12" s="124"/>
      <c r="Q12" s="124"/>
      <c r="R12" s="124"/>
      <c r="S12" s="124"/>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208"/>
      <c r="B14" s="208"/>
      <c r="C14" s="124"/>
      <c r="D14" s="124"/>
      <c r="E14" s="124"/>
      <c r="F14" s="124"/>
      <c r="G14" s="124"/>
      <c r="H14" s="124"/>
      <c r="I14" s="124"/>
      <c r="J14" s="124"/>
      <c r="K14" s="124"/>
      <c r="L14" s="124"/>
      <c r="M14" s="124"/>
      <c r="N14" s="124"/>
      <c r="O14" s="124"/>
      <c r="P14" s="124"/>
      <c r="Q14" s="124"/>
      <c r="R14" s="124"/>
    </row>
    <row r="15" spans="1:21" ht="29.25" customHeight="1" thickBot="1" x14ac:dyDescent="0.25">
      <c r="A15" s="344" t="s">
        <v>356</v>
      </c>
      <c r="B15" s="346"/>
      <c r="C15" s="140" t="s">
        <v>30</v>
      </c>
      <c r="D15" s="547" t="s">
        <v>119</v>
      </c>
      <c r="E15" s="548"/>
      <c r="F15" s="548"/>
      <c r="G15" s="548"/>
      <c r="H15" s="596"/>
      <c r="I15" s="747" t="s">
        <v>181</v>
      </c>
      <c r="J15" s="748"/>
      <c r="K15" s="548" t="s">
        <v>138</v>
      </c>
      <c r="L15" s="596"/>
      <c r="M15" s="528" t="s">
        <v>139</v>
      </c>
      <c r="N15" s="529"/>
      <c r="O15" s="344" t="s">
        <v>140</v>
      </c>
      <c r="P15" s="346"/>
      <c r="Q15" s="344" t="s">
        <v>144</v>
      </c>
      <c r="R15" s="346"/>
    </row>
    <row r="16" spans="1:21" ht="29.25" customHeight="1" x14ac:dyDescent="0.2">
      <c r="A16" s="209">
        <v>1</v>
      </c>
      <c r="B16" s="144"/>
      <c r="C16" s="145"/>
      <c r="D16" s="756"/>
      <c r="E16" s="757"/>
      <c r="F16" s="757"/>
      <c r="G16" s="757"/>
      <c r="H16" s="758"/>
      <c r="I16" s="677"/>
      <c r="J16" s="678"/>
      <c r="K16" s="597"/>
      <c r="L16" s="597"/>
      <c r="M16" s="598" t="str">
        <f t="shared" ref="M16" si="0">IFERROR(K16/I16,"-")</f>
        <v>-</v>
      </c>
      <c r="N16" s="599"/>
      <c r="O16" s="602">
        <f t="shared" ref="O16" si="1">IFERROR(K16-I16,"-")</f>
        <v>0</v>
      </c>
      <c r="P16" s="603"/>
      <c r="Q16" s="612"/>
      <c r="R16" s="613"/>
    </row>
    <row r="17" spans="1:19" ht="29.25" customHeight="1" x14ac:dyDescent="0.2">
      <c r="A17" s="210">
        <v>2</v>
      </c>
      <c r="B17" s="150"/>
      <c r="C17" s="151"/>
      <c r="D17" s="618"/>
      <c r="E17" s="619"/>
      <c r="F17" s="619"/>
      <c r="G17" s="619"/>
      <c r="H17" s="620"/>
      <c r="I17" s="566"/>
      <c r="J17" s="567"/>
      <c r="K17" s="600"/>
      <c r="L17" s="600"/>
      <c r="M17" s="614" t="str">
        <f t="shared" ref="M17:M22" si="2">IFERROR(K17/I17,"-")</f>
        <v>-</v>
      </c>
      <c r="N17" s="615"/>
      <c r="O17" s="604">
        <f t="shared" ref="O17:O22" si="3">IFERROR(K17-I17,"-")</f>
        <v>0</v>
      </c>
      <c r="P17" s="605"/>
      <c r="Q17" s="536"/>
      <c r="R17" s="537"/>
    </row>
    <row r="18" spans="1:19" ht="29.25" customHeight="1" x14ac:dyDescent="0.2">
      <c r="A18" s="210">
        <v>3</v>
      </c>
      <c r="B18" s="150"/>
      <c r="C18" s="151"/>
      <c r="D18" s="621"/>
      <c r="E18" s="622"/>
      <c r="F18" s="622"/>
      <c r="G18" s="622"/>
      <c r="H18" s="623"/>
      <c r="I18" s="566"/>
      <c r="J18" s="567"/>
      <c r="K18" s="600"/>
      <c r="L18" s="600"/>
      <c r="M18" s="634" t="str">
        <f t="shared" si="2"/>
        <v>-</v>
      </c>
      <c r="N18" s="635"/>
      <c r="O18" s="606">
        <f t="shared" si="3"/>
        <v>0</v>
      </c>
      <c r="P18" s="607"/>
      <c r="Q18" s="536"/>
      <c r="R18" s="537"/>
    </row>
    <row r="19" spans="1:19" ht="29.25" customHeight="1" x14ac:dyDescent="0.2">
      <c r="A19" s="210">
        <v>4</v>
      </c>
      <c r="B19" s="150"/>
      <c r="C19" s="151"/>
      <c r="D19" s="621"/>
      <c r="E19" s="622"/>
      <c r="F19" s="622"/>
      <c r="G19" s="622"/>
      <c r="H19" s="623"/>
      <c r="I19" s="566"/>
      <c r="J19" s="567"/>
      <c r="K19" s="477"/>
      <c r="L19" s="478"/>
      <c r="M19" s="614" t="str">
        <f t="shared" si="2"/>
        <v>-</v>
      </c>
      <c r="N19" s="615"/>
      <c r="O19" s="608">
        <f t="shared" si="3"/>
        <v>0</v>
      </c>
      <c r="P19" s="609"/>
      <c r="Q19" s="536"/>
      <c r="R19" s="537"/>
    </row>
    <row r="20" spans="1:19" ht="29.25" customHeight="1" x14ac:dyDescent="0.2">
      <c r="A20" s="210">
        <v>5</v>
      </c>
      <c r="B20" s="150"/>
      <c r="C20" s="151"/>
      <c r="D20" s="618"/>
      <c r="E20" s="619"/>
      <c r="F20" s="619"/>
      <c r="G20" s="619"/>
      <c r="H20" s="620"/>
      <c r="I20" s="566"/>
      <c r="J20" s="567"/>
      <c r="K20" s="600"/>
      <c r="L20" s="600"/>
      <c r="M20" s="634" t="str">
        <f t="shared" si="2"/>
        <v>-</v>
      </c>
      <c r="N20" s="635"/>
      <c r="O20" s="608">
        <f t="shared" si="3"/>
        <v>0</v>
      </c>
      <c r="P20" s="609"/>
      <c r="Q20" s="536"/>
      <c r="R20" s="537"/>
    </row>
    <row r="21" spans="1:19" ht="29.25" customHeight="1" thickBot="1" x14ac:dyDescent="0.25">
      <c r="A21" s="211">
        <v>6</v>
      </c>
      <c r="B21" s="154"/>
      <c r="C21" s="155"/>
      <c r="D21" s="624"/>
      <c r="E21" s="625"/>
      <c r="F21" s="625"/>
      <c r="G21" s="625"/>
      <c r="H21" s="626"/>
      <c r="I21" s="698"/>
      <c r="J21" s="699"/>
      <c r="K21" s="601"/>
      <c r="L21" s="601"/>
      <c r="M21" s="636" t="str">
        <f t="shared" si="2"/>
        <v>-</v>
      </c>
      <c r="N21" s="637"/>
      <c r="O21" s="610">
        <f t="shared" si="3"/>
        <v>0</v>
      </c>
      <c r="P21" s="611"/>
      <c r="Q21" s="754"/>
      <c r="R21" s="755"/>
    </row>
    <row r="22" spans="1:19" ht="24" customHeight="1" thickBot="1" x14ac:dyDescent="0.25">
      <c r="A22" s="124"/>
      <c r="B22" s="124"/>
      <c r="C22" s="124"/>
      <c r="D22" s="627" t="s">
        <v>8</v>
      </c>
      <c r="E22" s="628"/>
      <c r="F22" s="628"/>
      <c r="G22" s="628"/>
      <c r="H22" s="629"/>
      <c r="I22" s="585">
        <f>SUM(I16:I21)</f>
        <v>0</v>
      </c>
      <c r="J22" s="725"/>
      <c r="K22" s="743">
        <f>SUM(K16:L21)</f>
        <v>0</v>
      </c>
      <c r="L22" s="744"/>
      <c r="M22" s="616" t="str">
        <f t="shared" si="2"/>
        <v>-</v>
      </c>
      <c r="N22" s="617"/>
      <c r="O22" s="745">
        <f t="shared" si="3"/>
        <v>0</v>
      </c>
      <c r="P22" s="746"/>
      <c r="Q22" s="124"/>
      <c r="R22" s="124"/>
    </row>
    <row r="23" spans="1:19" ht="15.75" customHeight="1" thickBot="1" x14ac:dyDescent="0.25">
      <c r="A23" s="124"/>
      <c r="B23" s="124"/>
      <c r="C23" s="124"/>
      <c r="D23" s="124"/>
      <c r="E23" s="124"/>
      <c r="F23" s="124"/>
      <c r="G23" s="124"/>
      <c r="H23" s="124"/>
      <c r="I23" s="124"/>
      <c r="J23" s="124"/>
      <c r="K23" s="124"/>
      <c r="L23" s="124"/>
      <c r="M23" s="124"/>
      <c r="N23" s="124"/>
      <c r="O23" s="124"/>
      <c r="P23" s="124"/>
      <c r="Q23" s="124"/>
      <c r="R23" s="124"/>
      <c r="S23" s="124"/>
    </row>
    <row r="24" spans="1:19" ht="24" customHeight="1" thickBot="1" x14ac:dyDescent="0.25">
      <c r="A24" s="341" t="s">
        <v>183</v>
      </c>
      <c r="B24" s="342"/>
      <c r="C24" s="342"/>
      <c r="D24" s="342"/>
      <c r="E24" s="342"/>
      <c r="F24" s="342"/>
      <c r="G24" s="342"/>
      <c r="H24" s="342"/>
      <c r="I24" s="342"/>
      <c r="J24" s="342"/>
      <c r="K24" s="343"/>
      <c r="L24" s="124"/>
      <c r="M24" s="124"/>
      <c r="N24" s="124"/>
      <c r="O24" s="124"/>
      <c r="P24" s="124"/>
      <c r="Q24" s="124"/>
      <c r="R24" s="124"/>
      <c r="S24" s="124"/>
    </row>
    <row r="25" spans="1:19" ht="15" thickBot="1" x14ac:dyDescent="0.25">
      <c r="A25" s="124"/>
      <c r="B25" s="124"/>
      <c r="C25" s="124"/>
      <c r="D25" s="124"/>
      <c r="E25" s="124"/>
      <c r="F25" s="124"/>
      <c r="G25" s="124"/>
      <c r="H25" s="124"/>
      <c r="I25" s="124"/>
      <c r="J25" s="124"/>
      <c r="K25" s="124"/>
      <c r="L25" s="124"/>
      <c r="M25" s="124"/>
      <c r="N25" s="124"/>
      <c r="O25" s="124"/>
      <c r="P25" s="124"/>
      <c r="Q25" s="124"/>
      <c r="R25" s="124"/>
      <c r="S25" s="124"/>
    </row>
    <row r="26" spans="1:19" ht="26.25" customHeight="1" thickBot="1" x14ac:dyDescent="0.25">
      <c r="A26" s="740" t="s">
        <v>494</v>
      </c>
      <c r="B26" s="741"/>
      <c r="C26" s="742"/>
      <c r="D26" s="212" t="s">
        <v>184</v>
      </c>
      <c r="E26" s="558" t="s">
        <v>185</v>
      </c>
      <c r="F26" s="560"/>
      <c r="G26" s="558" t="s">
        <v>144</v>
      </c>
      <c r="H26" s="559"/>
      <c r="I26" s="559"/>
      <c r="J26" s="559"/>
      <c r="K26" s="560"/>
      <c r="L26" s="124"/>
      <c r="M26" s="124"/>
      <c r="N26" s="124"/>
      <c r="O26" s="124"/>
      <c r="P26" s="124"/>
      <c r="Q26" s="124"/>
      <c r="R26" s="124"/>
      <c r="S26" s="124"/>
    </row>
    <row r="27" spans="1:19" ht="21" customHeight="1" x14ac:dyDescent="0.2">
      <c r="A27" s="213">
        <v>1</v>
      </c>
      <c r="B27" s="749"/>
      <c r="C27" s="750"/>
      <c r="D27" s="325"/>
      <c r="E27" s="630"/>
      <c r="F27" s="631"/>
      <c r="G27" s="561"/>
      <c r="H27" s="562"/>
      <c r="I27" s="562"/>
      <c r="J27" s="562"/>
      <c r="K27" s="563"/>
      <c r="L27" s="124"/>
      <c r="M27" s="124"/>
      <c r="N27" s="124"/>
      <c r="O27" s="124"/>
      <c r="P27" s="124"/>
      <c r="Q27" s="124"/>
      <c r="R27" s="124"/>
      <c r="S27" s="124"/>
    </row>
    <row r="28" spans="1:19" ht="21" customHeight="1" x14ac:dyDescent="0.2">
      <c r="A28" s="214">
        <v>2</v>
      </c>
      <c r="B28" s="751"/>
      <c r="C28" s="620"/>
      <c r="D28" s="326"/>
      <c r="E28" s="632"/>
      <c r="F28" s="633"/>
      <c r="G28" s="564"/>
      <c r="H28" s="565"/>
      <c r="I28" s="565"/>
      <c r="J28" s="565"/>
      <c r="K28" s="377"/>
      <c r="L28" s="124"/>
      <c r="M28" s="124"/>
      <c r="N28" s="124"/>
      <c r="O28" s="124"/>
      <c r="P28" s="124"/>
      <c r="Q28" s="124"/>
      <c r="R28" s="124"/>
      <c r="S28" s="124"/>
    </row>
    <row r="29" spans="1:19" ht="21" customHeight="1" x14ac:dyDescent="0.2">
      <c r="A29" s="214">
        <v>3</v>
      </c>
      <c r="B29" s="751"/>
      <c r="C29" s="620"/>
      <c r="D29" s="326"/>
      <c r="E29" s="632"/>
      <c r="F29" s="633"/>
      <c r="G29" s="564"/>
      <c r="H29" s="565"/>
      <c r="I29" s="565"/>
      <c r="J29" s="565"/>
      <c r="K29" s="377"/>
      <c r="L29" s="124"/>
      <c r="M29" s="124"/>
      <c r="N29" s="124"/>
      <c r="O29" s="124"/>
      <c r="P29" s="124"/>
      <c r="Q29" s="124"/>
      <c r="R29" s="124"/>
      <c r="S29" s="124"/>
    </row>
    <row r="30" spans="1:19" ht="21" customHeight="1" thickBot="1" x14ac:dyDescent="0.25">
      <c r="A30" s="215">
        <v>4</v>
      </c>
      <c r="B30" s="752"/>
      <c r="C30" s="753"/>
      <c r="D30" s="327"/>
      <c r="E30" s="638"/>
      <c r="F30" s="639"/>
      <c r="G30" s="564"/>
      <c r="H30" s="565"/>
      <c r="I30" s="565"/>
      <c r="J30" s="565"/>
      <c r="K30" s="377"/>
      <c r="L30" s="124"/>
      <c r="M30" s="124"/>
      <c r="N30" s="124"/>
      <c r="O30" s="124"/>
      <c r="P30" s="124"/>
      <c r="Q30" s="124"/>
      <c r="R30" s="124"/>
      <c r="S30" s="124"/>
    </row>
    <row r="31" spans="1:19" ht="21" customHeight="1" thickBot="1" x14ac:dyDescent="0.25">
      <c r="A31" s="124"/>
      <c r="B31" s="124"/>
      <c r="C31" s="124"/>
      <c r="D31" s="328">
        <f>SUM(D27:D30)</f>
        <v>0</v>
      </c>
      <c r="E31" s="640">
        <f>SUM(E27:E30)</f>
        <v>0</v>
      </c>
      <c r="F31" s="641"/>
      <c r="G31" s="366"/>
      <c r="H31" s="382"/>
      <c r="I31" s="382"/>
      <c r="J31" s="382"/>
      <c r="K31" s="367"/>
      <c r="L31" s="124"/>
      <c r="M31" s="124"/>
      <c r="N31" s="124"/>
      <c r="O31" s="124"/>
      <c r="P31" s="124"/>
      <c r="Q31" s="124"/>
      <c r="R31" s="124"/>
      <c r="S31" s="124"/>
    </row>
    <row r="32" spans="1:19" x14ac:dyDescent="0.2">
      <c r="A32" s="124"/>
      <c r="B32" s="124"/>
      <c r="C32" s="124"/>
      <c r="D32" s="124"/>
      <c r="E32" s="124"/>
      <c r="F32" s="124"/>
      <c r="G32" s="124"/>
      <c r="H32" s="124"/>
      <c r="I32" s="124"/>
      <c r="J32" s="124"/>
      <c r="K32" s="124"/>
      <c r="L32" s="124"/>
      <c r="M32" s="124"/>
      <c r="N32" s="124"/>
      <c r="O32" s="124"/>
      <c r="P32" s="124"/>
      <c r="Q32" s="124"/>
      <c r="R32" s="124"/>
      <c r="S32" s="124"/>
    </row>
    <row r="33" spans="1:20" ht="15" thickBot="1" x14ac:dyDescent="0.25">
      <c r="A33" s="124"/>
      <c r="B33" s="124"/>
      <c r="C33" s="124"/>
      <c r="D33" s="124"/>
      <c r="E33" s="124"/>
      <c r="F33" s="124"/>
      <c r="G33" s="124"/>
      <c r="H33" s="124"/>
      <c r="I33" s="124"/>
      <c r="J33" s="124"/>
      <c r="K33" s="124"/>
      <c r="L33" s="124"/>
      <c r="M33" s="124"/>
      <c r="N33" s="124"/>
      <c r="O33" s="124"/>
      <c r="P33" s="124"/>
      <c r="Q33" s="124"/>
      <c r="R33" s="124"/>
      <c r="S33" s="124"/>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4"/>
      <c r="B35" s="124"/>
      <c r="C35" s="124"/>
      <c r="D35" s="124"/>
      <c r="E35" s="124"/>
      <c r="F35" s="124"/>
      <c r="G35" s="124"/>
      <c r="H35" s="124"/>
      <c r="I35" s="124"/>
      <c r="J35" s="124"/>
      <c r="K35" s="124"/>
      <c r="L35" s="124"/>
      <c r="M35" s="124"/>
      <c r="N35" s="124"/>
      <c r="O35" s="124"/>
      <c r="P35" s="124"/>
      <c r="Q35" s="124"/>
      <c r="R35" s="124"/>
      <c r="S35" s="124"/>
    </row>
    <row r="36" spans="1:20" s="195" customFormat="1" ht="34.5" customHeight="1" thickBot="1" x14ac:dyDescent="0.25">
      <c r="A36" s="344" t="s">
        <v>356</v>
      </c>
      <c r="B36" s="345"/>
      <c r="C36" s="216" t="s">
        <v>30</v>
      </c>
      <c r="D36" s="519" t="s">
        <v>0</v>
      </c>
      <c r="E36" s="543"/>
      <c r="F36" s="528" t="s">
        <v>142</v>
      </c>
      <c r="G36" s="529"/>
      <c r="H36" s="528" t="s">
        <v>141</v>
      </c>
      <c r="I36" s="529"/>
      <c r="J36" s="528" t="s">
        <v>143</v>
      </c>
      <c r="K36" s="529"/>
      <c r="L36" s="344" t="s">
        <v>138</v>
      </c>
      <c r="M36" s="346"/>
      <c r="N36" s="528" t="s">
        <v>139</v>
      </c>
      <c r="O36" s="529"/>
      <c r="P36" s="344" t="s">
        <v>140</v>
      </c>
      <c r="Q36" s="346"/>
      <c r="R36" s="344" t="s">
        <v>144</v>
      </c>
      <c r="S36" s="346"/>
      <c r="T36" s="118"/>
    </row>
    <row r="37" spans="1:20" ht="27" customHeight="1" x14ac:dyDescent="0.2">
      <c r="A37" s="143">
        <v>1</v>
      </c>
      <c r="B37" s="144"/>
      <c r="C37" s="144"/>
      <c r="D37" s="734"/>
      <c r="E37" s="735"/>
      <c r="F37" s="731"/>
      <c r="G37" s="732"/>
      <c r="H37" s="590"/>
      <c r="I37" s="591"/>
      <c r="J37" s="677"/>
      <c r="K37" s="678"/>
      <c r="L37" s="736"/>
      <c r="M37" s="737"/>
      <c r="N37" s="738" t="str">
        <f>IFERROR(L37/J37,"-")</f>
        <v>-</v>
      </c>
      <c r="O37" s="739"/>
      <c r="P37" s="733">
        <f>IFERROR(L37-J37,"-")</f>
        <v>0</v>
      </c>
      <c r="Q37" s="733"/>
      <c r="R37" s="612"/>
      <c r="S37" s="613"/>
    </row>
    <row r="38" spans="1:20" ht="27" customHeight="1" x14ac:dyDescent="0.2">
      <c r="A38" s="149">
        <v>2</v>
      </c>
      <c r="B38" s="150"/>
      <c r="C38" s="150"/>
      <c r="D38" s="378"/>
      <c r="E38" s="645"/>
      <c r="F38" s="592"/>
      <c r="G38" s="593"/>
      <c r="H38" s="594"/>
      <c r="I38" s="595"/>
      <c r="J38" s="566"/>
      <c r="K38" s="567"/>
      <c r="L38" s="477"/>
      <c r="M38" s="478"/>
      <c r="N38" s="614" t="str">
        <f>IFERROR(L38/J38,"-")</f>
        <v>-</v>
      </c>
      <c r="O38" s="730"/>
      <c r="P38" s="665">
        <f t="shared" ref="P38:P52" si="4">IFERROR(L38-J38,"-")</f>
        <v>0</v>
      </c>
      <c r="Q38" s="665"/>
      <c r="R38" s="536"/>
      <c r="S38" s="537"/>
    </row>
    <row r="39" spans="1:20" ht="27" customHeight="1" x14ac:dyDescent="0.2">
      <c r="A39" s="149">
        <v>3</v>
      </c>
      <c r="B39" s="150"/>
      <c r="C39" s="150"/>
      <c r="D39" s="378"/>
      <c r="E39" s="645"/>
      <c r="F39" s="592"/>
      <c r="G39" s="593"/>
      <c r="H39" s="594"/>
      <c r="I39" s="595"/>
      <c r="J39" s="566"/>
      <c r="K39" s="567"/>
      <c r="L39" s="477"/>
      <c r="M39" s="478"/>
      <c r="N39" s="614" t="str">
        <f>IFERROR(L39/J39,"-")</f>
        <v>-</v>
      </c>
      <c r="O39" s="730"/>
      <c r="P39" s="728">
        <f t="shared" si="4"/>
        <v>0</v>
      </c>
      <c r="Q39" s="728"/>
      <c r="R39" s="536"/>
      <c r="S39" s="537"/>
    </row>
    <row r="40" spans="1:20" ht="27" customHeight="1" x14ac:dyDescent="0.2">
      <c r="A40" s="149">
        <v>4</v>
      </c>
      <c r="B40" s="150"/>
      <c r="C40" s="150"/>
      <c r="D40" s="378"/>
      <c r="E40" s="645"/>
      <c r="F40" s="592"/>
      <c r="G40" s="593"/>
      <c r="H40" s="594"/>
      <c r="I40" s="595"/>
      <c r="J40" s="566"/>
      <c r="K40" s="567"/>
      <c r="L40" s="477"/>
      <c r="M40" s="478"/>
      <c r="N40" s="614" t="str">
        <f>IFERROR(L40/J40,"-")</f>
        <v>-</v>
      </c>
      <c r="O40" s="730"/>
      <c r="P40" s="729">
        <f t="shared" si="4"/>
        <v>0</v>
      </c>
      <c r="Q40" s="729"/>
      <c r="R40" s="536"/>
      <c r="S40" s="537"/>
    </row>
    <row r="41" spans="1:20" ht="27" customHeight="1" x14ac:dyDescent="0.2">
      <c r="A41" s="149">
        <v>5</v>
      </c>
      <c r="B41" s="150"/>
      <c r="C41" s="150"/>
      <c r="D41" s="378"/>
      <c r="E41" s="645"/>
      <c r="F41" s="592"/>
      <c r="G41" s="593"/>
      <c r="H41" s="594"/>
      <c r="I41" s="595"/>
      <c r="J41" s="566"/>
      <c r="K41" s="567"/>
      <c r="L41" s="477"/>
      <c r="M41" s="478"/>
      <c r="N41" s="614" t="str">
        <f t="shared" ref="N41:N52" si="5">IFERROR(L41/J41,"-")</f>
        <v>-</v>
      </c>
      <c r="O41" s="730"/>
      <c r="P41" s="729">
        <f t="shared" si="4"/>
        <v>0</v>
      </c>
      <c r="Q41" s="729"/>
      <c r="R41" s="536"/>
      <c r="S41" s="537"/>
    </row>
    <row r="42" spans="1:20" ht="27" customHeight="1" x14ac:dyDescent="0.2">
      <c r="A42" s="149">
        <v>6</v>
      </c>
      <c r="B42" s="150"/>
      <c r="C42" s="150"/>
      <c r="D42" s="378"/>
      <c r="E42" s="645"/>
      <c r="F42" s="592"/>
      <c r="G42" s="593"/>
      <c r="H42" s="594"/>
      <c r="I42" s="595"/>
      <c r="J42" s="566"/>
      <c r="K42" s="567"/>
      <c r="L42" s="477"/>
      <c r="M42" s="478"/>
      <c r="N42" s="614" t="str">
        <f t="shared" si="5"/>
        <v>-</v>
      </c>
      <c r="O42" s="730"/>
      <c r="P42" s="729">
        <f t="shared" si="4"/>
        <v>0</v>
      </c>
      <c r="Q42" s="729"/>
      <c r="R42" s="536"/>
      <c r="S42" s="537"/>
    </row>
    <row r="43" spans="1:20" ht="27" customHeight="1" x14ac:dyDescent="0.2">
      <c r="A43" s="149">
        <v>7</v>
      </c>
      <c r="B43" s="150"/>
      <c r="C43" s="150"/>
      <c r="D43" s="378"/>
      <c r="E43" s="645"/>
      <c r="F43" s="592"/>
      <c r="G43" s="593"/>
      <c r="H43" s="594"/>
      <c r="I43" s="595"/>
      <c r="J43" s="566"/>
      <c r="K43" s="567"/>
      <c r="L43" s="477"/>
      <c r="M43" s="478"/>
      <c r="N43" s="614" t="str">
        <f t="shared" si="5"/>
        <v>-</v>
      </c>
      <c r="O43" s="730"/>
      <c r="P43" s="729">
        <f t="shared" si="4"/>
        <v>0</v>
      </c>
      <c r="Q43" s="729"/>
      <c r="R43" s="536"/>
      <c r="S43" s="537"/>
    </row>
    <row r="44" spans="1:20" ht="27" customHeight="1" x14ac:dyDescent="0.2">
      <c r="A44" s="149">
        <v>8</v>
      </c>
      <c r="B44" s="150"/>
      <c r="C44" s="150"/>
      <c r="D44" s="378"/>
      <c r="E44" s="645"/>
      <c r="F44" s="592"/>
      <c r="G44" s="593"/>
      <c r="H44" s="594"/>
      <c r="I44" s="595"/>
      <c r="J44" s="566"/>
      <c r="K44" s="567"/>
      <c r="L44" s="477"/>
      <c r="M44" s="478"/>
      <c r="N44" s="614" t="str">
        <f t="shared" si="5"/>
        <v>-</v>
      </c>
      <c r="O44" s="730"/>
      <c r="P44" s="665">
        <f t="shared" si="4"/>
        <v>0</v>
      </c>
      <c r="Q44" s="665"/>
      <c r="R44" s="536"/>
      <c r="S44" s="537"/>
    </row>
    <row r="45" spans="1:20" ht="27" customHeight="1" x14ac:dyDescent="0.2">
      <c r="A45" s="149">
        <v>9</v>
      </c>
      <c r="B45" s="150"/>
      <c r="C45" s="150"/>
      <c r="D45" s="378"/>
      <c r="E45" s="645"/>
      <c r="F45" s="592"/>
      <c r="G45" s="593"/>
      <c r="H45" s="594"/>
      <c r="I45" s="595"/>
      <c r="J45" s="566"/>
      <c r="K45" s="567"/>
      <c r="L45" s="477"/>
      <c r="M45" s="478"/>
      <c r="N45" s="614" t="str">
        <f t="shared" si="5"/>
        <v>-</v>
      </c>
      <c r="O45" s="730"/>
      <c r="P45" s="665">
        <f t="shared" si="4"/>
        <v>0</v>
      </c>
      <c r="Q45" s="665"/>
      <c r="R45" s="536"/>
      <c r="S45" s="537"/>
    </row>
    <row r="46" spans="1:20" ht="27" customHeight="1" x14ac:dyDescent="0.2">
      <c r="A46" s="149">
        <v>10</v>
      </c>
      <c r="B46" s="150"/>
      <c r="C46" s="150"/>
      <c r="D46" s="378"/>
      <c r="E46" s="645"/>
      <c r="F46" s="592"/>
      <c r="G46" s="593"/>
      <c r="H46" s="594"/>
      <c r="I46" s="595"/>
      <c r="J46" s="566"/>
      <c r="K46" s="567"/>
      <c r="L46" s="477"/>
      <c r="M46" s="478"/>
      <c r="N46" s="614" t="str">
        <f t="shared" si="5"/>
        <v>-</v>
      </c>
      <c r="O46" s="730"/>
      <c r="P46" s="728">
        <f t="shared" si="4"/>
        <v>0</v>
      </c>
      <c r="Q46" s="728"/>
      <c r="R46" s="536"/>
      <c r="S46" s="537"/>
    </row>
    <row r="47" spans="1:20" ht="27" customHeight="1" x14ac:dyDescent="0.2">
      <c r="A47" s="149">
        <v>11</v>
      </c>
      <c r="B47" s="150"/>
      <c r="C47" s="150"/>
      <c r="D47" s="378"/>
      <c r="E47" s="645"/>
      <c r="F47" s="592"/>
      <c r="G47" s="593"/>
      <c r="H47" s="594"/>
      <c r="I47" s="595"/>
      <c r="J47" s="566"/>
      <c r="K47" s="567"/>
      <c r="L47" s="477"/>
      <c r="M47" s="478"/>
      <c r="N47" s="614" t="str">
        <f t="shared" si="5"/>
        <v>-</v>
      </c>
      <c r="O47" s="730"/>
      <c r="P47" s="729">
        <f t="shared" si="4"/>
        <v>0</v>
      </c>
      <c r="Q47" s="729"/>
      <c r="R47" s="536"/>
      <c r="S47" s="537"/>
    </row>
    <row r="48" spans="1:20" ht="27" customHeight="1" x14ac:dyDescent="0.2">
      <c r="A48" s="149">
        <v>12</v>
      </c>
      <c r="B48" s="150"/>
      <c r="C48" s="150"/>
      <c r="D48" s="378"/>
      <c r="E48" s="645"/>
      <c r="F48" s="592"/>
      <c r="G48" s="593"/>
      <c r="H48" s="594"/>
      <c r="I48" s="595"/>
      <c r="J48" s="566"/>
      <c r="K48" s="567"/>
      <c r="L48" s="477"/>
      <c r="M48" s="478"/>
      <c r="N48" s="614" t="str">
        <f t="shared" si="5"/>
        <v>-</v>
      </c>
      <c r="O48" s="730"/>
      <c r="P48" s="665">
        <f t="shared" si="4"/>
        <v>0</v>
      </c>
      <c r="Q48" s="665"/>
      <c r="R48" s="536"/>
      <c r="S48" s="537"/>
    </row>
    <row r="49" spans="1:244" ht="27" customHeight="1" x14ac:dyDescent="0.2">
      <c r="A49" s="149">
        <v>13</v>
      </c>
      <c r="B49" s="150"/>
      <c r="C49" s="150"/>
      <c r="D49" s="378"/>
      <c r="E49" s="645"/>
      <c r="F49" s="592"/>
      <c r="G49" s="593"/>
      <c r="H49" s="594"/>
      <c r="I49" s="595"/>
      <c r="J49" s="566"/>
      <c r="K49" s="567"/>
      <c r="L49" s="477"/>
      <c r="M49" s="478"/>
      <c r="N49" s="614" t="str">
        <f t="shared" si="5"/>
        <v>-</v>
      </c>
      <c r="O49" s="730"/>
      <c r="P49" s="728">
        <f t="shared" si="4"/>
        <v>0</v>
      </c>
      <c r="Q49" s="728"/>
      <c r="R49" s="536"/>
      <c r="S49" s="537"/>
    </row>
    <row r="50" spans="1:244" ht="27" customHeight="1" x14ac:dyDescent="0.2">
      <c r="A50" s="149">
        <v>14</v>
      </c>
      <c r="B50" s="150"/>
      <c r="C50" s="150"/>
      <c r="D50" s="378"/>
      <c r="E50" s="645"/>
      <c r="F50" s="592"/>
      <c r="G50" s="593"/>
      <c r="H50" s="594"/>
      <c r="I50" s="595"/>
      <c r="J50" s="566"/>
      <c r="K50" s="567"/>
      <c r="L50" s="477"/>
      <c r="M50" s="478"/>
      <c r="N50" s="614" t="str">
        <f t="shared" si="5"/>
        <v>-</v>
      </c>
      <c r="O50" s="730"/>
      <c r="P50" s="665">
        <f t="shared" si="4"/>
        <v>0</v>
      </c>
      <c r="Q50" s="665"/>
      <c r="R50" s="536"/>
      <c r="S50" s="537"/>
    </row>
    <row r="51" spans="1:244" ht="27" customHeight="1" x14ac:dyDescent="0.2">
      <c r="A51" s="149">
        <v>15</v>
      </c>
      <c r="B51" s="150"/>
      <c r="C51" s="150"/>
      <c r="D51" s="378"/>
      <c r="E51" s="645"/>
      <c r="F51" s="592"/>
      <c r="G51" s="593"/>
      <c r="H51" s="594"/>
      <c r="I51" s="595"/>
      <c r="J51" s="566"/>
      <c r="K51" s="567"/>
      <c r="L51" s="477"/>
      <c r="M51" s="478"/>
      <c r="N51" s="614" t="str">
        <f t="shared" si="5"/>
        <v>-</v>
      </c>
      <c r="O51" s="730"/>
      <c r="P51" s="728">
        <f t="shared" si="4"/>
        <v>0</v>
      </c>
      <c r="Q51" s="728"/>
      <c r="R51" s="536"/>
      <c r="S51" s="537"/>
    </row>
    <row r="52" spans="1:244" ht="27" customHeight="1" thickBot="1" x14ac:dyDescent="0.25">
      <c r="A52" s="153">
        <v>16</v>
      </c>
      <c r="B52" s="154"/>
      <c r="C52" s="154"/>
      <c r="D52" s="383"/>
      <c r="E52" s="646"/>
      <c r="F52" s="772"/>
      <c r="G52" s="773"/>
      <c r="H52" s="768"/>
      <c r="I52" s="769"/>
      <c r="J52" s="566"/>
      <c r="K52" s="567"/>
      <c r="L52" s="477"/>
      <c r="M52" s="478"/>
      <c r="N52" s="770" t="str">
        <f t="shared" si="5"/>
        <v>-</v>
      </c>
      <c r="O52" s="771"/>
      <c r="P52" s="554">
        <f t="shared" si="4"/>
        <v>0</v>
      </c>
      <c r="Q52" s="554"/>
      <c r="R52" s="754"/>
      <c r="S52" s="755"/>
    </row>
    <row r="53" spans="1:244" ht="24" customHeight="1" thickBot="1" x14ac:dyDescent="0.25">
      <c r="A53" s="124"/>
      <c r="B53" s="124"/>
      <c r="C53" s="124"/>
      <c r="D53" s="124"/>
      <c r="E53" s="124"/>
      <c r="F53" s="208"/>
      <c r="H53" s="627" t="s">
        <v>8</v>
      </c>
      <c r="I53" s="629"/>
      <c r="J53" s="585">
        <f>SUM(J37:K52)</f>
        <v>0</v>
      </c>
      <c r="K53" s="586"/>
      <c r="L53" s="568">
        <f>SUM(L37:M52)</f>
        <v>0</v>
      </c>
      <c r="M53" s="569"/>
      <c r="N53" s="726" t="str">
        <f>IFERROR(L53/J53,"-")</f>
        <v>-</v>
      </c>
      <c r="O53" s="727"/>
      <c r="P53" s="724">
        <f>J53-L53</f>
        <v>0</v>
      </c>
      <c r="Q53" s="725"/>
      <c r="R53" s="124"/>
      <c r="S53" s="124"/>
    </row>
    <row r="54" spans="1:244" ht="27" customHeight="1" thickBot="1" x14ac:dyDescent="0.25">
      <c r="A54" s="124"/>
      <c r="B54" s="124"/>
      <c r="C54" s="124"/>
      <c r="D54" s="124"/>
      <c r="E54" s="124"/>
      <c r="F54" s="124"/>
      <c r="G54" s="124"/>
      <c r="H54" s="124"/>
      <c r="I54" s="124"/>
      <c r="J54" s="124"/>
      <c r="K54" s="124"/>
      <c r="L54" s="124"/>
      <c r="M54" s="124"/>
      <c r="N54" s="124"/>
      <c r="O54" s="124"/>
      <c r="P54" s="124"/>
      <c r="Q54" s="124"/>
      <c r="R54" s="124"/>
      <c r="S54" s="124"/>
    </row>
    <row r="55" spans="1:244" s="218"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217"/>
      <c r="EJ55" s="217"/>
      <c r="EK55" s="217"/>
      <c r="EL55" s="217"/>
      <c r="EM55" s="217"/>
      <c r="EN55" s="217"/>
      <c r="EO55" s="217"/>
      <c r="EP55" s="217"/>
      <c r="EQ55" s="217"/>
      <c r="ER55" s="217"/>
      <c r="ES55" s="217"/>
      <c r="ET55" s="217"/>
      <c r="EU55" s="217"/>
      <c r="EV55" s="217"/>
      <c r="EW55" s="217"/>
      <c r="EX55" s="217"/>
      <c r="EY55" s="217"/>
      <c r="EZ55" s="217"/>
      <c r="FA55" s="217"/>
      <c r="FB55" s="217"/>
      <c r="FC55" s="217"/>
      <c r="FD55" s="217"/>
      <c r="FE55" s="217"/>
      <c r="FF55" s="217"/>
      <c r="FG55" s="217"/>
      <c r="FH55" s="217"/>
      <c r="FI55" s="217"/>
      <c r="FJ55" s="217"/>
      <c r="FK55" s="217"/>
      <c r="FL55" s="217"/>
      <c r="FM55" s="217"/>
      <c r="FN55" s="217"/>
      <c r="FO55" s="217"/>
      <c r="FP55" s="217"/>
      <c r="FQ55" s="217"/>
      <c r="FR55" s="217"/>
      <c r="FS55" s="217"/>
      <c r="FT55" s="217"/>
      <c r="FU55" s="217"/>
      <c r="FV55" s="217"/>
      <c r="FW55" s="217"/>
      <c r="FX55" s="217"/>
      <c r="FY55" s="217"/>
      <c r="FZ55" s="217"/>
      <c r="GA55" s="217"/>
      <c r="GB55" s="217"/>
      <c r="GC55" s="217"/>
      <c r="GD55" s="217"/>
      <c r="GE55" s="217"/>
      <c r="GF55" s="217"/>
      <c r="GG55" s="217"/>
      <c r="GH55" s="217"/>
      <c r="GI55" s="217"/>
      <c r="GJ55" s="217"/>
      <c r="GK55" s="217"/>
      <c r="GL55" s="217"/>
      <c r="GM55" s="217"/>
      <c r="GN55" s="217"/>
      <c r="GO55" s="217"/>
      <c r="GP55" s="217"/>
      <c r="GQ55" s="217"/>
      <c r="GR55" s="217"/>
      <c r="GS55" s="217"/>
      <c r="GT55" s="217"/>
      <c r="GU55" s="217"/>
      <c r="GV55" s="217"/>
      <c r="GW55" s="217"/>
      <c r="GX55" s="217"/>
      <c r="GY55" s="217"/>
      <c r="GZ55" s="217"/>
      <c r="HA55" s="217"/>
      <c r="HB55" s="217"/>
      <c r="HC55" s="217"/>
      <c r="HD55" s="217"/>
      <c r="HE55" s="217"/>
      <c r="HF55" s="217"/>
      <c r="HG55" s="217"/>
      <c r="HH55" s="217"/>
      <c r="HI55" s="217"/>
      <c r="HJ55" s="217"/>
      <c r="HK55" s="217"/>
      <c r="HL55" s="217"/>
      <c r="HM55" s="217"/>
      <c r="HN55" s="217"/>
      <c r="HO55" s="217"/>
      <c r="HP55" s="217"/>
      <c r="HQ55" s="217"/>
      <c r="HR55" s="217"/>
      <c r="HS55" s="217"/>
      <c r="HT55" s="217"/>
      <c r="HU55" s="217"/>
      <c r="HV55" s="217"/>
      <c r="HW55" s="217"/>
      <c r="HX55" s="217"/>
      <c r="HY55" s="217"/>
      <c r="HZ55" s="217"/>
      <c r="IA55" s="217"/>
      <c r="IB55" s="217"/>
      <c r="IC55" s="217"/>
      <c r="ID55" s="217"/>
      <c r="IE55" s="217"/>
      <c r="IF55" s="217"/>
      <c r="IG55" s="217"/>
      <c r="IH55" s="217"/>
      <c r="II55" s="217"/>
    </row>
    <row r="56" spans="1:244" s="222" customFormat="1" ht="18" customHeight="1" thickBot="1" x14ac:dyDescent="0.25">
      <c r="A56" s="219"/>
      <c r="B56" s="219"/>
      <c r="C56" s="219"/>
      <c r="D56" s="219"/>
      <c r="E56" s="219"/>
      <c r="F56" s="219"/>
      <c r="G56" s="219"/>
      <c r="H56" s="219"/>
      <c r="I56" s="219"/>
      <c r="J56" s="219"/>
      <c r="K56" s="220"/>
      <c r="L56" s="220"/>
      <c r="M56" s="220"/>
      <c r="N56" s="220"/>
      <c r="O56" s="220"/>
      <c r="P56" s="220"/>
      <c r="Q56" s="220"/>
      <c r="R56" s="220"/>
      <c r="S56" s="220"/>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row>
    <row r="57" spans="1:244" s="218" customFormat="1" ht="25.5" customHeight="1" thickBot="1" x14ac:dyDescent="0.25">
      <c r="A57" s="344" t="s">
        <v>356</v>
      </c>
      <c r="B57" s="346"/>
      <c r="C57" s="161" t="s">
        <v>30</v>
      </c>
      <c r="D57" s="642" t="s">
        <v>128</v>
      </c>
      <c r="E57" s="644"/>
      <c r="F57" s="643"/>
      <c r="G57" s="642" t="s">
        <v>23</v>
      </c>
      <c r="H57" s="643"/>
      <c r="I57" s="642" t="s">
        <v>160</v>
      </c>
      <c r="J57" s="644"/>
      <c r="K57" s="643"/>
      <c r="L57" s="519" t="s">
        <v>185</v>
      </c>
      <c r="M57" s="543"/>
      <c r="N57" s="642" t="s">
        <v>189</v>
      </c>
      <c r="O57" s="644"/>
      <c r="P57" s="644"/>
      <c r="Q57" s="643"/>
      <c r="R57" s="223"/>
      <c r="S57" s="223"/>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c r="GH57" s="217"/>
      <c r="GI57" s="217"/>
      <c r="GJ57" s="217"/>
      <c r="GK57" s="217"/>
      <c r="GL57" s="217"/>
      <c r="GM57" s="217"/>
      <c r="GN57" s="217"/>
      <c r="GO57" s="217"/>
      <c r="GP57" s="217"/>
      <c r="GQ57" s="217"/>
      <c r="GR57" s="217"/>
      <c r="GS57" s="217"/>
      <c r="GT57" s="217"/>
      <c r="GU57" s="217"/>
      <c r="GV57" s="217"/>
      <c r="GW57" s="217"/>
      <c r="GX57" s="217"/>
      <c r="GY57" s="217"/>
      <c r="GZ57" s="217"/>
      <c r="HA57" s="217"/>
      <c r="HB57" s="217"/>
      <c r="HC57" s="217"/>
      <c r="HD57" s="217"/>
      <c r="HE57" s="217"/>
      <c r="HF57" s="217"/>
      <c r="HG57" s="217"/>
      <c r="HH57" s="217"/>
      <c r="HI57" s="217"/>
      <c r="HJ57" s="217"/>
      <c r="HK57" s="217"/>
      <c r="HL57" s="217"/>
      <c r="HM57" s="217"/>
      <c r="HN57" s="217"/>
      <c r="HO57" s="217"/>
      <c r="HP57" s="217"/>
      <c r="HQ57" s="217"/>
      <c r="HR57" s="217"/>
      <c r="HS57" s="217"/>
      <c r="HT57" s="217"/>
      <c r="HU57" s="217"/>
      <c r="HV57" s="217"/>
      <c r="HW57" s="217"/>
      <c r="HX57" s="217"/>
      <c r="HY57" s="217"/>
      <c r="HZ57" s="217"/>
      <c r="IA57" s="217"/>
      <c r="IB57" s="217"/>
      <c r="IC57" s="217"/>
      <c r="ID57" s="217"/>
      <c r="IE57" s="217"/>
      <c r="IF57" s="217"/>
      <c r="IG57" s="217"/>
      <c r="IH57" s="217"/>
      <c r="II57" s="217"/>
      <c r="IJ57" s="217"/>
    </row>
    <row r="58" spans="1:244" s="218" customFormat="1" ht="25.5" customHeight="1" x14ac:dyDescent="0.2">
      <c r="A58" s="152">
        <v>1</v>
      </c>
      <c r="B58" s="224"/>
      <c r="C58" s="224"/>
      <c r="D58" s="668"/>
      <c r="E58" s="669"/>
      <c r="F58" s="670"/>
      <c r="G58" s="673"/>
      <c r="H58" s="674"/>
      <c r="I58" s="668"/>
      <c r="J58" s="669"/>
      <c r="K58" s="670"/>
      <c r="L58" s="661"/>
      <c r="M58" s="662"/>
      <c r="N58" s="587"/>
      <c r="O58" s="588"/>
      <c r="P58" s="588"/>
      <c r="Q58" s="589"/>
      <c r="R58" s="223"/>
      <c r="S58" s="223"/>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c r="GH58" s="217"/>
      <c r="GI58" s="217"/>
      <c r="GJ58" s="217"/>
      <c r="GK58" s="217"/>
      <c r="GL58" s="217"/>
      <c r="GM58" s="217"/>
      <c r="GN58" s="217"/>
      <c r="GO58" s="217"/>
      <c r="GP58" s="217"/>
      <c r="GQ58" s="217"/>
      <c r="GR58" s="217"/>
      <c r="GS58" s="217"/>
      <c r="GT58" s="217"/>
      <c r="GU58" s="217"/>
      <c r="GV58" s="217"/>
      <c r="GW58" s="217"/>
      <c r="GX58" s="217"/>
      <c r="GY58" s="217"/>
      <c r="GZ58" s="217"/>
      <c r="HA58" s="217"/>
      <c r="HB58" s="217"/>
      <c r="HC58" s="217"/>
      <c r="HD58" s="217"/>
      <c r="HE58" s="217"/>
      <c r="HF58" s="217"/>
      <c r="HG58" s="217"/>
      <c r="HH58" s="217"/>
      <c r="HI58" s="217"/>
      <c r="HJ58" s="217"/>
      <c r="HK58" s="217"/>
      <c r="HL58" s="217"/>
      <c r="HM58" s="217"/>
      <c r="HN58" s="217"/>
      <c r="HO58" s="217"/>
      <c r="HP58" s="217"/>
      <c r="HQ58" s="217"/>
      <c r="HR58" s="217"/>
      <c r="HS58" s="217"/>
      <c r="HT58" s="217"/>
      <c r="HU58" s="217"/>
      <c r="HV58" s="217"/>
      <c r="HW58" s="217"/>
      <c r="HX58" s="217"/>
      <c r="HY58" s="217"/>
      <c r="HZ58" s="217"/>
      <c r="IA58" s="217"/>
      <c r="IB58" s="217"/>
      <c r="IC58" s="217"/>
      <c r="ID58" s="217"/>
      <c r="IE58" s="217"/>
      <c r="IF58" s="217"/>
      <c r="IG58" s="217"/>
      <c r="IH58" s="217"/>
      <c r="II58" s="217"/>
      <c r="IJ58" s="217"/>
    </row>
    <row r="59" spans="1:244" s="218" customFormat="1" ht="25.5" customHeight="1" x14ac:dyDescent="0.2">
      <c r="A59" s="152">
        <v>2</v>
      </c>
      <c r="B59" s="224"/>
      <c r="C59" s="224"/>
      <c r="D59" s="555"/>
      <c r="E59" s="556"/>
      <c r="F59" s="557"/>
      <c r="G59" s="671"/>
      <c r="H59" s="672"/>
      <c r="I59" s="555"/>
      <c r="J59" s="556"/>
      <c r="K59" s="557"/>
      <c r="L59" s="551"/>
      <c r="M59" s="359"/>
      <c r="N59" s="570"/>
      <c r="O59" s="571"/>
      <c r="P59" s="571"/>
      <c r="Q59" s="572"/>
      <c r="R59" s="223"/>
      <c r="S59" s="223"/>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c r="FV59" s="217"/>
      <c r="FW59" s="217"/>
      <c r="FX59" s="217"/>
      <c r="FY59" s="217"/>
      <c r="FZ59" s="217"/>
      <c r="GA59" s="217"/>
      <c r="GB59" s="217"/>
      <c r="GC59" s="217"/>
      <c r="GD59" s="217"/>
      <c r="GE59" s="217"/>
      <c r="GF59" s="217"/>
      <c r="GG59" s="217"/>
      <c r="GH59" s="217"/>
      <c r="GI59" s="217"/>
      <c r="GJ59" s="217"/>
      <c r="GK59" s="217"/>
      <c r="GL59" s="217"/>
      <c r="GM59" s="217"/>
      <c r="GN59" s="217"/>
      <c r="GO59" s="217"/>
      <c r="GP59" s="217"/>
      <c r="GQ59" s="217"/>
      <c r="GR59" s="217"/>
      <c r="GS59" s="217"/>
      <c r="GT59" s="217"/>
      <c r="GU59" s="217"/>
      <c r="GV59" s="217"/>
      <c r="GW59" s="217"/>
      <c r="GX59" s="217"/>
      <c r="GY59" s="217"/>
      <c r="GZ59" s="217"/>
      <c r="HA59" s="217"/>
      <c r="HB59" s="217"/>
      <c r="HC59" s="217"/>
      <c r="HD59" s="217"/>
      <c r="HE59" s="217"/>
      <c r="HF59" s="217"/>
      <c r="HG59" s="217"/>
      <c r="HH59" s="217"/>
      <c r="HI59" s="217"/>
      <c r="HJ59" s="217"/>
      <c r="HK59" s="217"/>
      <c r="HL59" s="217"/>
      <c r="HM59" s="217"/>
      <c r="HN59" s="217"/>
      <c r="HO59" s="217"/>
      <c r="HP59" s="217"/>
      <c r="HQ59" s="217"/>
      <c r="HR59" s="217"/>
      <c r="HS59" s="217"/>
      <c r="HT59" s="217"/>
      <c r="HU59" s="217"/>
      <c r="HV59" s="217"/>
      <c r="HW59" s="217"/>
      <c r="HX59" s="217"/>
      <c r="HY59" s="217"/>
      <c r="HZ59" s="217"/>
      <c r="IA59" s="217"/>
      <c r="IB59" s="217"/>
      <c r="IC59" s="217"/>
      <c r="ID59" s="217"/>
      <c r="IE59" s="217"/>
      <c r="IF59" s="217"/>
      <c r="IG59" s="217"/>
      <c r="IH59" s="217"/>
      <c r="II59" s="217"/>
      <c r="IJ59" s="217"/>
    </row>
    <row r="60" spans="1:244" s="218" customFormat="1" ht="25.5" customHeight="1" x14ac:dyDescent="0.2">
      <c r="A60" s="152">
        <v>3</v>
      </c>
      <c r="B60" s="224"/>
      <c r="C60" s="224"/>
      <c r="D60" s="555"/>
      <c r="E60" s="556"/>
      <c r="F60" s="557"/>
      <c r="G60" s="671"/>
      <c r="H60" s="672"/>
      <c r="I60" s="555"/>
      <c r="J60" s="556"/>
      <c r="K60" s="557"/>
      <c r="L60" s="551"/>
      <c r="M60" s="359"/>
      <c r="N60" s="570"/>
      <c r="O60" s="571"/>
      <c r="P60" s="571"/>
      <c r="Q60" s="572"/>
      <c r="R60" s="223"/>
      <c r="S60" s="223"/>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c r="FV60" s="217"/>
      <c r="FW60" s="217"/>
      <c r="FX60" s="217"/>
      <c r="FY60" s="217"/>
      <c r="FZ60" s="217"/>
      <c r="GA60" s="217"/>
      <c r="GB60" s="217"/>
      <c r="GC60" s="217"/>
      <c r="GD60" s="217"/>
      <c r="GE60" s="217"/>
      <c r="GF60" s="217"/>
      <c r="GG60" s="217"/>
      <c r="GH60" s="217"/>
      <c r="GI60" s="217"/>
      <c r="GJ60" s="217"/>
      <c r="GK60" s="217"/>
      <c r="GL60" s="217"/>
      <c r="GM60" s="217"/>
      <c r="GN60" s="217"/>
      <c r="GO60" s="217"/>
      <c r="GP60" s="217"/>
      <c r="GQ60" s="217"/>
      <c r="GR60" s="217"/>
      <c r="GS60" s="217"/>
      <c r="GT60" s="217"/>
      <c r="GU60" s="217"/>
      <c r="GV60" s="217"/>
      <c r="GW60" s="217"/>
      <c r="GX60" s="217"/>
      <c r="GY60" s="217"/>
      <c r="GZ60" s="217"/>
      <c r="HA60" s="217"/>
      <c r="HB60" s="217"/>
      <c r="HC60" s="217"/>
      <c r="HD60" s="217"/>
      <c r="HE60" s="217"/>
      <c r="HF60" s="217"/>
      <c r="HG60" s="217"/>
      <c r="HH60" s="217"/>
      <c r="HI60" s="217"/>
      <c r="HJ60" s="217"/>
      <c r="HK60" s="217"/>
      <c r="HL60" s="217"/>
      <c r="HM60" s="217"/>
      <c r="HN60" s="217"/>
      <c r="HO60" s="217"/>
      <c r="HP60" s="217"/>
      <c r="HQ60" s="217"/>
      <c r="HR60" s="217"/>
      <c r="HS60" s="217"/>
      <c r="HT60" s="217"/>
      <c r="HU60" s="217"/>
      <c r="HV60" s="217"/>
      <c r="HW60" s="217"/>
      <c r="HX60" s="217"/>
      <c r="HY60" s="217"/>
      <c r="HZ60" s="217"/>
      <c r="IA60" s="217"/>
      <c r="IB60" s="217"/>
      <c r="IC60" s="217"/>
      <c r="ID60" s="217"/>
      <c r="IE60" s="217"/>
      <c r="IF60" s="217"/>
      <c r="IG60" s="217"/>
      <c r="IH60" s="217"/>
      <c r="II60" s="217"/>
      <c r="IJ60" s="217"/>
    </row>
    <row r="61" spans="1:244" s="218" customFormat="1" ht="25.5" customHeight="1" x14ac:dyDescent="0.2">
      <c r="A61" s="152">
        <v>4</v>
      </c>
      <c r="B61" s="224"/>
      <c r="C61" s="224"/>
      <c r="D61" s="555"/>
      <c r="E61" s="556"/>
      <c r="F61" s="557"/>
      <c r="G61" s="671"/>
      <c r="H61" s="672"/>
      <c r="I61" s="555"/>
      <c r="J61" s="556"/>
      <c r="K61" s="557"/>
      <c r="L61" s="551"/>
      <c r="M61" s="359"/>
      <c r="N61" s="570"/>
      <c r="O61" s="571"/>
      <c r="P61" s="571"/>
      <c r="Q61" s="572"/>
      <c r="R61" s="223"/>
      <c r="S61" s="223"/>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17"/>
      <c r="EQ61" s="217"/>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c r="FQ61" s="217"/>
      <c r="FR61" s="217"/>
      <c r="FS61" s="217"/>
      <c r="FT61" s="217"/>
      <c r="FU61" s="217"/>
      <c r="FV61" s="217"/>
      <c r="FW61" s="217"/>
      <c r="FX61" s="217"/>
      <c r="FY61" s="217"/>
      <c r="FZ61" s="217"/>
      <c r="GA61" s="217"/>
      <c r="GB61" s="217"/>
      <c r="GC61" s="217"/>
      <c r="GD61" s="217"/>
      <c r="GE61" s="217"/>
      <c r="GF61" s="217"/>
      <c r="GG61" s="217"/>
      <c r="GH61" s="217"/>
      <c r="GI61" s="217"/>
      <c r="GJ61" s="217"/>
      <c r="GK61" s="217"/>
      <c r="GL61" s="217"/>
      <c r="GM61" s="217"/>
      <c r="GN61" s="217"/>
      <c r="GO61" s="217"/>
      <c r="GP61" s="217"/>
      <c r="GQ61" s="217"/>
      <c r="GR61" s="217"/>
      <c r="GS61" s="217"/>
      <c r="GT61" s="217"/>
      <c r="GU61" s="217"/>
      <c r="GV61" s="217"/>
      <c r="GW61" s="217"/>
      <c r="GX61" s="217"/>
      <c r="GY61" s="217"/>
      <c r="GZ61" s="217"/>
      <c r="HA61" s="217"/>
      <c r="HB61" s="217"/>
      <c r="HC61" s="217"/>
      <c r="HD61" s="217"/>
      <c r="HE61" s="217"/>
      <c r="HF61" s="217"/>
      <c r="HG61" s="217"/>
      <c r="HH61" s="217"/>
      <c r="HI61" s="217"/>
      <c r="HJ61" s="217"/>
      <c r="HK61" s="217"/>
      <c r="HL61" s="217"/>
      <c r="HM61" s="217"/>
      <c r="HN61" s="217"/>
      <c r="HO61" s="217"/>
      <c r="HP61" s="217"/>
      <c r="HQ61" s="217"/>
      <c r="HR61" s="217"/>
      <c r="HS61" s="217"/>
      <c r="HT61" s="217"/>
      <c r="HU61" s="217"/>
      <c r="HV61" s="217"/>
      <c r="HW61" s="217"/>
      <c r="HX61" s="217"/>
      <c r="HY61" s="217"/>
      <c r="HZ61" s="217"/>
      <c r="IA61" s="217"/>
      <c r="IB61" s="217"/>
      <c r="IC61" s="217"/>
      <c r="ID61" s="217"/>
      <c r="IE61" s="217"/>
      <c r="IF61" s="217"/>
      <c r="IG61" s="217"/>
      <c r="IH61" s="217"/>
      <c r="II61" s="217"/>
      <c r="IJ61" s="217"/>
    </row>
    <row r="62" spans="1:244" s="218" customFormat="1" ht="25.5" customHeight="1" x14ac:dyDescent="0.2">
      <c r="A62" s="152">
        <v>5</v>
      </c>
      <c r="B62" s="224"/>
      <c r="C62" s="224"/>
      <c r="D62" s="555"/>
      <c r="E62" s="556"/>
      <c r="F62" s="557"/>
      <c r="G62" s="671"/>
      <c r="H62" s="672"/>
      <c r="I62" s="555"/>
      <c r="J62" s="556"/>
      <c r="K62" s="557"/>
      <c r="L62" s="551"/>
      <c r="M62" s="359"/>
      <c r="N62" s="570"/>
      <c r="O62" s="571"/>
      <c r="P62" s="571"/>
      <c r="Q62" s="572"/>
      <c r="R62" s="223"/>
      <c r="S62" s="223"/>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17"/>
      <c r="EQ62" s="217"/>
      <c r="ER62" s="217"/>
      <c r="ES62" s="217"/>
      <c r="ET62" s="217"/>
      <c r="EU62" s="217"/>
      <c r="EV62" s="217"/>
      <c r="EW62" s="217"/>
      <c r="EX62" s="217"/>
      <c r="EY62" s="217"/>
      <c r="EZ62" s="217"/>
      <c r="FA62" s="217"/>
      <c r="FB62" s="217"/>
      <c r="FC62" s="217"/>
      <c r="FD62" s="217"/>
      <c r="FE62" s="217"/>
      <c r="FF62" s="217"/>
      <c r="FG62" s="217"/>
      <c r="FH62" s="217"/>
      <c r="FI62" s="217"/>
      <c r="FJ62" s="217"/>
      <c r="FK62" s="217"/>
      <c r="FL62" s="217"/>
      <c r="FM62" s="217"/>
      <c r="FN62" s="217"/>
      <c r="FO62" s="217"/>
      <c r="FP62" s="217"/>
      <c r="FQ62" s="217"/>
      <c r="FR62" s="217"/>
      <c r="FS62" s="217"/>
      <c r="FT62" s="217"/>
      <c r="FU62" s="217"/>
      <c r="FV62" s="217"/>
      <c r="FW62" s="217"/>
      <c r="FX62" s="217"/>
      <c r="FY62" s="217"/>
      <c r="FZ62" s="217"/>
      <c r="GA62" s="217"/>
      <c r="GB62" s="217"/>
      <c r="GC62" s="217"/>
      <c r="GD62" s="217"/>
      <c r="GE62" s="217"/>
      <c r="GF62" s="217"/>
      <c r="GG62" s="217"/>
      <c r="GH62" s="217"/>
      <c r="GI62" s="217"/>
      <c r="GJ62" s="217"/>
      <c r="GK62" s="217"/>
      <c r="GL62" s="217"/>
      <c r="GM62" s="217"/>
      <c r="GN62" s="217"/>
      <c r="GO62" s="217"/>
      <c r="GP62" s="217"/>
      <c r="GQ62" s="217"/>
      <c r="GR62" s="217"/>
      <c r="GS62" s="217"/>
      <c r="GT62" s="217"/>
      <c r="GU62" s="217"/>
      <c r="GV62" s="217"/>
      <c r="GW62" s="217"/>
      <c r="GX62" s="217"/>
      <c r="GY62" s="217"/>
      <c r="GZ62" s="217"/>
      <c r="HA62" s="217"/>
      <c r="HB62" s="217"/>
      <c r="HC62" s="217"/>
      <c r="HD62" s="217"/>
      <c r="HE62" s="217"/>
      <c r="HF62" s="217"/>
      <c r="HG62" s="217"/>
      <c r="HH62" s="217"/>
      <c r="HI62" s="217"/>
      <c r="HJ62" s="217"/>
      <c r="HK62" s="217"/>
      <c r="HL62" s="217"/>
      <c r="HM62" s="217"/>
      <c r="HN62" s="217"/>
      <c r="HO62" s="217"/>
      <c r="HP62" s="217"/>
      <c r="HQ62" s="217"/>
      <c r="HR62" s="217"/>
      <c r="HS62" s="217"/>
      <c r="HT62" s="217"/>
      <c r="HU62" s="217"/>
      <c r="HV62" s="217"/>
      <c r="HW62" s="217"/>
      <c r="HX62" s="217"/>
      <c r="HY62" s="217"/>
      <c r="HZ62" s="217"/>
      <c r="IA62" s="217"/>
      <c r="IB62" s="217"/>
      <c r="IC62" s="217"/>
      <c r="ID62" s="217"/>
      <c r="IE62" s="217"/>
      <c r="IF62" s="217"/>
      <c r="IG62" s="217"/>
      <c r="IH62" s="217"/>
      <c r="II62" s="217"/>
      <c r="IJ62" s="217"/>
    </row>
    <row r="63" spans="1:244" s="218" customFormat="1" ht="25.5" customHeight="1" x14ac:dyDescent="0.2">
      <c r="A63" s="149">
        <v>6</v>
      </c>
      <c r="B63" s="150"/>
      <c r="C63" s="150"/>
      <c r="D63" s="555"/>
      <c r="E63" s="556"/>
      <c r="F63" s="557"/>
      <c r="G63" s="671"/>
      <c r="H63" s="672"/>
      <c r="I63" s="555"/>
      <c r="J63" s="556"/>
      <c r="K63" s="557"/>
      <c r="L63" s="551"/>
      <c r="M63" s="359"/>
      <c r="N63" s="570"/>
      <c r="O63" s="571"/>
      <c r="P63" s="571"/>
      <c r="Q63" s="572"/>
      <c r="R63" s="223"/>
      <c r="S63" s="223"/>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c r="FQ63" s="217"/>
      <c r="FR63" s="217"/>
      <c r="FS63" s="217"/>
      <c r="FT63" s="217"/>
      <c r="FU63" s="217"/>
      <c r="FV63" s="217"/>
      <c r="FW63" s="217"/>
      <c r="FX63" s="217"/>
      <c r="FY63" s="217"/>
      <c r="FZ63" s="217"/>
      <c r="GA63" s="217"/>
      <c r="GB63" s="217"/>
      <c r="GC63" s="217"/>
      <c r="GD63" s="217"/>
      <c r="GE63" s="217"/>
      <c r="GF63" s="217"/>
      <c r="GG63" s="217"/>
      <c r="GH63" s="217"/>
      <c r="GI63" s="217"/>
      <c r="GJ63" s="217"/>
      <c r="GK63" s="217"/>
      <c r="GL63" s="217"/>
      <c r="GM63" s="217"/>
      <c r="GN63" s="217"/>
      <c r="GO63" s="217"/>
      <c r="GP63" s="217"/>
      <c r="GQ63" s="217"/>
      <c r="GR63" s="217"/>
      <c r="GS63" s="217"/>
      <c r="GT63" s="217"/>
      <c r="GU63" s="217"/>
      <c r="GV63" s="217"/>
      <c r="GW63" s="217"/>
      <c r="GX63" s="217"/>
      <c r="GY63" s="217"/>
      <c r="GZ63" s="217"/>
      <c r="HA63" s="217"/>
      <c r="HB63" s="217"/>
      <c r="HC63" s="217"/>
      <c r="HD63" s="217"/>
      <c r="HE63" s="217"/>
      <c r="HF63" s="217"/>
      <c r="HG63" s="217"/>
      <c r="HH63" s="217"/>
      <c r="HI63" s="217"/>
      <c r="HJ63" s="217"/>
      <c r="HK63" s="217"/>
      <c r="HL63" s="217"/>
      <c r="HM63" s="217"/>
      <c r="HN63" s="217"/>
      <c r="HO63" s="217"/>
      <c r="HP63" s="217"/>
      <c r="HQ63" s="217"/>
      <c r="HR63" s="217"/>
      <c r="HS63" s="217"/>
      <c r="HT63" s="217"/>
      <c r="HU63" s="217"/>
      <c r="HV63" s="217"/>
      <c r="HW63" s="217"/>
      <c r="HX63" s="217"/>
      <c r="HY63" s="217"/>
      <c r="HZ63" s="217"/>
      <c r="IA63" s="217"/>
      <c r="IB63" s="217"/>
      <c r="IC63" s="217"/>
      <c r="ID63" s="217"/>
      <c r="IE63" s="217"/>
      <c r="IF63" s="217"/>
      <c r="IG63" s="217"/>
      <c r="IH63" s="217"/>
      <c r="II63" s="217"/>
      <c r="IJ63" s="217"/>
    </row>
    <row r="64" spans="1:244" s="218" customFormat="1" ht="25.5" customHeight="1" thickBot="1" x14ac:dyDescent="0.25">
      <c r="A64" s="153">
        <v>7</v>
      </c>
      <c r="B64" s="154"/>
      <c r="C64" s="154"/>
      <c r="D64" s="681"/>
      <c r="E64" s="685"/>
      <c r="F64" s="686"/>
      <c r="G64" s="675"/>
      <c r="H64" s="676"/>
      <c r="I64" s="681"/>
      <c r="J64" s="682"/>
      <c r="K64" s="683"/>
      <c r="L64" s="553"/>
      <c r="M64" s="448"/>
      <c r="N64" s="774"/>
      <c r="O64" s="775"/>
      <c r="P64" s="775"/>
      <c r="Q64" s="776"/>
      <c r="R64" s="223"/>
      <c r="S64" s="223"/>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c r="GH64" s="217"/>
      <c r="GI64" s="217"/>
      <c r="GJ64" s="217"/>
      <c r="GK64" s="217"/>
      <c r="GL64" s="217"/>
      <c r="GM64" s="217"/>
      <c r="GN64" s="217"/>
      <c r="GO64" s="217"/>
      <c r="GP64" s="217"/>
      <c r="GQ64" s="217"/>
      <c r="GR64" s="217"/>
      <c r="GS64" s="217"/>
      <c r="GT64" s="217"/>
      <c r="GU64" s="217"/>
      <c r="GV64" s="217"/>
      <c r="GW64" s="217"/>
      <c r="GX64" s="217"/>
      <c r="GY64" s="217"/>
      <c r="GZ64" s="217"/>
      <c r="HA64" s="217"/>
      <c r="HB64" s="217"/>
      <c r="HC64" s="217"/>
      <c r="HD64" s="217"/>
      <c r="HE64" s="217"/>
      <c r="HF64" s="217"/>
      <c r="HG64" s="217"/>
      <c r="HH64" s="217"/>
      <c r="HI64" s="217"/>
      <c r="HJ64" s="217"/>
      <c r="HK64" s="217"/>
      <c r="HL64" s="217"/>
      <c r="HM64" s="217"/>
      <c r="HN64" s="217"/>
      <c r="HO64" s="217"/>
      <c r="HP64" s="217"/>
      <c r="HQ64" s="217"/>
      <c r="HR64" s="217"/>
      <c r="HS64" s="217"/>
      <c r="HT64" s="217"/>
      <c r="HU64" s="217"/>
      <c r="HV64" s="217"/>
      <c r="HW64" s="217"/>
      <c r="HX64" s="217"/>
      <c r="HY64" s="217"/>
      <c r="HZ64" s="217"/>
      <c r="IA64" s="217"/>
      <c r="IB64" s="217"/>
      <c r="IC64" s="217"/>
      <c r="ID64" s="217"/>
      <c r="IE64" s="217"/>
      <c r="IF64" s="217"/>
      <c r="IG64" s="217"/>
      <c r="IH64" s="217"/>
      <c r="II64" s="217"/>
      <c r="IJ64" s="217"/>
    </row>
    <row r="65" spans="1:244" s="218" customFormat="1" ht="25.5" customHeight="1" thickBot="1" x14ac:dyDescent="0.25">
      <c r="A65" s="225"/>
      <c r="B65" s="225"/>
      <c r="C65" s="226"/>
      <c r="D65" s="226"/>
      <c r="E65" s="687" t="s">
        <v>135</v>
      </c>
      <c r="F65" s="688"/>
      <c r="G65" s="684">
        <f>SUM(G58:G64)</f>
        <v>0</v>
      </c>
      <c r="H65" s="664"/>
      <c r="I65" s="226"/>
      <c r="J65" s="226"/>
      <c r="K65" s="226"/>
      <c r="L65" s="663">
        <f>SUM(L58:M64)</f>
        <v>0</v>
      </c>
      <c r="M65" s="664"/>
      <c r="N65" s="226"/>
      <c r="O65" s="223"/>
      <c r="P65" s="223"/>
      <c r="Q65" s="223"/>
      <c r="R65" s="223"/>
      <c r="S65" s="223"/>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c r="GH65" s="217"/>
      <c r="GI65" s="217"/>
      <c r="GJ65" s="217"/>
      <c r="GK65" s="217"/>
      <c r="GL65" s="217"/>
      <c r="GM65" s="217"/>
      <c r="GN65" s="217"/>
      <c r="GO65" s="217"/>
      <c r="GP65" s="217"/>
      <c r="GQ65" s="217"/>
      <c r="GR65" s="217"/>
      <c r="GS65" s="217"/>
      <c r="GT65" s="217"/>
      <c r="GU65" s="217"/>
      <c r="GV65" s="217"/>
      <c r="GW65" s="217"/>
      <c r="GX65" s="217"/>
      <c r="GY65" s="217"/>
      <c r="GZ65" s="217"/>
      <c r="HA65" s="217"/>
      <c r="HB65" s="217"/>
      <c r="HC65" s="217"/>
      <c r="HD65" s="217"/>
      <c r="HE65" s="217"/>
      <c r="HF65" s="217"/>
      <c r="HG65" s="217"/>
      <c r="HH65" s="217"/>
      <c r="HI65" s="217"/>
      <c r="HJ65" s="217"/>
      <c r="HK65" s="217"/>
      <c r="HL65" s="217"/>
      <c r="HM65" s="217"/>
      <c r="HN65" s="217"/>
      <c r="HO65" s="217"/>
      <c r="HP65" s="217"/>
      <c r="HQ65" s="217"/>
      <c r="HR65" s="217"/>
      <c r="HS65" s="217"/>
      <c r="HT65" s="217"/>
      <c r="HU65" s="217"/>
      <c r="HV65" s="217"/>
      <c r="HW65" s="217"/>
      <c r="HX65" s="217"/>
      <c r="HY65" s="217"/>
      <c r="HZ65" s="217"/>
      <c r="IA65" s="217"/>
      <c r="IB65" s="217"/>
      <c r="IC65" s="217"/>
      <c r="ID65" s="217"/>
      <c r="IE65" s="217"/>
      <c r="IF65" s="217"/>
    </row>
    <row r="66" spans="1:244" s="218" customFormat="1" ht="12.75" customHeight="1" thickBot="1" x14ac:dyDescent="0.25">
      <c r="A66" s="223"/>
      <c r="B66" s="223"/>
      <c r="C66" s="223"/>
      <c r="D66" s="223"/>
      <c r="E66" s="223"/>
      <c r="F66" s="223"/>
      <c r="G66" s="223"/>
      <c r="H66" s="223"/>
      <c r="I66" s="223"/>
      <c r="J66" s="223"/>
      <c r="K66" s="223"/>
      <c r="L66" s="223"/>
      <c r="M66" s="223"/>
      <c r="N66" s="223"/>
      <c r="O66" s="223"/>
      <c r="P66" s="223"/>
      <c r="Q66" s="223"/>
      <c r="R66" s="223"/>
      <c r="S66" s="223"/>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c r="FQ66" s="217"/>
      <c r="FR66" s="217"/>
      <c r="FS66" s="217"/>
      <c r="FT66" s="217"/>
      <c r="FU66" s="217"/>
      <c r="FV66" s="217"/>
      <c r="FW66" s="217"/>
      <c r="FX66" s="217"/>
      <c r="FY66" s="217"/>
      <c r="FZ66" s="217"/>
      <c r="GA66" s="217"/>
      <c r="GB66" s="217"/>
      <c r="GC66" s="217"/>
      <c r="GD66" s="217"/>
      <c r="GE66" s="217"/>
      <c r="GF66" s="217"/>
      <c r="GG66" s="217"/>
      <c r="GH66" s="217"/>
      <c r="GI66" s="217"/>
      <c r="GJ66" s="217"/>
      <c r="GK66" s="217"/>
      <c r="GL66" s="217"/>
      <c r="GM66" s="217"/>
      <c r="GN66" s="217"/>
      <c r="GO66" s="217"/>
      <c r="GP66" s="217"/>
      <c r="GQ66" s="217"/>
      <c r="GR66" s="217"/>
      <c r="GS66" s="217"/>
      <c r="GT66" s="217"/>
      <c r="GU66" s="217"/>
      <c r="GV66" s="217"/>
      <c r="GW66" s="217"/>
      <c r="GX66" s="217"/>
      <c r="GY66" s="217"/>
      <c r="GZ66" s="217"/>
      <c r="HA66" s="217"/>
      <c r="HB66" s="217"/>
      <c r="HC66" s="217"/>
      <c r="HD66" s="217"/>
      <c r="HE66" s="217"/>
      <c r="HF66" s="217"/>
      <c r="HG66" s="217"/>
      <c r="HH66" s="217"/>
      <c r="HI66" s="217"/>
      <c r="HJ66" s="217"/>
      <c r="HK66" s="217"/>
      <c r="HL66" s="217"/>
      <c r="HM66" s="217"/>
      <c r="HN66" s="217"/>
      <c r="HO66" s="217"/>
      <c r="HP66" s="217"/>
      <c r="HQ66" s="217"/>
      <c r="HR66" s="217"/>
      <c r="HS66" s="217"/>
      <c r="HT66" s="217"/>
      <c r="HU66" s="217"/>
      <c r="HV66" s="217"/>
      <c r="HW66" s="217"/>
      <c r="HX66" s="217"/>
      <c r="HY66" s="217"/>
      <c r="HZ66" s="217"/>
      <c r="IA66" s="217"/>
      <c r="IB66" s="217"/>
      <c r="IC66" s="217"/>
      <c r="ID66" s="217"/>
      <c r="IE66" s="217"/>
      <c r="IF66" s="217"/>
      <c r="IG66" s="217"/>
      <c r="IH66" s="217"/>
      <c r="II66" s="217"/>
      <c r="IJ66" s="217"/>
    </row>
    <row r="67" spans="1:244" ht="30" customHeight="1" thickBot="1" x14ac:dyDescent="0.25">
      <c r="A67" s="341" t="s">
        <v>442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4"/>
      <c r="B68" s="124"/>
      <c r="C68" s="124"/>
      <c r="D68" s="124"/>
      <c r="E68" s="124"/>
      <c r="F68" s="124"/>
      <c r="G68" s="124"/>
      <c r="H68" s="124"/>
      <c r="I68" s="124"/>
      <c r="J68" s="124"/>
      <c r="K68" s="124"/>
      <c r="L68" s="124"/>
      <c r="M68" s="124"/>
      <c r="N68" s="124"/>
      <c r="O68" s="124"/>
      <c r="P68" s="124"/>
      <c r="Q68" s="124"/>
      <c r="R68" s="124"/>
      <c r="S68" s="124"/>
    </row>
    <row r="69" spans="1:244" ht="48.75" customHeight="1" thickBot="1" x14ac:dyDescent="0.25">
      <c r="A69" s="196"/>
      <c r="B69" s="196"/>
      <c r="C69" s="124"/>
      <c r="D69" s="227" t="s">
        <v>410</v>
      </c>
      <c r="E69" s="711" t="s">
        <v>354</v>
      </c>
      <c r="F69" s="650"/>
      <c r="G69" s="519" t="s">
        <v>185</v>
      </c>
      <c r="H69" s="543"/>
      <c r="I69" s="521" t="s">
        <v>145</v>
      </c>
      <c r="J69" s="702"/>
      <c r="K69" s="344" t="s">
        <v>140</v>
      </c>
      <c r="L69" s="346"/>
      <c r="M69" s="344" t="s">
        <v>411</v>
      </c>
      <c r="N69" s="345"/>
      <c r="O69" s="345"/>
      <c r="P69" s="345"/>
      <c r="Q69" s="345"/>
      <c r="R69" s="346"/>
      <c r="S69" s="124"/>
    </row>
    <row r="70" spans="1:244" s="124" customFormat="1" ht="36" customHeight="1" x14ac:dyDescent="0.25">
      <c r="A70" s="708" t="s">
        <v>365</v>
      </c>
      <c r="B70" s="709"/>
      <c r="C70" s="710"/>
      <c r="D70" s="228">
        <v>2</v>
      </c>
      <c r="E70" s="677">
        <f>D31</f>
        <v>0</v>
      </c>
      <c r="F70" s="678"/>
      <c r="G70" s="677">
        <f>E31</f>
        <v>0</v>
      </c>
      <c r="H70" s="678"/>
      <c r="I70" s="691" t="str">
        <f>IFERROR(G70/E70,"-")</f>
        <v>-</v>
      </c>
      <c r="J70" s="692"/>
      <c r="K70" s="693">
        <f>IFERROR(D70-E70,"-")</f>
        <v>2</v>
      </c>
      <c r="L70" s="694"/>
      <c r="M70" s="721"/>
      <c r="N70" s="722"/>
      <c r="O70" s="722"/>
      <c r="P70" s="722"/>
      <c r="Q70" s="722"/>
      <c r="R70" s="723"/>
    </row>
    <row r="71" spans="1:244" s="124" customFormat="1" ht="52.5" customHeight="1" x14ac:dyDescent="0.25">
      <c r="A71" s="759" t="s">
        <v>440</v>
      </c>
      <c r="B71" s="760"/>
      <c r="C71" s="761"/>
      <c r="D71" s="229">
        <f>N7*0.15</f>
        <v>0</v>
      </c>
      <c r="E71" s="689"/>
      <c r="F71" s="690"/>
      <c r="G71" s="477"/>
      <c r="H71" s="478"/>
      <c r="I71" s="614" t="str">
        <f>IFERROR(G71/E71,"-")</f>
        <v>-</v>
      </c>
      <c r="J71" s="615"/>
      <c r="K71" s="679">
        <f>IFERROR(E71-D71,"-")</f>
        <v>0</v>
      </c>
      <c r="L71" s="680"/>
      <c r="M71" s="703"/>
      <c r="N71" s="704"/>
      <c r="O71" s="704"/>
      <c r="P71" s="704"/>
      <c r="Q71" s="704"/>
      <c r="R71" s="705"/>
    </row>
    <row r="72" spans="1:244" s="124" customFormat="1" ht="49.5" customHeight="1" thickBot="1" x14ac:dyDescent="0.3">
      <c r="A72" s="762" t="s">
        <v>367</v>
      </c>
      <c r="B72" s="763"/>
      <c r="C72" s="764"/>
      <c r="D72" s="230"/>
      <c r="E72" s="698">
        <f>G65</f>
        <v>0</v>
      </c>
      <c r="F72" s="699"/>
      <c r="G72" s="698">
        <f>L65</f>
        <v>0</v>
      </c>
      <c r="H72" s="699"/>
      <c r="I72" s="700" t="str">
        <f>IFERROR(G72/E72,"-")</f>
        <v>-</v>
      </c>
      <c r="J72" s="701"/>
      <c r="K72" s="695">
        <f>IFERROR(E72-D72,"-")</f>
        <v>0</v>
      </c>
      <c r="L72" s="696"/>
      <c r="M72" s="712"/>
      <c r="N72" s="713"/>
      <c r="O72" s="713"/>
      <c r="P72" s="713"/>
      <c r="Q72" s="713"/>
      <c r="R72" s="714"/>
    </row>
    <row r="73" spans="1:244" ht="30.75" customHeight="1" thickBot="1" x14ac:dyDescent="0.25">
      <c r="A73" s="124"/>
      <c r="B73" s="124"/>
      <c r="C73" s="124"/>
      <c r="D73" s="124"/>
      <c r="E73" s="231"/>
      <c r="F73" s="124"/>
      <c r="G73" s="124"/>
      <c r="H73" s="124"/>
      <c r="I73" s="124"/>
      <c r="J73" s="124"/>
      <c r="K73" s="232"/>
      <c r="L73" s="124"/>
      <c r="M73" s="124"/>
      <c r="N73" s="124"/>
      <c r="O73" s="124"/>
      <c r="P73" s="124"/>
      <c r="Q73" s="124"/>
      <c r="R73" s="124"/>
      <c r="S73" s="124"/>
    </row>
    <row r="74" spans="1:244" ht="30.75" hidden="1" customHeight="1" thickBot="1" x14ac:dyDescent="0.25">
      <c r="A74" s="124"/>
      <c r="B74" s="124"/>
      <c r="C74" s="124"/>
      <c r="D74" s="124"/>
      <c r="E74" s="124"/>
      <c r="F74" s="124"/>
      <c r="G74" s="124"/>
      <c r="H74" s="124"/>
      <c r="I74" s="124"/>
      <c r="J74" s="124"/>
      <c r="K74" s="124"/>
      <c r="L74" s="124"/>
      <c r="M74" s="124"/>
      <c r="N74" s="124"/>
      <c r="O74" s="124"/>
      <c r="P74" s="124"/>
      <c r="Q74" s="124"/>
      <c r="R74" s="124"/>
      <c r="S74" s="124"/>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4"/>
      <c r="B76" s="124"/>
      <c r="C76" s="124"/>
      <c r="D76" s="124"/>
      <c r="E76" s="124"/>
      <c r="F76" s="124"/>
      <c r="G76" s="124"/>
      <c r="H76" s="124"/>
      <c r="I76" s="124"/>
      <c r="J76" s="124"/>
      <c r="K76" s="124"/>
      <c r="L76" s="124"/>
      <c r="M76" s="124"/>
      <c r="N76" s="124"/>
      <c r="O76" s="124"/>
      <c r="P76" s="124"/>
      <c r="Q76" s="124"/>
      <c r="R76" s="124"/>
      <c r="S76" s="124"/>
    </row>
    <row r="77" spans="1:244" ht="30.75" customHeight="1" thickBot="1" x14ac:dyDescent="0.25">
      <c r="A77" s="655" t="s">
        <v>194</v>
      </c>
      <c r="B77" s="656"/>
      <c r="C77" s="657"/>
      <c r="D77" s="657"/>
      <c r="E77" s="658"/>
      <c r="F77" s="519" t="s">
        <v>185</v>
      </c>
      <c r="G77" s="520"/>
      <c r="H77" s="519" t="s">
        <v>1</v>
      </c>
      <c r="I77" s="666"/>
      <c r="J77" s="666"/>
      <c r="K77" s="666"/>
      <c r="L77" s="666"/>
      <c r="M77" s="543"/>
      <c r="N77" s="124"/>
      <c r="O77" s="124"/>
      <c r="P77" s="124"/>
      <c r="Q77" s="124"/>
      <c r="R77" s="124"/>
      <c r="S77" s="124"/>
    </row>
    <row r="78" spans="1:244" ht="30.75" customHeight="1" x14ac:dyDescent="0.2">
      <c r="A78" s="466" t="s">
        <v>146</v>
      </c>
      <c r="B78" s="765"/>
      <c r="C78" s="233">
        <v>1.1000000000000001</v>
      </c>
      <c r="D78" s="649" t="s">
        <v>453</v>
      </c>
      <c r="E78" s="650"/>
      <c r="F78" s="659">
        <v>0</v>
      </c>
      <c r="G78" s="660"/>
      <c r="H78" s="667"/>
      <c r="I78" s="464"/>
      <c r="J78" s="464"/>
      <c r="K78" s="464"/>
      <c r="L78" s="464"/>
      <c r="M78" s="465"/>
      <c r="N78" s="124"/>
      <c r="O78" s="124"/>
      <c r="P78" s="124"/>
      <c r="Q78" s="124"/>
      <c r="R78" s="124"/>
      <c r="S78" s="124"/>
    </row>
    <row r="79" spans="1:244" ht="30.75" customHeight="1" x14ac:dyDescent="0.2">
      <c r="A79" s="766"/>
      <c r="B79" s="767"/>
      <c r="C79" s="234">
        <v>1.2</v>
      </c>
      <c r="D79" s="651" t="s">
        <v>147</v>
      </c>
      <c r="E79" s="652"/>
      <c r="F79" s="357"/>
      <c r="G79" s="374"/>
      <c r="H79" s="350"/>
      <c r="I79" s="552"/>
      <c r="J79" s="552"/>
      <c r="K79" s="552"/>
      <c r="L79" s="552"/>
      <c r="M79" s="352"/>
      <c r="N79" s="124"/>
      <c r="O79" s="124"/>
      <c r="P79" s="124"/>
      <c r="Q79" s="124"/>
      <c r="R79" s="124"/>
      <c r="S79" s="124"/>
    </row>
    <row r="80" spans="1:244" ht="30.75" customHeight="1" x14ac:dyDescent="0.2">
      <c r="A80" s="717" t="s">
        <v>148</v>
      </c>
      <c r="B80" s="718"/>
      <c r="C80" s="234">
        <v>2.1</v>
      </c>
      <c r="D80" s="653" t="s">
        <v>0</v>
      </c>
      <c r="E80" s="654"/>
      <c r="F80" s="357">
        <f>-L53</f>
        <v>0</v>
      </c>
      <c r="G80" s="374"/>
      <c r="H80" s="350"/>
      <c r="I80" s="552"/>
      <c r="J80" s="552"/>
      <c r="K80" s="552"/>
      <c r="L80" s="552"/>
      <c r="M80" s="352"/>
      <c r="N80" s="124"/>
      <c r="O80" s="124"/>
      <c r="P80" s="124"/>
      <c r="Q80" s="124"/>
      <c r="R80" s="124"/>
      <c r="S80" s="124"/>
    </row>
    <row r="81" spans="1:19" ht="30.75" customHeight="1" x14ac:dyDescent="0.2">
      <c r="A81" s="719"/>
      <c r="B81" s="720"/>
      <c r="C81" s="234">
        <v>2.2000000000000002</v>
      </c>
      <c r="D81" s="653" t="s">
        <v>149</v>
      </c>
      <c r="E81" s="654"/>
      <c r="F81" s="357">
        <f>-K22</f>
        <v>0</v>
      </c>
      <c r="G81" s="374"/>
      <c r="H81" s="362"/>
      <c r="I81" s="706"/>
      <c r="J81" s="706"/>
      <c r="K81" s="706"/>
      <c r="L81" s="706"/>
      <c r="M81" s="363"/>
      <c r="N81" s="124"/>
      <c r="O81" s="124"/>
      <c r="P81" s="124"/>
      <c r="Q81" s="124"/>
      <c r="R81" s="124"/>
      <c r="S81" s="124"/>
    </row>
    <row r="82" spans="1:19" ht="47.25" customHeight="1" thickBot="1" x14ac:dyDescent="0.25">
      <c r="A82" s="715" t="s">
        <v>150</v>
      </c>
      <c r="B82" s="716"/>
      <c r="C82" s="235">
        <v>3.1</v>
      </c>
      <c r="D82" s="697" t="s">
        <v>193</v>
      </c>
      <c r="E82" s="405"/>
      <c r="F82" s="446"/>
      <c r="G82" s="707"/>
      <c r="H82" s="338"/>
      <c r="I82" s="339"/>
      <c r="J82" s="339"/>
      <c r="K82" s="339"/>
      <c r="L82" s="339"/>
      <c r="M82" s="340"/>
      <c r="N82" s="124"/>
      <c r="O82" s="124"/>
      <c r="P82" s="124"/>
      <c r="Q82" s="124"/>
      <c r="R82" s="124"/>
      <c r="S82" s="124"/>
    </row>
    <row r="83" spans="1:19" ht="30.75" customHeight="1" thickBot="1" x14ac:dyDescent="0.25">
      <c r="A83" s="124"/>
      <c r="B83" s="124"/>
      <c r="C83" s="124"/>
      <c r="D83" s="538" t="s">
        <v>135</v>
      </c>
      <c r="E83" s="540"/>
      <c r="F83" s="663">
        <f>SUM(F78:G81)-F82</f>
        <v>0</v>
      </c>
      <c r="G83" s="664"/>
      <c r="H83" s="124"/>
      <c r="I83" s="124"/>
      <c r="J83" s="236"/>
      <c r="K83" s="124"/>
      <c r="L83" s="124"/>
      <c r="M83" s="124"/>
      <c r="N83" s="124"/>
      <c r="O83" s="124"/>
      <c r="P83" s="124"/>
      <c r="Q83" s="124"/>
      <c r="R83" s="124"/>
      <c r="S83" s="124"/>
    </row>
    <row r="84" spans="1:19" ht="30.75" customHeight="1" thickBot="1" x14ac:dyDescent="0.25">
      <c r="A84" s="124"/>
      <c r="B84" s="124"/>
      <c r="C84" s="124"/>
      <c r="D84" s="124"/>
      <c r="E84" s="124"/>
      <c r="F84" s="124"/>
      <c r="G84" s="124"/>
      <c r="H84" s="124"/>
      <c r="I84" s="124"/>
      <c r="J84" s="124"/>
      <c r="K84" s="124"/>
      <c r="L84" s="124"/>
      <c r="M84" s="124"/>
      <c r="N84" s="124"/>
      <c r="O84" s="124"/>
      <c r="P84" s="124"/>
      <c r="Q84" s="124"/>
      <c r="R84" s="124"/>
      <c r="S84" s="124"/>
    </row>
    <row r="85" spans="1:19" ht="30.75" customHeight="1" thickBot="1" x14ac:dyDescent="0.25">
      <c r="A85" s="547" t="s">
        <v>195</v>
      </c>
      <c r="B85" s="548"/>
      <c r="C85" s="548"/>
      <c r="D85" s="519" t="s">
        <v>185</v>
      </c>
      <c r="E85" s="543"/>
      <c r="F85" s="544" t="s">
        <v>1</v>
      </c>
      <c r="G85" s="545"/>
      <c r="H85" s="545"/>
      <c r="I85" s="545"/>
      <c r="J85" s="545"/>
      <c r="K85" s="546"/>
      <c r="L85" s="124"/>
      <c r="M85" s="124"/>
      <c r="N85" s="124"/>
      <c r="O85" s="124"/>
      <c r="P85" s="124"/>
      <c r="Q85" s="124"/>
      <c r="R85" s="124"/>
      <c r="S85" s="124"/>
    </row>
    <row r="86" spans="1:19" ht="30.75" customHeight="1" x14ac:dyDescent="0.2">
      <c r="A86" s="237" t="s">
        <v>151</v>
      </c>
      <c r="B86" s="238"/>
      <c r="C86" s="239"/>
      <c r="D86" s="549"/>
      <c r="E86" s="550"/>
      <c r="F86" s="360"/>
      <c r="G86" s="488"/>
      <c r="H86" s="488"/>
      <c r="I86" s="488"/>
      <c r="J86" s="488"/>
      <c r="K86" s="361"/>
      <c r="L86" s="124"/>
      <c r="M86" s="124"/>
      <c r="N86" s="124"/>
      <c r="O86" s="124"/>
      <c r="P86" s="124"/>
      <c r="Q86" s="124"/>
      <c r="R86" s="124"/>
      <c r="S86" s="124"/>
    </row>
    <row r="87" spans="1:19" ht="30.75" customHeight="1" x14ac:dyDescent="0.2">
      <c r="A87" s="240" t="s">
        <v>152</v>
      </c>
      <c r="B87" s="241"/>
      <c r="C87" s="242"/>
      <c r="D87" s="551"/>
      <c r="E87" s="359"/>
      <c r="F87" s="350"/>
      <c r="G87" s="552"/>
      <c r="H87" s="552"/>
      <c r="I87" s="552"/>
      <c r="J87" s="552"/>
      <c r="K87" s="352"/>
      <c r="L87" s="124"/>
      <c r="M87" s="124"/>
      <c r="N87" s="124"/>
      <c r="O87" s="124"/>
      <c r="P87" s="124"/>
      <c r="Q87" s="124"/>
      <c r="R87" s="124"/>
      <c r="S87" s="124"/>
    </row>
    <row r="88" spans="1:19" ht="30.75" customHeight="1" thickBot="1" x14ac:dyDescent="0.25">
      <c r="A88" s="243" t="s">
        <v>153</v>
      </c>
      <c r="B88" s="244"/>
      <c r="C88" s="245"/>
      <c r="D88" s="553"/>
      <c r="E88" s="448"/>
      <c r="F88" s="338"/>
      <c r="G88" s="339"/>
      <c r="H88" s="339"/>
      <c r="I88" s="339"/>
      <c r="J88" s="339"/>
      <c r="K88" s="340"/>
      <c r="L88" s="124"/>
      <c r="M88" s="124"/>
      <c r="N88" s="124"/>
      <c r="O88" s="124"/>
      <c r="P88" s="124"/>
      <c r="Q88" s="124"/>
      <c r="R88" s="124"/>
      <c r="S88" s="124"/>
    </row>
    <row r="89" spans="1:19" ht="30.75" customHeight="1" thickBot="1" x14ac:dyDescent="0.25">
      <c r="A89" s="538" t="s">
        <v>135</v>
      </c>
      <c r="B89" s="539"/>
      <c r="C89" s="540"/>
      <c r="D89" s="541">
        <f>SUM(D86:E88)</f>
        <v>0</v>
      </c>
      <c r="E89" s="542"/>
      <c r="F89" s="124"/>
      <c r="G89" s="124"/>
      <c r="H89" s="124"/>
      <c r="I89" s="124"/>
      <c r="J89" s="124"/>
      <c r="K89" s="124"/>
      <c r="L89" s="124"/>
      <c r="M89" s="124"/>
      <c r="N89" s="124"/>
      <c r="O89" s="124"/>
      <c r="P89" s="124"/>
      <c r="Q89" s="124"/>
      <c r="R89" s="124"/>
      <c r="S89" s="124"/>
    </row>
    <row r="90" spans="1:19" x14ac:dyDescent="0.2">
      <c r="A90" s="124"/>
      <c r="B90" s="124"/>
      <c r="C90" s="124"/>
      <c r="D90" s="246"/>
      <c r="E90" s="246"/>
      <c r="F90" s="124"/>
      <c r="G90" s="124"/>
      <c r="H90" s="124"/>
      <c r="I90" s="124"/>
      <c r="J90" s="124"/>
      <c r="K90" s="124"/>
      <c r="L90" s="124"/>
      <c r="M90" s="124"/>
      <c r="N90" s="124"/>
      <c r="O90" s="124"/>
      <c r="P90" s="124"/>
      <c r="Q90" s="124"/>
      <c r="R90" s="124"/>
      <c r="S90" s="124"/>
    </row>
    <row r="91" spans="1:19" x14ac:dyDescent="0.2">
      <c r="A91" s="124"/>
      <c r="B91" s="124"/>
      <c r="C91" s="124"/>
      <c r="D91" s="124"/>
      <c r="E91" s="124"/>
      <c r="F91" s="124"/>
      <c r="G91" s="124"/>
      <c r="H91" s="124"/>
      <c r="I91" s="124"/>
      <c r="J91" s="124"/>
      <c r="K91" s="124"/>
      <c r="L91" s="124"/>
      <c r="M91" s="124"/>
      <c r="N91" s="124"/>
      <c r="O91" s="124"/>
      <c r="P91" s="124"/>
      <c r="Q91" s="124"/>
      <c r="R91" s="124"/>
      <c r="S91" s="124"/>
    </row>
    <row r="93" spans="1:19" x14ac:dyDescent="0.2">
      <c r="A93" s="337" t="s">
        <v>495</v>
      </c>
      <c r="B93" s="337"/>
      <c r="C93" s="337"/>
      <c r="D93" s="337"/>
    </row>
  </sheetData>
  <dataConsolidate/>
  <mergeCells count="327">
    <mergeCell ref="D49:E49"/>
    <mergeCell ref="D46:E46"/>
    <mergeCell ref="D47:E47"/>
    <mergeCell ref="D48:E48"/>
    <mergeCell ref="D44:E44"/>
    <mergeCell ref="A71:C71"/>
    <mergeCell ref="A72:C72"/>
    <mergeCell ref="A67:S67"/>
    <mergeCell ref="A78:B79"/>
    <mergeCell ref="R52:S52"/>
    <mergeCell ref="H52:I52"/>
    <mergeCell ref="N52:O52"/>
    <mergeCell ref="L47:M47"/>
    <mergeCell ref="F44:G44"/>
    <mergeCell ref="F45:G45"/>
    <mergeCell ref="F46:G46"/>
    <mergeCell ref="F47:G47"/>
    <mergeCell ref="F48:G48"/>
    <mergeCell ref="F49:G49"/>
    <mergeCell ref="F50:G50"/>
    <mergeCell ref="F51:G51"/>
    <mergeCell ref="F52:G52"/>
    <mergeCell ref="N64:Q64"/>
    <mergeCell ref="J52:K52"/>
    <mergeCell ref="F43:G43"/>
    <mergeCell ref="R46:S46"/>
    <mergeCell ref="R47:S47"/>
    <mergeCell ref="R48:S48"/>
    <mergeCell ref="R49:S49"/>
    <mergeCell ref="R50:S50"/>
    <mergeCell ref="R51:S51"/>
    <mergeCell ref="R45:S45"/>
    <mergeCell ref="L45:M45"/>
    <mergeCell ref="L46:M46"/>
    <mergeCell ref="H45:I45"/>
    <mergeCell ref="H46:I46"/>
    <mergeCell ref="H47:I47"/>
    <mergeCell ref="H48:I48"/>
    <mergeCell ref="H49:I49"/>
    <mergeCell ref="H44:I44"/>
    <mergeCell ref="H51:I51"/>
    <mergeCell ref="P47:Q47"/>
    <mergeCell ref="P48:Q48"/>
    <mergeCell ref="P49:Q49"/>
    <mergeCell ref="N46:O46"/>
    <mergeCell ref="N47:O47"/>
    <mergeCell ref="N48:O48"/>
    <mergeCell ref="N45:O45"/>
    <mergeCell ref="A15:B15"/>
    <mergeCell ref="M19:N19"/>
    <mergeCell ref="O19:P19"/>
    <mergeCell ref="A36:B36"/>
    <mergeCell ref="I20:J20"/>
    <mergeCell ref="I21:J21"/>
    <mergeCell ref="I22:J22"/>
    <mergeCell ref="A24:K24"/>
    <mergeCell ref="A26:C26"/>
    <mergeCell ref="K22:L22"/>
    <mergeCell ref="O22:P22"/>
    <mergeCell ref="I15:J15"/>
    <mergeCell ref="I16:J16"/>
    <mergeCell ref="I17:J17"/>
    <mergeCell ref="B27:C27"/>
    <mergeCell ref="B28:C28"/>
    <mergeCell ref="B29:C29"/>
    <mergeCell ref="B30:C30"/>
    <mergeCell ref="A34:S34"/>
    <mergeCell ref="F36:G36"/>
    <mergeCell ref="Q20:R20"/>
    <mergeCell ref="Q21:R21"/>
    <mergeCell ref="D16:H16"/>
    <mergeCell ref="D15:H15"/>
    <mergeCell ref="D39:E39"/>
    <mergeCell ref="D36:E36"/>
    <mergeCell ref="D37:E37"/>
    <mergeCell ref="L36:M36"/>
    <mergeCell ref="N36:O36"/>
    <mergeCell ref="L37:M37"/>
    <mergeCell ref="L38:M38"/>
    <mergeCell ref="N37:O37"/>
    <mergeCell ref="N38:O38"/>
    <mergeCell ref="L39:M39"/>
    <mergeCell ref="R36:S36"/>
    <mergeCell ref="P36:Q36"/>
    <mergeCell ref="F37:G37"/>
    <mergeCell ref="F38:G38"/>
    <mergeCell ref="F39:G39"/>
    <mergeCell ref="P37:Q37"/>
    <mergeCell ref="P38:Q38"/>
    <mergeCell ref="P39:Q39"/>
    <mergeCell ref="P40:Q40"/>
    <mergeCell ref="J37:K37"/>
    <mergeCell ref="J38:K38"/>
    <mergeCell ref="J39:K39"/>
    <mergeCell ref="R37:S37"/>
    <mergeCell ref="R38:S38"/>
    <mergeCell ref="R39:S39"/>
    <mergeCell ref="N39:O39"/>
    <mergeCell ref="R40:S40"/>
    <mergeCell ref="R41:S41"/>
    <mergeCell ref="R42:S42"/>
    <mergeCell ref="R43:S43"/>
    <mergeCell ref="R44:S44"/>
    <mergeCell ref="N40:O40"/>
    <mergeCell ref="N42:O42"/>
    <mergeCell ref="N43:O43"/>
    <mergeCell ref="L40:M40"/>
    <mergeCell ref="H43:I43"/>
    <mergeCell ref="P53:Q53"/>
    <mergeCell ref="N53:O53"/>
    <mergeCell ref="L51:M51"/>
    <mergeCell ref="L52:M52"/>
    <mergeCell ref="P51:Q51"/>
    <mergeCell ref="P41:Q41"/>
    <mergeCell ref="P42:Q42"/>
    <mergeCell ref="P43:Q43"/>
    <mergeCell ref="P44:Q44"/>
    <mergeCell ref="N41:O41"/>
    <mergeCell ref="N44:O44"/>
    <mergeCell ref="P45:Q45"/>
    <mergeCell ref="P46:Q46"/>
    <mergeCell ref="L43:M43"/>
    <mergeCell ref="L44:M44"/>
    <mergeCell ref="L48:M48"/>
    <mergeCell ref="L49:M49"/>
    <mergeCell ref="L50:M50"/>
    <mergeCell ref="N49:O49"/>
    <mergeCell ref="N50:O50"/>
    <mergeCell ref="N51:O51"/>
    <mergeCell ref="A75:S75"/>
    <mergeCell ref="K72:L72"/>
    <mergeCell ref="I71:J71"/>
    <mergeCell ref="F83:G83"/>
    <mergeCell ref="D83:E83"/>
    <mergeCell ref="D82:E82"/>
    <mergeCell ref="G72:H72"/>
    <mergeCell ref="I72:J72"/>
    <mergeCell ref="I69:J69"/>
    <mergeCell ref="G71:H71"/>
    <mergeCell ref="M71:R71"/>
    <mergeCell ref="H81:M81"/>
    <mergeCell ref="H82:M82"/>
    <mergeCell ref="F82:G82"/>
    <mergeCell ref="E72:F72"/>
    <mergeCell ref="A70:C70"/>
    <mergeCell ref="E69:F69"/>
    <mergeCell ref="G69:H69"/>
    <mergeCell ref="H80:M80"/>
    <mergeCell ref="H79:M79"/>
    <mergeCell ref="M72:R72"/>
    <mergeCell ref="A82:B82"/>
    <mergeCell ref="A80:B81"/>
    <mergeCell ref="M70:R70"/>
    <mergeCell ref="M69:R69"/>
    <mergeCell ref="D59:F59"/>
    <mergeCell ref="D62:F62"/>
    <mergeCell ref="G59:H59"/>
    <mergeCell ref="G70:H70"/>
    <mergeCell ref="K71:L71"/>
    <mergeCell ref="I64:K64"/>
    <mergeCell ref="G65:H65"/>
    <mergeCell ref="G62:H62"/>
    <mergeCell ref="I62:K62"/>
    <mergeCell ref="D63:F63"/>
    <mergeCell ref="D64:F64"/>
    <mergeCell ref="E65:F65"/>
    <mergeCell ref="E71:F71"/>
    <mergeCell ref="I70:J70"/>
    <mergeCell ref="K70:L70"/>
    <mergeCell ref="E70:F70"/>
    <mergeCell ref="N63:Q63"/>
    <mergeCell ref="N62:Q62"/>
    <mergeCell ref="N60:Q60"/>
    <mergeCell ref="N61:Q61"/>
    <mergeCell ref="K69:L69"/>
    <mergeCell ref="L62:M62"/>
    <mergeCell ref="D61:F61"/>
    <mergeCell ref="G61:H61"/>
    <mergeCell ref="I61:K61"/>
    <mergeCell ref="L61:M61"/>
    <mergeCell ref="I63:K63"/>
    <mergeCell ref="G58:H58"/>
    <mergeCell ref="G63:H63"/>
    <mergeCell ref="G64:H64"/>
    <mergeCell ref="D60:F60"/>
    <mergeCell ref="G60:H60"/>
    <mergeCell ref="I60:K60"/>
    <mergeCell ref="L60:M60"/>
    <mergeCell ref="D58:F58"/>
    <mergeCell ref="L59:M59"/>
    <mergeCell ref="A1:S1"/>
    <mergeCell ref="D78:E78"/>
    <mergeCell ref="D79:E79"/>
    <mergeCell ref="D80:E80"/>
    <mergeCell ref="D81:E81"/>
    <mergeCell ref="A77:E77"/>
    <mergeCell ref="F77:G77"/>
    <mergeCell ref="F78:G78"/>
    <mergeCell ref="F79:G79"/>
    <mergeCell ref="F80:G80"/>
    <mergeCell ref="F81:G81"/>
    <mergeCell ref="L57:M57"/>
    <mergeCell ref="L58:M58"/>
    <mergeCell ref="L63:M63"/>
    <mergeCell ref="L64:M64"/>
    <mergeCell ref="N57:Q57"/>
    <mergeCell ref="L65:M65"/>
    <mergeCell ref="P50:Q50"/>
    <mergeCell ref="H50:I50"/>
    <mergeCell ref="G30:K30"/>
    <mergeCell ref="G31:K31"/>
    <mergeCell ref="H77:M77"/>
    <mergeCell ref="H78:M78"/>
    <mergeCell ref="I58:K58"/>
    <mergeCell ref="E30:F30"/>
    <mergeCell ref="E31:F31"/>
    <mergeCell ref="G57:H57"/>
    <mergeCell ref="I57:K57"/>
    <mergeCell ref="J50:K50"/>
    <mergeCell ref="D45:E45"/>
    <mergeCell ref="D42:E42"/>
    <mergeCell ref="D43:E43"/>
    <mergeCell ref="D40:E40"/>
    <mergeCell ref="D41:E41"/>
    <mergeCell ref="D38:E38"/>
    <mergeCell ref="D50:E50"/>
    <mergeCell ref="D51:E51"/>
    <mergeCell ref="D52:E52"/>
    <mergeCell ref="D57:F57"/>
    <mergeCell ref="H53:I53"/>
    <mergeCell ref="J43:K43"/>
    <mergeCell ref="J44:K44"/>
    <mergeCell ref="J45:K45"/>
    <mergeCell ref="H39:I39"/>
    <mergeCell ref="H40:I40"/>
    <mergeCell ref="H41:I41"/>
    <mergeCell ref="H42:I42"/>
    <mergeCell ref="J46:K46"/>
    <mergeCell ref="M22:N22"/>
    <mergeCell ref="D17:H17"/>
    <mergeCell ref="D18:H18"/>
    <mergeCell ref="D20:H20"/>
    <mergeCell ref="D21:H21"/>
    <mergeCell ref="D22:H22"/>
    <mergeCell ref="E27:F27"/>
    <mergeCell ref="E28:F28"/>
    <mergeCell ref="E29:F29"/>
    <mergeCell ref="E26:F26"/>
    <mergeCell ref="I18:J18"/>
    <mergeCell ref="I19:J19"/>
    <mergeCell ref="D19:H19"/>
    <mergeCell ref="K19:L19"/>
    <mergeCell ref="M18:N18"/>
    <mergeCell ref="M20:N20"/>
    <mergeCell ref="M21:N21"/>
    <mergeCell ref="J47:K47"/>
    <mergeCell ref="J48:K48"/>
    <mergeCell ref="J49:K49"/>
    <mergeCell ref="R7:R8"/>
    <mergeCell ref="K15:L15"/>
    <mergeCell ref="M15:N15"/>
    <mergeCell ref="K16:L16"/>
    <mergeCell ref="M16:N16"/>
    <mergeCell ref="K17:L17"/>
    <mergeCell ref="K18:L18"/>
    <mergeCell ref="K20:L20"/>
    <mergeCell ref="K21:L21"/>
    <mergeCell ref="O16:P16"/>
    <mergeCell ref="O17:P17"/>
    <mergeCell ref="O18:P18"/>
    <mergeCell ref="O20:P20"/>
    <mergeCell ref="O21:P21"/>
    <mergeCell ref="A13:S13"/>
    <mergeCell ref="O15:P15"/>
    <mergeCell ref="Q16:R16"/>
    <mergeCell ref="Q15:R15"/>
    <mergeCell ref="Q17:R17"/>
    <mergeCell ref="Q18:R18"/>
    <mergeCell ref="M17:N17"/>
    <mergeCell ref="N59:Q59"/>
    <mergeCell ref="C5:E5"/>
    <mergeCell ref="C6:E6"/>
    <mergeCell ref="C7:E7"/>
    <mergeCell ref="P7:Q8"/>
    <mergeCell ref="C8:E8"/>
    <mergeCell ref="C9:E9"/>
    <mergeCell ref="P6:Q6"/>
    <mergeCell ref="J7:M8"/>
    <mergeCell ref="N6:O6"/>
    <mergeCell ref="N7:O8"/>
    <mergeCell ref="J53:K53"/>
    <mergeCell ref="A55:S55"/>
    <mergeCell ref="N58:Q58"/>
    <mergeCell ref="L41:M41"/>
    <mergeCell ref="J42:K42"/>
    <mergeCell ref="H37:I37"/>
    <mergeCell ref="F41:G41"/>
    <mergeCell ref="F42:G42"/>
    <mergeCell ref="H36:I36"/>
    <mergeCell ref="J36:K36"/>
    <mergeCell ref="F40:G40"/>
    <mergeCell ref="H38:I38"/>
    <mergeCell ref="L42:M42"/>
    <mergeCell ref="A93:D93"/>
    <mergeCell ref="Q19:R19"/>
    <mergeCell ref="A89:C89"/>
    <mergeCell ref="D89:E89"/>
    <mergeCell ref="D85:E85"/>
    <mergeCell ref="F85:K85"/>
    <mergeCell ref="A85:C85"/>
    <mergeCell ref="D86:E86"/>
    <mergeCell ref="F86:K86"/>
    <mergeCell ref="D87:E87"/>
    <mergeCell ref="F87:K87"/>
    <mergeCell ref="D88:E88"/>
    <mergeCell ref="F88:K88"/>
    <mergeCell ref="P52:Q52"/>
    <mergeCell ref="I59:K59"/>
    <mergeCell ref="A57:B57"/>
    <mergeCell ref="G26:K26"/>
    <mergeCell ref="G27:K27"/>
    <mergeCell ref="G28:K28"/>
    <mergeCell ref="G29:K29"/>
    <mergeCell ref="J40:K40"/>
    <mergeCell ref="J41:K41"/>
    <mergeCell ref="L53:M53"/>
    <mergeCell ref="J51:K51"/>
  </mergeCells>
  <dataValidations count="11">
    <dataValidation type="date" allowBlank="1" showInputMessage="1" showErrorMessage="1" sqref="C7:E7" xr:uid="{00000000-0002-0000-0600-000000000000}">
      <formula1>42005</formula1>
      <formula2>44561</formula2>
    </dataValidation>
    <dataValidation type="whole" allowBlank="1" showInputMessage="1" showErrorMessage="1" sqref="G65:H65 F37:I52 N7:Q8 D89:E89 L65:M65 D31:F31 J53:Q53 I22:L22" xr:uid="{00000000-0002-0000-0600-000001000000}">
      <formula1>0</formula1>
      <formula2>50000</formula2>
    </dataValidation>
    <dataValidation type="decimal" allowBlank="1" showInputMessage="1" showErrorMessage="1" sqref="M16:N22 D27:F30 F83:G83 N37:O52 D70:D72 I70:L72 E70:H70 E72:H72" xr:uid="{00000000-0002-0000-0600-000002000000}">
      <formula1>0</formula1>
      <formula2>50000</formula2>
    </dataValidation>
    <dataValidation type="decimal" allowBlank="1" showInputMessage="1" showErrorMessage="1" sqref="J20:J21 L16:L18 J37:M52 I16:I21 J16:J18 L20:L21 K16:K21" xr:uid="{00000000-0002-0000-0600-000003000000}">
      <formula1>0</formula1>
      <formula2>5000000</formula2>
    </dataValidation>
    <dataValidation type="decimal" allowBlank="1" showInputMessage="1" showErrorMessage="1" sqref="D86:E86" xr:uid="{00000000-0002-0000-0600-000004000000}">
      <formula1>0</formula1>
      <formula2>99999</formula2>
    </dataValidation>
    <dataValidation type="decimal" allowBlank="1" showInputMessage="1" showErrorMessage="1" sqref="F78:G81" xr:uid="{00000000-0002-0000-0600-000005000000}">
      <formula1>0</formula1>
      <formula2>9999999999</formula2>
    </dataValidation>
    <dataValidation type="decimal" allowBlank="1" showInputMessage="1" showErrorMessage="1" sqref="P37:Q52 O16:P22" xr:uid="{00000000-0002-0000-0600-000006000000}">
      <formula1>-500000</formula1>
      <formula2>5000000</formula2>
    </dataValidation>
    <dataValidation type="decimal" allowBlank="1" showInputMessage="1" showErrorMessage="1" sqref="G58:H64" xr:uid="{00000000-0002-0000-0600-000007000000}">
      <formula1>0</formula1>
      <formula2>500000000000</formula2>
    </dataValidation>
    <dataValidation type="decimal" allowBlank="1" showInputMessage="1" showErrorMessage="1" sqref="L58:M64 E71:H71" xr:uid="{00000000-0002-0000-0600-000008000000}">
      <formula1>0</formula1>
      <formula2>500000000</formula2>
    </dataValidation>
    <dataValidation type="decimal" allowBlank="1" showInputMessage="1" showErrorMessage="1" sqref="F82:G82" xr:uid="{00000000-0002-0000-0600-000009000000}">
      <formula1>-99999999</formula1>
      <formula2>9999999999</formula2>
    </dataValidation>
    <dataValidation type="decimal" allowBlank="1" showInputMessage="1" showErrorMessage="1" sqref="D87:E88" xr:uid="{00000000-0002-0000-0600-00000A000000}">
      <formula1>-9999999</formula1>
      <formula2>99999999</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600-00000B000000}">
          <x14:formula1>
            <xm:f>LISTS!$G$2:$G$7</xm:f>
          </x14:formula1>
          <xm:sqref>D16:D21</xm:sqref>
        </x14:dataValidation>
        <x14:dataValidation type="list" allowBlank="1" showInputMessage="1" showErrorMessage="1" xr:uid="{00000000-0002-0000-0600-00000C000000}">
          <x14:formula1>
            <xm:f>LISTS!$E$2:$E$14</xm:f>
          </x14:formula1>
          <xm:sqref>D37:D52</xm:sqref>
        </x14:dataValidation>
        <x14:dataValidation type="list" allowBlank="1" showInputMessage="1" showErrorMessage="1" xr:uid="{00000000-0002-0000-0600-00000D000000}">
          <x14:formula1>
            <xm:f>LISTS!$G$10:$G$14</xm:f>
          </x14:formula1>
          <xm:sqref>C37:C52 C16:C21 C58:C64</xm:sqref>
        </x14:dataValidation>
        <x14:dataValidation type="list" allowBlank="1" showInputMessage="1" showErrorMessage="1" xr:uid="{00000000-0002-0000-0600-00000E000000}">
          <x14:formula1>
            <xm:f>LISTS!$C$15:$C$16</xm:f>
          </x14:formula1>
          <xm:sqref>C9:E9</xm:sqref>
        </x14:dataValidation>
        <x14:dataValidation type="list" allowBlank="1" showInputMessage="1" showErrorMessage="1" xr:uid="{00000000-0002-0000-0600-00000F000000}">
          <x14:formula1>
            <xm:f>LISTS!$A$2:$A$9</xm:f>
          </x14:formula1>
          <xm:sqref>B37:B52 B16:B21 B58:B64</xm:sqref>
        </x14:dataValidation>
        <x14:dataValidation type="list" allowBlank="1" showInputMessage="1" showErrorMessage="1" xr:uid="{00000000-0002-0000-0600-000010000000}">
          <x14:formula1>
            <xm:f>LISTS!$C$2:$C$5</xm:f>
          </x14:formula1>
          <xm:sqref>B27:B30</xm:sqref>
        </x14:dataValidation>
        <x14:dataValidation type="list" allowBlank="1" showInputMessage="1" showErrorMessage="1" xr:uid="{00000000-0002-0000-0600-000011000000}">
          <x14:formula1>
            <xm:f>Sheet5!$A$2:$A$158</xm:f>
          </x14:formula1>
          <xm:sqref>C5:E5</xm:sqref>
        </x14:dataValidation>
        <x14:dataValidation type="list" allowBlank="1" showInputMessage="1" showErrorMessage="1" xr:uid="{00000000-0002-0000-0600-000012000000}">
          <x14:formula1>
            <xm:f>LISTS!$A$13:$A$15</xm:f>
          </x14:formula1>
          <xm:sqref>C8:E8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IJ93"/>
  <sheetViews>
    <sheetView tabSelected="1" topLeftCell="C1" zoomScaleNormal="100" workbookViewId="0">
      <selection activeCell="Q16" sqref="Q16:R16"/>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23.5703125" style="118" customWidth="1"/>
    <col min="18" max="18" width="32.85546875" style="118" customWidth="1"/>
    <col min="19" max="19" width="63.42578125" style="118" customWidth="1"/>
    <col min="20" max="20" width="34.5703125" style="118" customWidth="1"/>
    <col min="21" max="21" width="17.28515625" style="118" bestFit="1" customWidth="1"/>
    <col min="22" max="16384" width="9.140625" style="118"/>
  </cols>
  <sheetData>
    <row r="1" spans="1:21" ht="45" customHeight="1" x14ac:dyDescent="0.25">
      <c r="A1" s="647" t="s">
        <v>192</v>
      </c>
      <c r="B1" s="647"/>
      <c r="C1" s="648"/>
      <c r="D1" s="648"/>
      <c r="E1" s="648"/>
      <c r="F1" s="648"/>
      <c r="G1" s="648"/>
      <c r="H1" s="648"/>
      <c r="I1" s="648"/>
      <c r="J1" s="648"/>
      <c r="K1" s="648"/>
      <c r="L1" s="648"/>
      <c r="M1" s="648"/>
      <c r="N1" s="648"/>
      <c r="O1" s="648"/>
      <c r="P1" s="648"/>
      <c r="Q1" s="648"/>
      <c r="R1" s="648"/>
      <c r="S1" s="648"/>
      <c r="T1" s="200"/>
      <c r="U1" s="200"/>
    </row>
    <row r="2" spans="1:21" ht="15" thickBot="1" x14ac:dyDescent="0.25">
      <c r="A2" s="124"/>
      <c r="B2" s="124"/>
      <c r="C2" s="124"/>
      <c r="D2" s="124"/>
      <c r="E2" s="124"/>
      <c r="F2" s="124"/>
      <c r="G2" s="124"/>
      <c r="H2" s="124"/>
      <c r="I2" s="124"/>
      <c r="J2" s="124"/>
      <c r="K2" s="124"/>
      <c r="L2" s="124"/>
      <c r="M2" s="124"/>
      <c r="N2" s="124"/>
      <c r="O2" s="124"/>
      <c r="P2" s="124"/>
      <c r="Q2" s="124"/>
      <c r="R2" s="124"/>
      <c r="S2" s="124"/>
    </row>
    <row r="3" spans="1:21" ht="29.25" customHeight="1" thickBot="1" x14ac:dyDescent="0.25">
      <c r="A3" s="310" t="s">
        <v>178</v>
      </c>
      <c r="B3" s="311"/>
      <c r="C3" s="311"/>
      <c r="D3" s="311"/>
      <c r="E3" s="311"/>
      <c r="F3" s="311"/>
      <c r="G3" s="311"/>
      <c r="H3" s="311"/>
      <c r="I3" s="311"/>
      <c r="J3" s="311"/>
      <c r="K3" s="311"/>
      <c r="L3" s="311"/>
      <c r="M3" s="311"/>
      <c r="N3" s="311"/>
      <c r="O3" s="311"/>
      <c r="P3" s="311"/>
      <c r="Q3" s="311"/>
      <c r="R3" s="311"/>
      <c r="S3" s="312"/>
    </row>
    <row r="4" spans="1:21" s="204" customFormat="1" ht="15.75" thickBot="1" x14ac:dyDescent="0.25">
      <c r="A4" s="136"/>
      <c r="B4" s="136"/>
      <c r="C4" s="137"/>
      <c r="D4" s="137"/>
      <c r="E4" s="137"/>
      <c r="F4" s="137"/>
      <c r="G4" s="136"/>
      <c r="H4" s="137"/>
      <c r="I4" s="137"/>
      <c r="J4" s="137"/>
      <c r="K4" s="137"/>
      <c r="L4" s="137"/>
      <c r="M4" s="137"/>
      <c r="N4" s="137"/>
      <c r="O4" s="137"/>
      <c r="P4" s="137"/>
      <c r="Q4" s="137"/>
      <c r="R4" s="137"/>
      <c r="S4" s="137"/>
    </row>
    <row r="5" spans="1:21" ht="25.5" customHeight="1" thickBot="1" x14ac:dyDescent="0.25">
      <c r="A5" s="205" t="s">
        <v>17</v>
      </c>
      <c r="B5" s="205"/>
      <c r="C5" s="573" t="s">
        <v>231</v>
      </c>
      <c r="D5" s="574"/>
      <c r="E5" s="575"/>
      <c r="F5" s="124"/>
      <c r="G5" s="124"/>
      <c r="H5" s="124"/>
      <c r="I5" s="124"/>
      <c r="J5" s="124"/>
      <c r="K5" s="124"/>
      <c r="L5" s="124"/>
      <c r="M5" s="124"/>
      <c r="N5" s="124"/>
      <c r="O5" s="124"/>
      <c r="P5" s="124"/>
      <c r="Q5" s="124"/>
      <c r="R5" s="124"/>
      <c r="S5" s="124"/>
    </row>
    <row r="6" spans="1:21" ht="25.5" customHeight="1" thickBot="1" x14ac:dyDescent="0.25">
      <c r="A6" s="206" t="s">
        <v>179</v>
      </c>
      <c r="B6" s="206"/>
      <c r="C6" s="576" t="s">
        <v>498</v>
      </c>
      <c r="D6" s="577"/>
      <c r="E6" s="578"/>
      <c r="F6" s="124"/>
      <c r="G6" s="124"/>
      <c r="H6" s="124"/>
      <c r="I6" s="124"/>
      <c r="J6" s="124"/>
      <c r="K6" s="124"/>
      <c r="L6" s="124"/>
      <c r="M6" s="133"/>
      <c r="N6" s="502" t="s">
        <v>136</v>
      </c>
      <c r="O6" s="503"/>
      <c r="P6" s="502" t="s">
        <v>137</v>
      </c>
      <c r="Q6" s="504"/>
      <c r="R6" s="134" t="s">
        <v>355</v>
      </c>
      <c r="S6" s="124"/>
    </row>
    <row r="7" spans="1:21" ht="25.5" customHeight="1" x14ac:dyDescent="0.2">
      <c r="A7" s="206" t="s">
        <v>21</v>
      </c>
      <c r="B7" s="206"/>
      <c r="C7" s="579" t="s">
        <v>499</v>
      </c>
      <c r="D7" s="580"/>
      <c r="E7" s="581"/>
      <c r="F7" s="124"/>
      <c r="G7" s="138"/>
      <c r="H7" s="124"/>
      <c r="I7" s="124"/>
      <c r="J7" s="505" t="s">
        <v>24</v>
      </c>
      <c r="K7" s="506"/>
      <c r="L7" s="506"/>
      <c r="M7" s="507"/>
      <c r="N7" s="511">
        <f>I22+J53</f>
        <v>120301</v>
      </c>
      <c r="O7" s="512"/>
      <c r="P7" s="515">
        <f>K22+L53</f>
        <v>92903.790000000008</v>
      </c>
      <c r="Q7" s="516"/>
      <c r="R7" s="523">
        <f>IFERROR(P7/N7,"-")</f>
        <v>0.77226116158635427</v>
      </c>
      <c r="S7" s="124"/>
    </row>
    <row r="8" spans="1:21" ht="25.5" customHeight="1" thickBot="1" x14ac:dyDescent="0.25">
      <c r="A8" s="206" t="s">
        <v>20</v>
      </c>
      <c r="B8" s="206"/>
      <c r="C8" s="576" t="s">
        <v>130</v>
      </c>
      <c r="D8" s="577"/>
      <c r="E8" s="578"/>
      <c r="F8" s="124"/>
      <c r="G8" s="124"/>
      <c r="H8" s="124"/>
      <c r="I8" s="124"/>
      <c r="J8" s="508"/>
      <c r="K8" s="509"/>
      <c r="L8" s="509"/>
      <c r="M8" s="510"/>
      <c r="N8" s="513"/>
      <c r="O8" s="514"/>
      <c r="P8" s="517"/>
      <c r="Q8" s="518"/>
      <c r="R8" s="524"/>
      <c r="S8" s="124"/>
    </row>
    <row r="9" spans="1:21" ht="25.5" customHeight="1" thickBot="1" x14ac:dyDescent="0.25">
      <c r="A9" s="207" t="s">
        <v>26</v>
      </c>
      <c r="B9" s="207"/>
      <c r="C9" s="582" t="s">
        <v>28</v>
      </c>
      <c r="D9" s="583"/>
      <c r="E9" s="584"/>
      <c r="F9" s="124"/>
      <c r="G9" s="124"/>
      <c r="H9" s="124"/>
      <c r="I9" s="124"/>
      <c r="J9" s="124"/>
      <c r="K9" s="124"/>
      <c r="L9" s="124"/>
      <c r="M9" s="124"/>
      <c r="N9" s="124"/>
      <c r="O9" s="124"/>
      <c r="P9" s="124"/>
      <c r="Q9" s="124"/>
      <c r="R9" s="124"/>
      <c r="S9" s="124"/>
    </row>
    <row r="10" spans="1:21" ht="15" thickBot="1" x14ac:dyDescent="0.25">
      <c r="A10" s="124"/>
      <c r="B10" s="124"/>
      <c r="C10" s="124"/>
      <c r="D10" s="124"/>
      <c r="E10" s="124"/>
      <c r="F10" s="124"/>
      <c r="G10" s="124"/>
      <c r="H10" s="124"/>
      <c r="I10" s="124"/>
      <c r="J10" s="124"/>
      <c r="K10" s="124"/>
      <c r="L10" s="124"/>
      <c r="M10" s="124"/>
      <c r="N10" s="124"/>
      <c r="O10" s="124"/>
      <c r="P10" s="124"/>
      <c r="Q10" s="124"/>
      <c r="R10" s="124"/>
      <c r="S10" s="124"/>
    </row>
    <row r="11" spans="1:21" ht="30" customHeight="1" thickBot="1" x14ac:dyDescent="0.25">
      <c r="A11" s="310" t="s">
        <v>180</v>
      </c>
      <c r="B11" s="311"/>
      <c r="C11" s="311"/>
      <c r="D11" s="311"/>
      <c r="E11" s="311"/>
      <c r="F11" s="311"/>
      <c r="G11" s="311"/>
      <c r="H11" s="311"/>
      <c r="I11" s="311"/>
      <c r="J11" s="311"/>
      <c r="K11" s="311"/>
      <c r="L11" s="311"/>
      <c r="M11" s="311"/>
      <c r="N11" s="311"/>
      <c r="O11" s="311"/>
      <c r="P11" s="311"/>
      <c r="Q11" s="311"/>
      <c r="R11" s="311"/>
      <c r="S11" s="312"/>
    </row>
    <row r="12" spans="1:21" ht="15.75" thickBot="1" x14ac:dyDescent="0.25">
      <c r="A12" s="124"/>
      <c r="B12" s="124"/>
      <c r="C12" s="138"/>
      <c r="D12" s="138"/>
      <c r="E12" s="124"/>
      <c r="F12" s="124"/>
      <c r="G12" s="124"/>
      <c r="H12" s="124"/>
      <c r="I12" s="124"/>
      <c r="J12" s="124"/>
      <c r="K12" s="124"/>
      <c r="L12" s="124"/>
      <c r="M12" s="124"/>
      <c r="N12" s="124"/>
      <c r="O12" s="124"/>
      <c r="P12" s="124"/>
      <c r="Q12" s="124"/>
      <c r="R12" s="124"/>
      <c r="S12" s="124"/>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208"/>
      <c r="B14" s="208"/>
      <c r="C14" s="124"/>
      <c r="D14" s="124"/>
      <c r="E14" s="124"/>
      <c r="F14" s="124"/>
      <c r="G14" s="124"/>
      <c r="H14" s="124"/>
      <c r="I14" s="124"/>
      <c r="J14" s="124"/>
      <c r="K14" s="124"/>
      <c r="L14" s="124"/>
      <c r="M14" s="124"/>
      <c r="N14" s="124"/>
      <c r="O14" s="124"/>
      <c r="P14" s="124"/>
      <c r="Q14" s="124"/>
      <c r="R14" s="124"/>
    </row>
    <row r="15" spans="1:21" ht="29.25" customHeight="1" thickBot="1" x14ac:dyDescent="0.25">
      <c r="A15" s="344" t="s">
        <v>356</v>
      </c>
      <c r="B15" s="346"/>
      <c r="C15" s="315" t="s">
        <v>30</v>
      </c>
      <c r="D15" s="547" t="s">
        <v>119</v>
      </c>
      <c r="E15" s="548"/>
      <c r="F15" s="548"/>
      <c r="G15" s="548"/>
      <c r="H15" s="596"/>
      <c r="I15" s="747" t="s">
        <v>181</v>
      </c>
      <c r="J15" s="748"/>
      <c r="K15" s="548" t="s">
        <v>138</v>
      </c>
      <c r="L15" s="596"/>
      <c r="M15" s="528" t="s">
        <v>139</v>
      </c>
      <c r="N15" s="529"/>
      <c r="O15" s="344" t="s">
        <v>140</v>
      </c>
      <c r="P15" s="346"/>
      <c r="Q15" s="344" t="s">
        <v>144</v>
      </c>
      <c r="R15" s="346"/>
    </row>
    <row r="16" spans="1:21" ht="29.25" customHeight="1" x14ac:dyDescent="0.2">
      <c r="A16" s="209">
        <v>1</v>
      </c>
      <c r="B16" s="144" t="s">
        <v>416</v>
      </c>
      <c r="C16" s="145" t="s">
        <v>124</v>
      </c>
      <c r="D16" s="756" t="s">
        <v>18</v>
      </c>
      <c r="E16" s="757"/>
      <c r="F16" s="757"/>
      <c r="G16" s="757"/>
      <c r="H16" s="758"/>
      <c r="I16" s="677">
        <v>75146</v>
      </c>
      <c r="J16" s="678"/>
      <c r="K16" s="597">
        <v>49909.73</v>
      </c>
      <c r="L16" s="597"/>
      <c r="M16" s="598">
        <f t="shared" ref="M16:M22" si="0">IFERROR(K16/I16,"-")</f>
        <v>0.66417014877704739</v>
      </c>
      <c r="N16" s="599"/>
      <c r="O16" s="602">
        <f t="shared" ref="O16:O22" si="1">IFERROR(K16-I16,"-")</f>
        <v>-25236.269999999997</v>
      </c>
      <c r="P16" s="603"/>
      <c r="Q16" s="779" t="s">
        <v>559</v>
      </c>
      <c r="R16" s="780"/>
    </row>
    <row r="17" spans="1:19" ht="29.25" customHeight="1" x14ac:dyDescent="0.2">
      <c r="A17" s="319">
        <v>2</v>
      </c>
      <c r="B17" s="150" t="s">
        <v>421</v>
      </c>
      <c r="C17" s="151" t="s">
        <v>124</v>
      </c>
      <c r="D17" s="618" t="s">
        <v>358</v>
      </c>
      <c r="E17" s="619"/>
      <c r="F17" s="619"/>
      <c r="G17" s="619"/>
      <c r="H17" s="620"/>
      <c r="I17" s="566">
        <v>100</v>
      </c>
      <c r="J17" s="567"/>
      <c r="K17" s="600">
        <v>93.47</v>
      </c>
      <c r="L17" s="600"/>
      <c r="M17" s="614">
        <f t="shared" si="0"/>
        <v>0.93469999999999998</v>
      </c>
      <c r="N17" s="615"/>
      <c r="O17" s="604">
        <f t="shared" si="1"/>
        <v>-6.5300000000000011</v>
      </c>
      <c r="P17" s="605"/>
      <c r="Q17" s="777" t="s">
        <v>545</v>
      </c>
      <c r="R17" s="778"/>
    </row>
    <row r="18" spans="1:19" ht="29.25" customHeight="1" x14ac:dyDescent="0.2">
      <c r="A18" s="319">
        <v>3</v>
      </c>
      <c r="B18" s="150" t="s">
        <v>421</v>
      </c>
      <c r="C18" s="151" t="s">
        <v>124</v>
      </c>
      <c r="D18" s="621" t="s">
        <v>358</v>
      </c>
      <c r="E18" s="622"/>
      <c r="F18" s="622"/>
      <c r="G18" s="622"/>
      <c r="H18" s="623"/>
      <c r="I18" s="566">
        <v>20793</v>
      </c>
      <c r="J18" s="567"/>
      <c r="K18" s="600">
        <v>20060.759999999998</v>
      </c>
      <c r="L18" s="600"/>
      <c r="M18" s="634">
        <f t="shared" si="0"/>
        <v>0.96478430240946467</v>
      </c>
      <c r="N18" s="635"/>
      <c r="O18" s="606">
        <f t="shared" si="1"/>
        <v>-732.2400000000016</v>
      </c>
      <c r="P18" s="607"/>
      <c r="Q18" s="777" t="s">
        <v>546</v>
      </c>
      <c r="R18" s="778"/>
    </row>
    <row r="19" spans="1:19" ht="29.25" customHeight="1" x14ac:dyDescent="0.2">
      <c r="A19" s="319">
        <v>4</v>
      </c>
      <c r="B19" s="150" t="s">
        <v>421</v>
      </c>
      <c r="C19" s="151" t="s">
        <v>124</v>
      </c>
      <c r="D19" s="621" t="s">
        <v>358</v>
      </c>
      <c r="E19" s="622"/>
      <c r="F19" s="622"/>
      <c r="G19" s="622"/>
      <c r="H19" s="623"/>
      <c r="I19" s="566">
        <v>672</v>
      </c>
      <c r="J19" s="567"/>
      <c r="K19" s="477">
        <v>430.34</v>
      </c>
      <c r="L19" s="478"/>
      <c r="M19" s="614">
        <f t="shared" si="0"/>
        <v>0.64038690476190474</v>
      </c>
      <c r="N19" s="615"/>
      <c r="O19" s="608">
        <f t="shared" si="1"/>
        <v>-241.66000000000003</v>
      </c>
      <c r="P19" s="609"/>
      <c r="Q19" s="777" t="s">
        <v>547</v>
      </c>
      <c r="R19" s="778"/>
    </row>
    <row r="20" spans="1:19" ht="29.25" customHeight="1" x14ac:dyDescent="0.2">
      <c r="A20" s="319">
        <v>5</v>
      </c>
      <c r="B20" s="150" t="s">
        <v>421</v>
      </c>
      <c r="C20" s="151" t="s">
        <v>124</v>
      </c>
      <c r="D20" s="618" t="s">
        <v>360</v>
      </c>
      <c r="E20" s="619"/>
      <c r="F20" s="619"/>
      <c r="G20" s="619"/>
      <c r="H20" s="620"/>
      <c r="I20" s="566">
        <v>4500</v>
      </c>
      <c r="J20" s="567"/>
      <c r="K20" s="600">
        <v>4500</v>
      </c>
      <c r="L20" s="600"/>
      <c r="M20" s="634">
        <f t="shared" si="0"/>
        <v>1</v>
      </c>
      <c r="N20" s="635"/>
      <c r="O20" s="608">
        <f t="shared" si="1"/>
        <v>0</v>
      </c>
      <c r="P20" s="609"/>
      <c r="Q20" s="777" t="s">
        <v>548</v>
      </c>
      <c r="R20" s="778"/>
    </row>
    <row r="21" spans="1:19" ht="29.25" customHeight="1" thickBot="1" x14ac:dyDescent="0.25">
      <c r="A21" s="211">
        <v>6</v>
      </c>
      <c r="B21" s="154"/>
      <c r="C21" s="155"/>
      <c r="D21" s="624"/>
      <c r="E21" s="625"/>
      <c r="F21" s="625"/>
      <c r="G21" s="625"/>
      <c r="H21" s="626"/>
      <c r="I21" s="698"/>
      <c r="J21" s="699"/>
      <c r="K21" s="601"/>
      <c r="L21" s="601"/>
      <c r="M21" s="636" t="str">
        <f t="shared" si="0"/>
        <v>-</v>
      </c>
      <c r="N21" s="637"/>
      <c r="O21" s="610">
        <f t="shared" si="1"/>
        <v>0</v>
      </c>
      <c r="P21" s="611"/>
      <c r="Q21" s="781"/>
      <c r="R21" s="782"/>
    </row>
    <row r="22" spans="1:19" ht="24" customHeight="1" thickBot="1" x14ac:dyDescent="0.25">
      <c r="A22" s="124"/>
      <c r="B22" s="124"/>
      <c r="C22" s="124"/>
      <c r="D22" s="627" t="s">
        <v>8</v>
      </c>
      <c r="E22" s="628"/>
      <c r="F22" s="628"/>
      <c r="G22" s="628"/>
      <c r="H22" s="629"/>
      <c r="I22" s="585">
        <f>SUM(I16:I21)</f>
        <v>101211</v>
      </c>
      <c r="J22" s="725"/>
      <c r="K22" s="743">
        <f>SUM(K16:L21)</f>
        <v>74994.3</v>
      </c>
      <c r="L22" s="744"/>
      <c r="M22" s="616">
        <f t="shared" si="0"/>
        <v>0.74096985505528057</v>
      </c>
      <c r="N22" s="617"/>
      <c r="O22" s="745">
        <f t="shared" si="1"/>
        <v>-26216.699999999997</v>
      </c>
      <c r="P22" s="746"/>
      <c r="Q22" s="124"/>
      <c r="R22" s="124"/>
    </row>
    <row r="23" spans="1:19" ht="15.75" customHeight="1" thickBot="1" x14ac:dyDescent="0.25">
      <c r="A23" s="124"/>
      <c r="B23" s="124"/>
      <c r="C23" s="124"/>
      <c r="D23" s="124"/>
      <c r="E23" s="124"/>
      <c r="F23" s="124"/>
      <c r="G23" s="124"/>
      <c r="H23" s="124"/>
      <c r="I23" s="124"/>
      <c r="J23" s="124"/>
      <c r="K23" s="124"/>
      <c r="L23" s="124"/>
      <c r="M23" s="124"/>
      <c r="N23" s="124"/>
      <c r="O23" s="124"/>
      <c r="P23" s="124"/>
      <c r="Q23" s="124"/>
      <c r="R23" s="124"/>
      <c r="S23" s="124"/>
    </row>
    <row r="24" spans="1:19" ht="24" customHeight="1" thickBot="1" x14ac:dyDescent="0.25">
      <c r="A24" s="341" t="s">
        <v>183</v>
      </c>
      <c r="B24" s="342"/>
      <c r="C24" s="342"/>
      <c r="D24" s="342"/>
      <c r="E24" s="342"/>
      <c r="F24" s="342"/>
      <c r="G24" s="342"/>
      <c r="H24" s="342"/>
      <c r="I24" s="342"/>
      <c r="J24" s="342"/>
      <c r="K24" s="343"/>
      <c r="L24" s="124"/>
      <c r="M24" s="124"/>
      <c r="N24" s="124"/>
      <c r="O24" s="124"/>
      <c r="P24" s="124"/>
      <c r="Q24" s="124"/>
      <c r="R24" s="124"/>
      <c r="S24" s="124"/>
    </row>
    <row r="25" spans="1:19" ht="15" thickBot="1" x14ac:dyDescent="0.25">
      <c r="A25" s="124"/>
      <c r="B25" s="124"/>
      <c r="C25" s="124"/>
      <c r="D25" s="124"/>
      <c r="E25" s="124"/>
      <c r="F25" s="124"/>
      <c r="G25" s="124"/>
      <c r="H25" s="124"/>
      <c r="I25" s="124"/>
      <c r="J25" s="124"/>
      <c r="K25" s="124"/>
      <c r="L25" s="124"/>
      <c r="M25" s="124"/>
      <c r="N25" s="124"/>
      <c r="O25" s="124"/>
      <c r="P25" s="124"/>
      <c r="Q25" s="124"/>
      <c r="R25" s="124"/>
      <c r="S25" s="124"/>
    </row>
    <row r="26" spans="1:19" ht="26.25" customHeight="1" thickBot="1" x14ac:dyDescent="0.25">
      <c r="A26" s="740" t="s">
        <v>494</v>
      </c>
      <c r="B26" s="741"/>
      <c r="C26" s="742"/>
      <c r="D26" s="318" t="s">
        <v>184</v>
      </c>
      <c r="E26" s="558" t="s">
        <v>185</v>
      </c>
      <c r="F26" s="560"/>
      <c r="G26" s="558" t="s">
        <v>144</v>
      </c>
      <c r="H26" s="559"/>
      <c r="I26" s="559"/>
      <c r="J26" s="559"/>
      <c r="K26" s="560"/>
      <c r="L26" s="124"/>
      <c r="M26" s="124"/>
      <c r="N26" s="124"/>
      <c r="O26" s="124"/>
      <c r="P26" s="124"/>
      <c r="Q26" s="124"/>
      <c r="R26" s="124"/>
      <c r="S26" s="124"/>
    </row>
    <row r="27" spans="1:19" ht="21" customHeight="1" x14ac:dyDescent="0.2">
      <c r="A27" s="309">
        <v>1</v>
      </c>
      <c r="B27" s="749" t="s">
        <v>14</v>
      </c>
      <c r="C27" s="750"/>
      <c r="D27" s="325">
        <v>1</v>
      </c>
      <c r="E27" s="630">
        <v>1</v>
      </c>
      <c r="F27" s="631"/>
      <c r="G27" s="561"/>
      <c r="H27" s="562"/>
      <c r="I27" s="562"/>
      <c r="J27" s="562"/>
      <c r="K27" s="563"/>
      <c r="L27" s="124"/>
      <c r="M27" s="124"/>
      <c r="N27" s="124"/>
      <c r="O27" s="124"/>
      <c r="P27" s="124"/>
      <c r="Q27" s="124"/>
      <c r="R27" s="124"/>
      <c r="S27" s="124"/>
    </row>
    <row r="28" spans="1:19" ht="21" customHeight="1" x14ac:dyDescent="0.2">
      <c r="A28" s="307">
        <v>2</v>
      </c>
      <c r="B28" s="751" t="s">
        <v>15</v>
      </c>
      <c r="C28" s="620"/>
      <c r="D28" s="326">
        <v>1</v>
      </c>
      <c r="E28" s="632">
        <v>1</v>
      </c>
      <c r="F28" s="633"/>
      <c r="G28" s="564" t="s">
        <v>536</v>
      </c>
      <c r="H28" s="565"/>
      <c r="I28" s="565"/>
      <c r="J28" s="565"/>
      <c r="K28" s="377"/>
      <c r="L28" s="124"/>
      <c r="M28" s="124"/>
      <c r="N28" s="124"/>
      <c r="O28" s="124"/>
      <c r="P28" s="124"/>
      <c r="Q28" s="124"/>
      <c r="R28" s="124"/>
      <c r="S28" s="124"/>
    </row>
    <row r="29" spans="1:19" ht="21" customHeight="1" x14ac:dyDescent="0.2">
      <c r="A29" s="307">
        <v>3</v>
      </c>
      <c r="B29" s="751" t="s">
        <v>357</v>
      </c>
      <c r="C29" s="620"/>
      <c r="D29" s="326">
        <v>1</v>
      </c>
      <c r="E29" s="632">
        <v>1</v>
      </c>
      <c r="F29" s="633"/>
      <c r="G29" s="564"/>
      <c r="H29" s="565"/>
      <c r="I29" s="565"/>
      <c r="J29" s="565"/>
      <c r="K29" s="377"/>
      <c r="L29" s="124"/>
      <c r="M29" s="124"/>
      <c r="N29" s="124"/>
      <c r="O29" s="124"/>
      <c r="P29" s="124"/>
      <c r="Q29" s="124"/>
      <c r="R29" s="124"/>
      <c r="S29" s="124"/>
    </row>
    <row r="30" spans="1:19" ht="21" customHeight="1" thickBot="1" x14ac:dyDescent="0.25">
      <c r="A30" s="308">
        <v>4</v>
      </c>
      <c r="B30" s="752" t="s">
        <v>500</v>
      </c>
      <c r="C30" s="753"/>
      <c r="D30" s="327"/>
      <c r="E30" s="638"/>
      <c r="F30" s="639"/>
      <c r="G30" s="564"/>
      <c r="H30" s="565"/>
      <c r="I30" s="565"/>
      <c r="J30" s="565"/>
      <c r="K30" s="377"/>
      <c r="L30" s="124"/>
      <c r="M30" s="124"/>
      <c r="N30" s="124"/>
      <c r="O30" s="124"/>
      <c r="P30" s="124"/>
      <c r="Q30" s="124"/>
      <c r="R30" s="124"/>
      <c r="S30" s="124"/>
    </row>
    <row r="31" spans="1:19" ht="21" customHeight="1" thickBot="1" x14ac:dyDescent="0.25">
      <c r="A31" s="124"/>
      <c r="B31" s="124"/>
      <c r="C31" s="124"/>
      <c r="D31" s="328">
        <f>SUM(D27:D30)</f>
        <v>3</v>
      </c>
      <c r="E31" s="640">
        <f>SUM(E27:E30)</f>
        <v>3</v>
      </c>
      <c r="F31" s="641"/>
      <c r="G31" s="366"/>
      <c r="H31" s="382"/>
      <c r="I31" s="382"/>
      <c r="J31" s="382"/>
      <c r="K31" s="367"/>
      <c r="L31" s="124"/>
      <c r="M31" s="124"/>
      <c r="N31" s="124"/>
      <c r="O31" s="124"/>
      <c r="P31" s="124"/>
      <c r="Q31" s="124"/>
      <c r="R31" s="124"/>
      <c r="S31" s="124"/>
    </row>
    <row r="32" spans="1:19" x14ac:dyDescent="0.2">
      <c r="A32" s="124"/>
      <c r="B32" s="124"/>
      <c r="C32" s="124"/>
      <c r="D32" s="124"/>
      <c r="E32" s="124"/>
      <c r="F32" s="124"/>
      <c r="G32" s="124"/>
      <c r="H32" s="124"/>
      <c r="I32" s="124"/>
      <c r="J32" s="124"/>
      <c r="K32" s="124"/>
      <c r="L32" s="124"/>
      <c r="M32" s="124"/>
      <c r="N32" s="124"/>
      <c r="O32" s="124"/>
      <c r="P32" s="124"/>
      <c r="Q32" s="124"/>
      <c r="R32" s="124"/>
      <c r="S32" s="124"/>
    </row>
    <row r="33" spans="1:20" ht="15" thickBot="1" x14ac:dyDescent="0.25">
      <c r="A33" s="124"/>
      <c r="B33" s="124"/>
      <c r="C33" s="124"/>
      <c r="D33" s="124"/>
      <c r="E33" s="124"/>
      <c r="F33" s="124"/>
      <c r="G33" s="124"/>
      <c r="H33" s="124"/>
      <c r="I33" s="124"/>
      <c r="J33" s="124"/>
      <c r="K33" s="124"/>
      <c r="L33" s="124"/>
      <c r="M33" s="124"/>
      <c r="N33" s="124"/>
      <c r="O33" s="124"/>
      <c r="P33" s="124"/>
      <c r="Q33" s="124"/>
      <c r="R33" s="124"/>
      <c r="S33" s="124"/>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4"/>
      <c r="B35" s="124"/>
      <c r="C35" s="124"/>
      <c r="D35" s="124"/>
      <c r="E35" s="124"/>
      <c r="F35" s="124"/>
      <c r="G35" s="124"/>
      <c r="H35" s="124"/>
      <c r="I35" s="124"/>
      <c r="J35" s="124"/>
      <c r="K35" s="124"/>
      <c r="L35" s="124"/>
      <c r="M35" s="124"/>
      <c r="N35" s="124"/>
      <c r="O35" s="124"/>
      <c r="P35" s="124"/>
      <c r="Q35" s="124"/>
      <c r="R35" s="124"/>
      <c r="S35" s="124"/>
    </row>
    <row r="36" spans="1:20" s="195" customFormat="1" ht="34.5" customHeight="1" thickBot="1" x14ac:dyDescent="0.25">
      <c r="A36" s="344" t="s">
        <v>356</v>
      </c>
      <c r="B36" s="345"/>
      <c r="C36" s="216" t="s">
        <v>30</v>
      </c>
      <c r="D36" s="519" t="s">
        <v>0</v>
      </c>
      <c r="E36" s="543"/>
      <c r="F36" s="528" t="s">
        <v>142</v>
      </c>
      <c r="G36" s="529"/>
      <c r="H36" s="528" t="s">
        <v>141</v>
      </c>
      <c r="I36" s="529"/>
      <c r="J36" s="528" t="s">
        <v>143</v>
      </c>
      <c r="K36" s="529"/>
      <c r="L36" s="344" t="s">
        <v>138</v>
      </c>
      <c r="M36" s="346"/>
      <c r="N36" s="528" t="s">
        <v>139</v>
      </c>
      <c r="O36" s="529"/>
      <c r="P36" s="344" t="s">
        <v>140</v>
      </c>
      <c r="Q36" s="346"/>
      <c r="R36" s="344" t="s">
        <v>144</v>
      </c>
      <c r="S36" s="346"/>
      <c r="T36" s="118"/>
    </row>
    <row r="37" spans="1:20" ht="48.75" customHeight="1" x14ac:dyDescent="0.2">
      <c r="A37" s="143">
        <v>1</v>
      </c>
      <c r="B37" s="144" t="s">
        <v>422</v>
      </c>
      <c r="C37" s="144" t="s">
        <v>124</v>
      </c>
      <c r="D37" s="734" t="s">
        <v>412</v>
      </c>
      <c r="E37" s="735"/>
      <c r="F37" s="731">
        <v>6</v>
      </c>
      <c r="G37" s="732"/>
      <c r="H37" s="590">
        <v>6</v>
      </c>
      <c r="I37" s="591"/>
      <c r="J37" s="677">
        <v>2625</v>
      </c>
      <c r="K37" s="678"/>
      <c r="L37" s="736">
        <v>2027.68</v>
      </c>
      <c r="M37" s="737"/>
      <c r="N37" s="738">
        <f>IFERROR(L37/J37,"-")</f>
        <v>0.77244952380952381</v>
      </c>
      <c r="O37" s="739"/>
      <c r="P37" s="733">
        <f>IFERROR(L37-J37,"-")</f>
        <v>-597.31999999999994</v>
      </c>
      <c r="Q37" s="733"/>
      <c r="R37" s="779" t="s">
        <v>549</v>
      </c>
      <c r="S37" s="780"/>
    </row>
    <row r="38" spans="1:20" ht="48.75" customHeight="1" x14ac:dyDescent="0.2">
      <c r="A38" s="149">
        <v>2</v>
      </c>
      <c r="B38" s="150" t="s">
        <v>422</v>
      </c>
      <c r="C38" s="150" t="s">
        <v>7</v>
      </c>
      <c r="D38" s="378" t="s">
        <v>2</v>
      </c>
      <c r="E38" s="645"/>
      <c r="F38" s="592">
        <v>6</v>
      </c>
      <c r="G38" s="593"/>
      <c r="H38" s="594">
        <v>4</v>
      </c>
      <c r="I38" s="595"/>
      <c r="J38" s="566">
        <v>2625</v>
      </c>
      <c r="K38" s="567"/>
      <c r="L38" s="477">
        <v>2628.69</v>
      </c>
      <c r="M38" s="478"/>
      <c r="N38" s="614">
        <f>IFERROR(L38/J38,"-")</f>
        <v>1.0014057142857142</v>
      </c>
      <c r="O38" s="730"/>
      <c r="P38" s="665">
        <f t="shared" ref="P38:P52" si="2">IFERROR(L38-J38,"-")</f>
        <v>3.6900000000000546</v>
      </c>
      <c r="Q38" s="665"/>
      <c r="R38" s="777" t="s">
        <v>550</v>
      </c>
      <c r="S38" s="778"/>
    </row>
    <row r="39" spans="1:20" ht="48.75" customHeight="1" x14ac:dyDescent="0.2">
      <c r="A39" s="149">
        <v>3</v>
      </c>
      <c r="B39" s="150" t="s">
        <v>422</v>
      </c>
      <c r="C39" s="150" t="s">
        <v>124</v>
      </c>
      <c r="D39" s="378" t="s">
        <v>3</v>
      </c>
      <c r="E39" s="645"/>
      <c r="F39" s="592">
        <v>8</v>
      </c>
      <c r="G39" s="593"/>
      <c r="H39" s="594">
        <v>13</v>
      </c>
      <c r="I39" s="595"/>
      <c r="J39" s="566">
        <v>980</v>
      </c>
      <c r="K39" s="567"/>
      <c r="L39" s="477">
        <v>847.7</v>
      </c>
      <c r="M39" s="478"/>
      <c r="N39" s="614">
        <f>IFERROR(L39/J39,"-")</f>
        <v>0.86499999999999999</v>
      </c>
      <c r="O39" s="730"/>
      <c r="P39" s="728">
        <f t="shared" si="2"/>
        <v>-132.29999999999995</v>
      </c>
      <c r="Q39" s="728"/>
      <c r="R39" s="777" t="s">
        <v>551</v>
      </c>
      <c r="S39" s="778"/>
    </row>
    <row r="40" spans="1:20" ht="48.75" customHeight="1" x14ac:dyDescent="0.2">
      <c r="A40" s="149">
        <v>4</v>
      </c>
      <c r="B40" s="150" t="s">
        <v>422</v>
      </c>
      <c r="C40" s="150" t="s">
        <v>124</v>
      </c>
      <c r="D40" s="378" t="s">
        <v>3</v>
      </c>
      <c r="E40" s="645"/>
      <c r="F40" s="592">
        <v>4</v>
      </c>
      <c r="G40" s="593"/>
      <c r="H40" s="594">
        <v>3</v>
      </c>
      <c r="I40" s="595"/>
      <c r="J40" s="566">
        <v>350</v>
      </c>
      <c r="K40" s="567"/>
      <c r="L40" s="477">
        <v>378.56</v>
      </c>
      <c r="M40" s="478"/>
      <c r="N40" s="614">
        <f>IFERROR(L40/J40,"-")</f>
        <v>1.0816000000000001</v>
      </c>
      <c r="O40" s="730"/>
      <c r="P40" s="729">
        <f t="shared" si="2"/>
        <v>28.560000000000002</v>
      </c>
      <c r="Q40" s="729"/>
      <c r="R40" s="777" t="s">
        <v>552</v>
      </c>
      <c r="S40" s="778"/>
    </row>
    <row r="41" spans="1:20" ht="48.75" customHeight="1" x14ac:dyDescent="0.2">
      <c r="A41" s="149">
        <v>5</v>
      </c>
      <c r="B41" s="150" t="s">
        <v>422</v>
      </c>
      <c r="C41" s="150" t="s">
        <v>124</v>
      </c>
      <c r="D41" s="378" t="s">
        <v>12</v>
      </c>
      <c r="E41" s="645"/>
      <c r="F41" s="592">
        <v>4</v>
      </c>
      <c r="G41" s="593"/>
      <c r="H41" s="594">
        <v>3</v>
      </c>
      <c r="I41" s="595"/>
      <c r="J41" s="566">
        <v>350</v>
      </c>
      <c r="K41" s="567"/>
      <c r="L41" s="477">
        <v>288.35000000000002</v>
      </c>
      <c r="M41" s="478"/>
      <c r="N41" s="614">
        <f t="shared" ref="N41:N52" si="3">IFERROR(L41/J41,"-")</f>
        <v>0.82385714285714295</v>
      </c>
      <c r="O41" s="730"/>
      <c r="P41" s="729">
        <f t="shared" si="2"/>
        <v>-61.649999999999977</v>
      </c>
      <c r="Q41" s="729"/>
      <c r="R41" s="777" t="s">
        <v>553</v>
      </c>
      <c r="S41" s="778"/>
    </row>
    <row r="42" spans="1:20" ht="48.75" customHeight="1" x14ac:dyDescent="0.2">
      <c r="A42" s="149">
        <v>6</v>
      </c>
      <c r="B42" s="150" t="s">
        <v>422</v>
      </c>
      <c r="C42" s="150" t="s">
        <v>31</v>
      </c>
      <c r="D42" s="378" t="s">
        <v>409</v>
      </c>
      <c r="E42" s="645"/>
      <c r="F42" s="592">
        <v>12</v>
      </c>
      <c r="G42" s="593"/>
      <c r="H42" s="594">
        <v>10</v>
      </c>
      <c r="I42" s="595"/>
      <c r="J42" s="566">
        <v>3760</v>
      </c>
      <c r="K42" s="567"/>
      <c r="L42" s="477">
        <f>2930.1+500</f>
        <v>3430.1</v>
      </c>
      <c r="M42" s="478"/>
      <c r="N42" s="614">
        <f t="shared" si="3"/>
        <v>0.91226063829787229</v>
      </c>
      <c r="O42" s="730"/>
      <c r="P42" s="729">
        <f t="shared" si="2"/>
        <v>-329.90000000000009</v>
      </c>
      <c r="Q42" s="729"/>
      <c r="R42" s="777" t="s">
        <v>554</v>
      </c>
      <c r="S42" s="778"/>
    </row>
    <row r="43" spans="1:20" ht="48.75" customHeight="1" x14ac:dyDescent="0.2">
      <c r="A43" s="149">
        <v>7</v>
      </c>
      <c r="B43" s="150" t="s">
        <v>422</v>
      </c>
      <c r="C43" s="150" t="s">
        <v>7</v>
      </c>
      <c r="D43" s="378" t="s">
        <v>22</v>
      </c>
      <c r="E43" s="645"/>
      <c r="F43" s="592">
        <v>8</v>
      </c>
      <c r="G43" s="593"/>
      <c r="H43" s="594">
        <v>7</v>
      </c>
      <c r="I43" s="595"/>
      <c r="J43" s="566">
        <v>2400</v>
      </c>
      <c r="K43" s="567"/>
      <c r="L43" s="477">
        <v>3313.36</v>
      </c>
      <c r="M43" s="478"/>
      <c r="N43" s="614">
        <f t="shared" si="3"/>
        <v>1.3805666666666667</v>
      </c>
      <c r="O43" s="730"/>
      <c r="P43" s="729">
        <f t="shared" si="2"/>
        <v>913.36000000000013</v>
      </c>
      <c r="Q43" s="729"/>
      <c r="R43" s="777" t="s">
        <v>543</v>
      </c>
      <c r="S43" s="778"/>
    </row>
    <row r="44" spans="1:20" ht="48.75" customHeight="1" x14ac:dyDescent="0.2">
      <c r="A44" s="149">
        <v>8</v>
      </c>
      <c r="B44" s="150" t="s">
        <v>422</v>
      </c>
      <c r="C44" s="150" t="s">
        <v>31</v>
      </c>
      <c r="D44" s="378" t="s">
        <v>6</v>
      </c>
      <c r="E44" s="645"/>
      <c r="F44" s="592">
        <v>2</v>
      </c>
      <c r="G44" s="593"/>
      <c r="H44" s="594">
        <v>1</v>
      </c>
      <c r="I44" s="595"/>
      <c r="J44" s="566">
        <v>1750</v>
      </c>
      <c r="K44" s="567"/>
      <c r="L44" s="477">
        <v>1874.81</v>
      </c>
      <c r="M44" s="478"/>
      <c r="N44" s="614">
        <f t="shared" si="3"/>
        <v>1.0713200000000001</v>
      </c>
      <c r="O44" s="730"/>
      <c r="P44" s="665">
        <f t="shared" si="2"/>
        <v>124.80999999999995</v>
      </c>
      <c r="Q44" s="665"/>
      <c r="R44" s="777" t="s">
        <v>544</v>
      </c>
      <c r="S44" s="778"/>
    </row>
    <row r="45" spans="1:20" ht="48.75" customHeight="1" x14ac:dyDescent="0.2">
      <c r="A45" s="149">
        <v>9</v>
      </c>
      <c r="B45" s="150" t="s">
        <v>422</v>
      </c>
      <c r="C45" s="150" t="s">
        <v>124</v>
      </c>
      <c r="D45" s="378" t="s">
        <v>415</v>
      </c>
      <c r="E45" s="645"/>
      <c r="F45" s="592">
        <v>1</v>
      </c>
      <c r="G45" s="593"/>
      <c r="H45" s="594">
        <v>2</v>
      </c>
      <c r="I45" s="595"/>
      <c r="J45" s="566">
        <v>525</v>
      </c>
      <c r="K45" s="567"/>
      <c r="L45" s="477">
        <v>520.24</v>
      </c>
      <c r="M45" s="478"/>
      <c r="N45" s="614">
        <f t="shared" si="3"/>
        <v>0.99093333333333333</v>
      </c>
      <c r="O45" s="730"/>
      <c r="P45" s="665">
        <f t="shared" si="2"/>
        <v>-4.7599999999999909</v>
      </c>
      <c r="Q45" s="665"/>
      <c r="R45" s="777" t="s">
        <v>539</v>
      </c>
      <c r="S45" s="778"/>
    </row>
    <row r="46" spans="1:20" ht="48.75" customHeight="1" x14ac:dyDescent="0.2">
      <c r="A46" s="149">
        <v>10</v>
      </c>
      <c r="B46" s="150" t="s">
        <v>422</v>
      </c>
      <c r="C46" s="150" t="s">
        <v>124</v>
      </c>
      <c r="D46" s="378" t="s">
        <v>5</v>
      </c>
      <c r="E46" s="645"/>
      <c r="F46" s="592">
        <v>1</v>
      </c>
      <c r="G46" s="593"/>
      <c r="H46" s="594">
        <v>0</v>
      </c>
      <c r="I46" s="595"/>
      <c r="J46" s="566">
        <v>525</v>
      </c>
      <c r="K46" s="567"/>
      <c r="L46" s="477">
        <v>0</v>
      </c>
      <c r="M46" s="478"/>
      <c r="N46" s="614">
        <f t="shared" si="3"/>
        <v>0</v>
      </c>
      <c r="O46" s="730"/>
      <c r="P46" s="728">
        <f t="shared" si="2"/>
        <v>-525</v>
      </c>
      <c r="Q46" s="728"/>
      <c r="R46" s="777" t="s">
        <v>537</v>
      </c>
      <c r="S46" s="778"/>
    </row>
    <row r="47" spans="1:20" ht="48.75" customHeight="1" thickBot="1" x14ac:dyDescent="0.25">
      <c r="A47" s="149">
        <v>11</v>
      </c>
      <c r="B47" s="150" t="s">
        <v>422</v>
      </c>
      <c r="C47" s="150" t="s">
        <v>124</v>
      </c>
      <c r="D47" s="378" t="s">
        <v>25</v>
      </c>
      <c r="E47" s="645"/>
      <c r="F47" s="592">
        <v>12</v>
      </c>
      <c r="G47" s="593"/>
      <c r="H47" s="594">
        <v>10</v>
      </c>
      <c r="I47" s="595"/>
      <c r="J47" s="566">
        <v>3200</v>
      </c>
      <c r="K47" s="567"/>
      <c r="L47" s="477">
        <v>2600</v>
      </c>
      <c r="M47" s="478"/>
      <c r="N47" s="614">
        <f t="shared" si="3"/>
        <v>0.8125</v>
      </c>
      <c r="O47" s="730"/>
      <c r="P47" s="729">
        <f t="shared" si="2"/>
        <v>-600</v>
      </c>
      <c r="Q47" s="729"/>
      <c r="R47" s="777" t="s">
        <v>538</v>
      </c>
      <c r="S47" s="778"/>
    </row>
    <row r="48" spans="1:20" ht="27" hidden="1" customHeight="1" x14ac:dyDescent="0.2">
      <c r="A48" s="149">
        <v>12</v>
      </c>
      <c r="B48" s="150" t="s">
        <v>501</v>
      </c>
      <c r="C48" s="150" t="s">
        <v>505</v>
      </c>
      <c r="D48" s="378" t="s">
        <v>509</v>
      </c>
      <c r="E48" s="645"/>
      <c r="F48" s="592">
        <v>0</v>
      </c>
      <c r="G48" s="593"/>
      <c r="H48" s="594"/>
      <c r="I48" s="595"/>
      <c r="J48" s="566"/>
      <c r="K48" s="567"/>
      <c r="L48" s="477"/>
      <c r="M48" s="478"/>
      <c r="N48" s="614" t="str">
        <f t="shared" si="3"/>
        <v>-</v>
      </c>
      <c r="O48" s="730"/>
      <c r="P48" s="665">
        <f t="shared" si="2"/>
        <v>0</v>
      </c>
      <c r="Q48" s="665"/>
      <c r="R48" s="777"/>
      <c r="S48" s="778"/>
    </row>
    <row r="49" spans="1:244" ht="27" hidden="1" customHeight="1" x14ac:dyDescent="0.2">
      <c r="A49" s="149">
        <v>13</v>
      </c>
      <c r="B49" s="150" t="s">
        <v>502</v>
      </c>
      <c r="C49" s="150" t="s">
        <v>506</v>
      </c>
      <c r="D49" s="378" t="s">
        <v>510</v>
      </c>
      <c r="E49" s="645"/>
      <c r="F49" s="592">
        <v>0</v>
      </c>
      <c r="G49" s="593"/>
      <c r="H49" s="594"/>
      <c r="I49" s="595"/>
      <c r="J49" s="566"/>
      <c r="K49" s="567"/>
      <c r="L49" s="477"/>
      <c r="M49" s="478"/>
      <c r="N49" s="614" t="str">
        <f t="shared" si="3"/>
        <v>-</v>
      </c>
      <c r="O49" s="730"/>
      <c r="P49" s="728">
        <f t="shared" si="2"/>
        <v>0</v>
      </c>
      <c r="Q49" s="728"/>
      <c r="R49" s="777"/>
      <c r="S49" s="778"/>
    </row>
    <row r="50" spans="1:244" ht="27" hidden="1" customHeight="1" x14ac:dyDescent="0.2">
      <c r="A50" s="149">
        <v>14</v>
      </c>
      <c r="B50" s="150" t="s">
        <v>503</v>
      </c>
      <c r="C50" s="150" t="s">
        <v>507</v>
      </c>
      <c r="D50" s="378" t="s">
        <v>511</v>
      </c>
      <c r="E50" s="645"/>
      <c r="F50" s="592">
        <v>0</v>
      </c>
      <c r="G50" s="593"/>
      <c r="H50" s="594"/>
      <c r="I50" s="595"/>
      <c r="J50" s="566"/>
      <c r="K50" s="567"/>
      <c r="L50" s="477"/>
      <c r="M50" s="478"/>
      <c r="N50" s="614" t="str">
        <f t="shared" si="3"/>
        <v>-</v>
      </c>
      <c r="O50" s="730"/>
      <c r="P50" s="665">
        <f t="shared" si="2"/>
        <v>0</v>
      </c>
      <c r="Q50" s="665"/>
      <c r="R50" s="536"/>
      <c r="S50" s="537"/>
    </row>
    <row r="51" spans="1:244" ht="27" hidden="1" customHeight="1" x14ac:dyDescent="0.2">
      <c r="A51" s="149">
        <v>15</v>
      </c>
      <c r="B51" s="150" t="s">
        <v>504</v>
      </c>
      <c r="C51" s="150" t="s">
        <v>508</v>
      </c>
      <c r="D51" s="378" t="s">
        <v>512</v>
      </c>
      <c r="E51" s="645"/>
      <c r="F51" s="592">
        <v>0</v>
      </c>
      <c r="G51" s="593"/>
      <c r="H51" s="594"/>
      <c r="I51" s="595"/>
      <c r="J51" s="566"/>
      <c r="K51" s="567"/>
      <c r="L51" s="477"/>
      <c r="M51" s="478"/>
      <c r="N51" s="614" t="str">
        <f t="shared" si="3"/>
        <v>-</v>
      </c>
      <c r="O51" s="730"/>
      <c r="P51" s="728">
        <f t="shared" si="2"/>
        <v>0</v>
      </c>
      <c r="Q51" s="728"/>
      <c r="R51" s="536"/>
      <c r="S51" s="537"/>
    </row>
    <row r="52" spans="1:244" ht="27" hidden="1" customHeight="1" thickBot="1" x14ac:dyDescent="0.25">
      <c r="A52" s="153">
        <v>16</v>
      </c>
      <c r="B52" s="154"/>
      <c r="C52" s="154"/>
      <c r="D52" s="383"/>
      <c r="E52" s="646"/>
      <c r="F52" s="772"/>
      <c r="G52" s="773"/>
      <c r="H52" s="768"/>
      <c r="I52" s="769"/>
      <c r="J52" s="566"/>
      <c r="K52" s="567"/>
      <c r="L52" s="477"/>
      <c r="M52" s="478"/>
      <c r="N52" s="770" t="str">
        <f t="shared" si="3"/>
        <v>-</v>
      </c>
      <c r="O52" s="771"/>
      <c r="P52" s="554">
        <f t="shared" si="2"/>
        <v>0</v>
      </c>
      <c r="Q52" s="554"/>
      <c r="R52" s="754"/>
      <c r="S52" s="755"/>
    </row>
    <row r="53" spans="1:244" ht="24" customHeight="1" thickBot="1" x14ac:dyDescent="0.25">
      <c r="A53" s="124"/>
      <c r="B53" s="124"/>
      <c r="C53" s="124"/>
      <c r="D53" s="124"/>
      <c r="E53" s="124"/>
      <c r="F53" s="208"/>
      <c r="H53" s="627" t="s">
        <v>8</v>
      </c>
      <c r="I53" s="629"/>
      <c r="J53" s="585">
        <f>SUM(J37:K52)</f>
        <v>19090</v>
      </c>
      <c r="K53" s="586"/>
      <c r="L53" s="568">
        <f>SUM(L37:M52)</f>
        <v>17909.489999999998</v>
      </c>
      <c r="M53" s="569"/>
      <c r="N53" s="726">
        <f>IFERROR(L53/J53,"-")</f>
        <v>0.93816081718177047</v>
      </c>
      <c r="O53" s="727"/>
      <c r="P53" s="724">
        <f>J53-L53</f>
        <v>1180.510000000002</v>
      </c>
      <c r="Q53" s="725"/>
      <c r="R53" s="124"/>
      <c r="S53" s="124"/>
    </row>
    <row r="54" spans="1:244" ht="27" customHeight="1" thickBot="1" x14ac:dyDescent="0.25">
      <c r="A54" s="124"/>
      <c r="B54" s="124"/>
      <c r="C54" s="124"/>
      <c r="D54" s="124"/>
      <c r="E54" s="124"/>
      <c r="F54" s="124"/>
      <c r="G54" s="124"/>
      <c r="H54" s="124"/>
      <c r="I54" s="124"/>
      <c r="J54" s="124"/>
      <c r="K54" s="124"/>
      <c r="L54" s="124"/>
      <c r="M54" s="124"/>
      <c r="N54" s="124"/>
      <c r="O54" s="124"/>
      <c r="P54" s="124"/>
      <c r="Q54" s="124"/>
      <c r="R54" s="124"/>
      <c r="S54" s="124"/>
    </row>
    <row r="55" spans="1:244" s="218"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7"/>
      <c r="DT55" s="217"/>
      <c r="DU55" s="217"/>
      <c r="DV55" s="217"/>
      <c r="DW55" s="217"/>
      <c r="DX55" s="217"/>
      <c r="DY55" s="217"/>
      <c r="DZ55" s="217"/>
      <c r="EA55" s="217"/>
      <c r="EB55" s="217"/>
      <c r="EC55" s="217"/>
      <c r="ED55" s="217"/>
      <c r="EE55" s="217"/>
      <c r="EF55" s="217"/>
      <c r="EG55" s="217"/>
      <c r="EH55" s="217"/>
      <c r="EI55" s="217"/>
      <c r="EJ55" s="217"/>
      <c r="EK55" s="217"/>
      <c r="EL55" s="217"/>
      <c r="EM55" s="217"/>
      <c r="EN55" s="217"/>
      <c r="EO55" s="217"/>
      <c r="EP55" s="217"/>
      <c r="EQ55" s="217"/>
      <c r="ER55" s="217"/>
      <c r="ES55" s="217"/>
      <c r="ET55" s="217"/>
      <c r="EU55" s="217"/>
      <c r="EV55" s="217"/>
      <c r="EW55" s="217"/>
      <c r="EX55" s="217"/>
      <c r="EY55" s="217"/>
      <c r="EZ55" s="217"/>
      <c r="FA55" s="217"/>
      <c r="FB55" s="217"/>
      <c r="FC55" s="217"/>
      <c r="FD55" s="217"/>
      <c r="FE55" s="217"/>
      <c r="FF55" s="217"/>
      <c r="FG55" s="217"/>
      <c r="FH55" s="217"/>
      <c r="FI55" s="217"/>
      <c r="FJ55" s="217"/>
      <c r="FK55" s="217"/>
      <c r="FL55" s="217"/>
      <c r="FM55" s="217"/>
      <c r="FN55" s="217"/>
      <c r="FO55" s="217"/>
      <c r="FP55" s="217"/>
      <c r="FQ55" s="217"/>
      <c r="FR55" s="217"/>
      <c r="FS55" s="217"/>
      <c r="FT55" s="217"/>
      <c r="FU55" s="217"/>
      <c r="FV55" s="217"/>
      <c r="FW55" s="217"/>
      <c r="FX55" s="217"/>
      <c r="FY55" s="217"/>
      <c r="FZ55" s="217"/>
      <c r="GA55" s="217"/>
      <c r="GB55" s="217"/>
      <c r="GC55" s="217"/>
      <c r="GD55" s="217"/>
      <c r="GE55" s="217"/>
      <c r="GF55" s="217"/>
      <c r="GG55" s="217"/>
      <c r="GH55" s="217"/>
      <c r="GI55" s="217"/>
      <c r="GJ55" s="217"/>
      <c r="GK55" s="217"/>
      <c r="GL55" s="217"/>
      <c r="GM55" s="217"/>
      <c r="GN55" s="217"/>
      <c r="GO55" s="217"/>
      <c r="GP55" s="217"/>
      <c r="GQ55" s="217"/>
      <c r="GR55" s="217"/>
      <c r="GS55" s="217"/>
      <c r="GT55" s="217"/>
      <c r="GU55" s="217"/>
      <c r="GV55" s="217"/>
      <c r="GW55" s="217"/>
      <c r="GX55" s="217"/>
      <c r="GY55" s="217"/>
      <c r="GZ55" s="217"/>
      <c r="HA55" s="217"/>
      <c r="HB55" s="217"/>
      <c r="HC55" s="217"/>
      <c r="HD55" s="217"/>
      <c r="HE55" s="217"/>
      <c r="HF55" s="217"/>
      <c r="HG55" s="217"/>
      <c r="HH55" s="217"/>
      <c r="HI55" s="217"/>
      <c r="HJ55" s="217"/>
      <c r="HK55" s="217"/>
      <c r="HL55" s="217"/>
      <c r="HM55" s="217"/>
      <c r="HN55" s="217"/>
      <c r="HO55" s="217"/>
      <c r="HP55" s="217"/>
      <c r="HQ55" s="217"/>
      <c r="HR55" s="217"/>
      <c r="HS55" s="217"/>
      <c r="HT55" s="217"/>
      <c r="HU55" s="217"/>
      <c r="HV55" s="217"/>
      <c r="HW55" s="217"/>
      <c r="HX55" s="217"/>
      <c r="HY55" s="217"/>
      <c r="HZ55" s="217"/>
      <c r="IA55" s="217"/>
      <c r="IB55" s="217"/>
      <c r="IC55" s="217"/>
      <c r="ID55" s="217"/>
      <c r="IE55" s="217"/>
      <c r="IF55" s="217"/>
      <c r="IG55" s="217"/>
      <c r="IH55" s="217"/>
      <c r="II55" s="217"/>
    </row>
    <row r="56" spans="1:244" s="222" customFormat="1" ht="18" customHeight="1" thickBot="1" x14ac:dyDescent="0.25">
      <c r="A56" s="219"/>
      <c r="B56" s="219"/>
      <c r="C56" s="219"/>
      <c r="D56" s="219"/>
      <c r="E56" s="219"/>
      <c r="F56" s="219"/>
      <c r="G56" s="219"/>
      <c r="H56" s="219"/>
      <c r="I56" s="219"/>
      <c r="J56" s="219"/>
      <c r="K56" s="220"/>
      <c r="L56" s="220"/>
      <c r="M56" s="220"/>
      <c r="N56" s="220"/>
      <c r="O56" s="220"/>
      <c r="P56" s="220"/>
      <c r="Q56" s="220"/>
      <c r="R56" s="220"/>
      <c r="S56" s="220"/>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row>
    <row r="57" spans="1:244" s="218" customFormat="1" ht="25.5" customHeight="1" thickBot="1" x14ac:dyDescent="0.25">
      <c r="A57" s="344" t="s">
        <v>356</v>
      </c>
      <c r="B57" s="346"/>
      <c r="C57" s="305" t="s">
        <v>30</v>
      </c>
      <c r="D57" s="642" t="s">
        <v>128</v>
      </c>
      <c r="E57" s="644"/>
      <c r="F57" s="643"/>
      <c r="G57" s="642" t="s">
        <v>23</v>
      </c>
      <c r="H57" s="643"/>
      <c r="I57" s="642" t="s">
        <v>160</v>
      </c>
      <c r="J57" s="644"/>
      <c r="K57" s="643"/>
      <c r="L57" s="519" t="s">
        <v>185</v>
      </c>
      <c r="M57" s="543"/>
      <c r="N57" s="642" t="s">
        <v>189</v>
      </c>
      <c r="O57" s="644"/>
      <c r="P57" s="644"/>
      <c r="Q57" s="643"/>
      <c r="R57" s="223"/>
      <c r="S57" s="223"/>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c r="FQ57" s="217"/>
      <c r="FR57" s="217"/>
      <c r="FS57" s="217"/>
      <c r="FT57" s="217"/>
      <c r="FU57" s="217"/>
      <c r="FV57" s="217"/>
      <c r="FW57" s="217"/>
      <c r="FX57" s="217"/>
      <c r="FY57" s="217"/>
      <c r="FZ57" s="217"/>
      <c r="GA57" s="217"/>
      <c r="GB57" s="217"/>
      <c r="GC57" s="217"/>
      <c r="GD57" s="217"/>
      <c r="GE57" s="217"/>
      <c r="GF57" s="217"/>
      <c r="GG57" s="217"/>
      <c r="GH57" s="217"/>
      <c r="GI57" s="217"/>
      <c r="GJ57" s="217"/>
      <c r="GK57" s="217"/>
      <c r="GL57" s="217"/>
      <c r="GM57" s="217"/>
      <c r="GN57" s="217"/>
      <c r="GO57" s="217"/>
      <c r="GP57" s="217"/>
      <c r="GQ57" s="217"/>
      <c r="GR57" s="217"/>
      <c r="GS57" s="217"/>
      <c r="GT57" s="217"/>
      <c r="GU57" s="217"/>
      <c r="GV57" s="217"/>
      <c r="GW57" s="217"/>
      <c r="GX57" s="217"/>
      <c r="GY57" s="217"/>
      <c r="GZ57" s="217"/>
      <c r="HA57" s="217"/>
      <c r="HB57" s="217"/>
      <c r="HC57" s="217"/>
      <c r="HD57" s="217"/>
      <c r="HE57" s="217"/>
      <c r="HF57" s="217"/>
      <c r="HG57" s="217"/>
      <c r="HH57" s="217"/>
      <c r="HI57" s="217"/>
      <c r="HJ57" s="217"/>
      <c r="HK57" s="217"/>
      <c r="HL57" s="217"/>
      <c r="HM57" s="217"/>
      <c r="HN57" s="217"/>
      <c r="HO57" s="217"/>
      <c r="HP57" s="217"/>
      <c r="HQ57" s="217"/>
      <c r="HR57" s="217"/>
      <c r="HS57" s="217"/>
      <c r="HT57" s="217"/>
      <c r="HU57" s="217"/>
      <c r="HV57" s="217"/>
      <c r="HW57" s="217"/>
      <c r="HX57" s="217"/>
      <c r="HY57" s="217"/>
      <c r="HZ57" s="217"/>
      <c r="IA57" s="217"/>
      <c r="IB57" s="217"/>
      <c r="IC57" s="217"/>
      <c r="ID57" s="217"/>
      <c r="IE57" s="217"/>
      <c r="IF57" s="217"/>
      <c r="IG57" s="217"/>
      <c r="IH57" s="217"/>
      <c r="II57" s="217"/>
      <c r="IJ57" s="217"/>
    </row>
    <row r="58" spans="1:244" s="218" customFormat="1" ht="25.5" customHeight="1" x14ac:dyDescent="0.2">
      <c r="A58" s="152">
        <v>1</v>
      </c>
      <c r="B58" s="224" t="s">
        <v>418</v>
      </c>
      <c r="C58" s="224" t="s">
        <v>33</v>
      </c>
      <c r="D58" s="668" t="s">
        <v>521</v>
      </c>
      <c r="E58" s="669"/>
      <c r="F58" s="670" t="s">
        <v>526</v>
      </c>
      <c r="G58" s="673">
        <v>5000</v>
      </c>
      <c r="H58" s="674" t="s">
        <v>531</v>
      </c>
      <c r="I58" s="668"/>
      <c r="J58" s="669"/>
      <c r="K58" s="670"/>
      <c r="L58" s="661">
        <v>13650</v>
      </c>
      <c r="M58" s="662"/>
      <c r="N58" s="587" t="s">
        <v>558</v>
      </c>
      <c r="O58" s="588"/>
      <c r="P58" s="588"/>
      <c r="Q58" s="589"/>
      <c r="R58" s="223"/>
      <c r="S58" s="223"/>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c r="FQ58" s="217"/>
      <c r="FR58" s="217"/>
      <c r="FS58" s="217"/>
      <c r="FT58" s="217"/>
      <c r="FU58" s="217"/>
      <c r="FV58" s="217"/>
      <c r="FW58" s="217"/>
      <c r="FX58" s="217"/>
      <c r="FY58" s="217"/>
      <c r="FZ58" s="217"/>
      <c r="GA58" s="217"/>
      <c r="GB58" s="217"/>
      <c r="GC58" s="217"/>
      <c r="GD58" s="217"/>
      <c r="GE58" s="217"/>
      <c r="GF58" s="217"/>
      <c r="GG58" s="217"/>
      <c r="GH58" s="217"/>
      <c r="GI58" s="217"/>
      <c r="GJ58" s="217"/>
      <c r="GK58" s="217"/>
      <c r="GL58" s="217"/>
      <c r="GM58" s="217"/>
      <c r="GN58" s="217"/>
      <c r="GO58" s="217"/>
      <c r="GP58" s="217"/>
      <c r="GQ58" s="217"/>
      <c r="GR58" s="217"/>
      <c r="GS58" s="217"/>
      <c r="GT58" s="217"/>
      <c r="GU58" s="217"/>
      <c r="GV58" s="217"/>
      <c r="GW58" s="217"/>
      <c r="GX58" s="217"/>
      <c r="GY58" s="217"/>
      <c r="GZ58" s="217"/>
      <c r="HA58" s="217"/>
      <c r="HB58" s="217"/>
      <c r="HC58" s="217"/>
      <c r="HD58" s="217"/>
      <c r="HE58" s="217"/>
      <c r="HF58" s="217"/>
      <c r="HG58" s="217"/>
      <c r="HH58" s="217"/>
      <c r="HI58" s="217"/>
      <c r="HJ58" s="217"/>
      <c r="HK58" s="217"/>
      <c r="HL58" s="217"/>
      <c r="HM58" s="217"/>
      <c r="HN58" s="217"/>
      <c r="HO58" s="217"/>
      <c r="HP58" s="217"/>
      <c r="HQ58" s="217"/>
      <c r="HR58" s="217"/>
      <c r="HS58" s="217"/>
      <c r="HT58" s="217"/>
      <c r="HU58" s="217"/>
      <c r="HV58" s="217"/>
      <c r="HW58" s="217"/>
      <c r="HX58" s="217"/>
      <c r="HY58" s="217"/>
      <c r="HZ58" s="217"/>
      <c r="IA58" s="217"/>
      <c r="IB58" s="217"/>
      <c r="IC58" s="217"/>
      <c r="ID58" s="217"/>
      <c r="IE58" s="217"/>
      <c r="IF58" s="217"/>
      <c r="IG58" s="217"/>
      <c r="IH58" s="217"/>
      <c r="II58" s="217"/>
      <c r="IJ58" s="217"/>
    </row>
    <row r="59" spans="1:244" s="218" customFormat="1" ht="25.5" customHeight="1" x14ac:dyDescent="0.2">
      <c r="A59" s="152">
        <v>2</v>
      </c>
      <c r="B59" s="224" t="s">
        <v>513</v>
      </c>
      <c r="C59" s="224" t="s">
        <v>517</v>
      </c>
      <c r="D59" s="555" t="s">
        <v>522</v>
      </c>
      <c r="E59" s="556"/>
      <c r="F59" s="557" t="s">
        <v>527</v>
      </c>
      <c r="G59" s="671"/>
      <c r="H59" s="672" t="s">
        <v>532</v>
      </c>
      <c r="I59" s="555"/>
      <c r="J59" s="556"/>
      <c r="K59" s="557"/>
      <c r="L59" s="551"/>
      <c r="M59" s="359"/>
      <c r="N59" s="570"/>
      <c r="O59" s="571"/>
      <c r="P59" s="571"/>
      <c r="Q59" s="572"/>
      <c r="R59" s="223"/>
      <c r="S59" s="223"/>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c r="FQ59" s="217"/>
      <c r="FR59" s="217"/>
      <c r="FS59" s="217"/>
      <c r="FT59" s="217"/>
      <c r="FU59" s="217"/>
      <c r="FV59" s="217"/>
      <c r="FW59" s="217"/>
      <c r="FX59" s="217"/>
      <c r="FY59" s="217"/>
      <c r="FZ59" s="217"/>
      <c r="GA59" s="217"/>
      <c r="GB59" s="217"/>
      <c r="GC59" s="217"/>
      <c r="GD59" s="217"/>
      <c r="GE59" s="217"/>
      <c r="GF59" s="217"/>
      <c r="GG59" s="217"/>
      <c r="GH59" s="217"/>
      <c r="GI59" s="217"/>
      <c r="GJ59" s="217"/>
      <c r="GK59" s="217"/>
      <c r="GL59" s="217"/>
      <c r="GM59" s="217"/>
      <c r="GN59" s="217"/>
      <c r="GO59" s="217"/>
      <c r="GP59" s="217"/>
      <c r="GQ59" s="217"/>
      <c r="GR59" s="217"/>
      <c r="GS59" s="217"/>
      <c r="GT59" s="217"/>
      <c r="GU59" s="217"/>
      <c r="GV59" s="217"/>
      <c r="GW59" s="217"/>
      <c r="GX59" s="217"/>
      <c r="GY59" s="217"/>
      <c r="GZ59" s="217"/>
      <c r="HA59" s="217"/>
      <c r="HB59" s="217"/>
      <c r="HC59" s="217"/>
      <c r="HD59" s="217"/>
      <c r="HE59" s="217"/>
      <c r="HF59" s="217"/>
      <c r="HG59" s="217"/>
      <c r="HH59" s="217"/>
      <c r="HI59" s="217"/>
      <c r="HJ59" s="217"/>
      <c r="HK59" s="217"/>
      <c r="HL59" s="217"/>
      <c r="HM59" s="217"/>
      <c r="HN59" s="217"/>
      <c r="HO59" s="217"/>
      <c r="HP59" s="217"/>
      <c r="HQ59" s="217"/>
      <c r="HR59" s="217"/>
      <c r="HS59" s="217"/>
      <c r="HT59" s="217"/>
      <c r="HU59" s="217"/>
      <c r="HV59" s="217"/>
      <c r="HW59" s="217"/>
      <c r="HX59" s="217"/>
      <c r="HY59" s="217"/>
      <c r="HZ59" s="217"/>
      <c r="IA59" s="217"/>
      <c r="IB59" s="217"/>
      <c r="IC59" s="217"/>
      <c r="ID59" s="217"/>
      <c r="IE59" s="217"/>
      <c r="IF59" s="217"/>
      <c r="IG59" s="217"/>
      <c r="IH59" s="217"/>
      <c r="II59" s="217"/>
      <c r="IJ59" s="217"/>
    </row>
    <row r="60" spans="1:244" s="218" customFormat="1" ht="25.5" customHeight="1" x14ac:dyDescent="0.2">
      <c r="A60" s="152">
        <v>3</v>
      </c>
      <c r="B60" s="224" t="s">
        <v>514</v>
      </c>
      <c r="C60" s="224" t="s">
        <v>518</v>
      </c>
      <c r="D60" s="555" t="s">
        <v>523</v>
      </c>
      <c r="E60" s="556"/>
      <c r="F60" s="557" t="s">
        <v>528</v>
      </c>
      <c r="G60" s="671"/>
      <c r="H60" s="672" t="s">
        <v>533</v>
      </c>
      <c r="I60" s="555"/>
      <c r="J60" s="556"/>
      <c r="K60" s="557"/>
      <c r="L60" s="551"/>
      <c r="M60" s="359"/>
      <c r="N60" s="570"/>
      <c r="O60" s="571"/>
      <c r="P60" s="571"/>
      <c r="Q60" s="572"/>
      <c r="R60" s="223"/>
      <c r="S60" s="223"/>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c r="FQ60" s="217"/>
      <c r="FR60" s="217"/>
      <c r="FS60" s="217"/>
      <c r="FT60" s="217"/>
      <c r="FU60" s="217"/>
      <c r="FV60" s="217"/>
      <c r="FW60" s="217"/>
      <c r="FX60" s="217"/>
      <c r="FY60" s="217"/>
      <c r="FZ60" s="217"/>
      <c r="GA60" s="217"/>
      <c r="GB60" s="217"/>
      <c r="GC60" s="217"/>
      <c r="GD60" s="217"/>
      <c r="GE60" s="217"/>
      <c r="GF60" s="217"/>
      <c r="GG60" s="217"/>
      <c r="GH60" s="217"/>
      <c r="GI60" s="217"/>
      <c r="GJ60" s="217"/>
      <c r="GK60" s="217"/>
      <c r="GL60" s="217"/>
      <c r="GM60" s="217"/>
      <c r="GN60" s="217"/>
      <c r="GO60" s="217"/>
      <c r="GP60" s="217"/>
      <c r="GQ60" s="217"/>
      <c r="GR60" s="217"/>
      <c r="GS60" s="217"/>
      <c r="GT60" s="217"/>
      <c r="GU60" s="217"/>
      <c r="GV60" s="217"/>
      <c r="GW60" s="217"/>
      <c r="GX60" s="217"/>
      <c r="GY60" s="217"/>
      <c r="GZ60" s="217"/>
      <c r="HA60" s="217"/>
      <c r="HB60" s="217"/>
      <c r="HC60" s="217"/>
      <c r="HD60" s="217"/>
      <c r="HE60" s="217"/>
      <c r="HF60" s="217"/>
      <c r="HG60" s="217"/>
      <c r="HH60" s="217"/>
      <c r="HI60" s="217"/>
      <c r="HJ60" s="217"/>
      <c r="HK60" s="217"/>
      <c r="HL60" s="217"/>
      <c r="HM60" s="217"/>
      <c r="HN60" s="217"/>
      <c r="HO60" s="217"/>
      <c r="HP60" s="217"/>
      <c r="HQ60" s="217"/>
      <c r="HR60" s="217"/>
      <c r="HS60" s="217"/>
      <c r="HT60" s="217"/>
      <c r="HU60" s="217"/>
      <c r="HV60" s="217"/>
      <c r="HW60" s="217"/>
      <c r="HX60" s="217"/>
      <c r="HY60" s="217"/>
      <c r="HZ60" s="217"/>
      <c r="IA60" s="217"/>
      <c r="IB60" s="217"/>
      <c r="IC60" s="217"/>
      <c r="ID60" s="217"/>
      <c r="IE60" s="217"/>
      <c r="IF60" s="217"/>
      <c r="IG60" s="217"/>
      <c r="IH60" s="217"/>
      <c r="II60" s="217"/>
      <c r="IJ60" s="217"/>
    </row>
    <row r="61" spans="1:244" s="218" customFormat="1" ht="25.5" customHeight="1" x14ac:dyDescent="0.2">
      <c r="A61" s="152">
        <v>4</v>
      </c>
      <c r="B61" s="224" t="s">
        <v>515</v>
      </c>
      <c r="C61" s="224" t="s">
        <v>519</v>
      </c>
      <c r="D61" s="555" t="s">
        <v>524</v>
      </c>
      <c r="E61" s="556"/>
      <c r="F61" s="557" t="s">
        <v>529</v>
      </c>
      <c r="G61" s="671"/>
      <c r="H61" s="672" t="s">
        <v>534</v>
      </c>
      <c r="I61" s="555"/>
      <c r="J61" s="556"/>
      <c r="K61" s="557"/>
      <c r="L61" s="551"/>
      <c r="M61" s="359"/>
      <c r="N61" s="570"/>
      <c r="O61" s="571"/>
      <c r="P61" s="571"/>
      <c r="Q61" s="572"/>
      <c r="R61" s="223"/>
      <c r="S61" s="223"/>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17"/>
      <c r="EQ61" s="217"/>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c r="FQ61" s="217"/>
      <c r="FR61" s="217"/>
      <c r="FS61" s="217"/>
      <c r="FT61" s="217"/>
      <c r="FU61" s="217"/>
      <c r="FV61" s="217"/>
      <c r="FW61" s="217"/>
      <c r="FX61" s="217"/>
      <c r="FY61" s="217"/>
      <c r="FZ61" s="217"/>
      <c r="GA61" s="217"/>
      <c r="GB61" s="217"/>
      <c r="GC61" s="217"/>
      <c r="GD61" s="217"/>
      <c r="GE61" s="217"/>
      <c r="GF61" s="217"/>
      <c r="GG61" s="217"/>
      <c r="GH61" s="217"/>
      <c r="GI61" s="217"/>
      <c r="GJ61" s="217"/>
      <c r="GK61" s="217"/>
      <c r="GL61" s="217"/>
      <c r="GM61" s="217"/>
      <c r="GN61" s="217"/>
      <c r="GO61" s="217"/>
      <c r="GP61" s="217"/>
      <c r="GQ61" s="217"/>
      <c r="GR61" s="217"/>
      <c r="GS61" s="217"/>
      <c r="GT61" s="217"/>
      <c r="GU61" s="217"/>
      <c r="GV61" s="217"/>
      <c r="GW61" s="217"/>
      <c r="GX61" s="217"/>
      <c r="GY61" s="217"/>
      <c r="GZ61" s="217"/>
      <c r="HA61" s="217"/>
      <c r="HB61" s="217"/>
      <c r="HC61" s="217"/>
      <c r="HD61" s="217"/>
      <c r="HE61" s="217"/>
      <c r="HF61" s="217"/>
      <c r="HG61" s="217"/>
      <c r="HH61" s="217"/>
      <c r="HI61" s="217"/>
      <c r="HJ61" s="217"/>
      <c r="HK61" s="217"/>
      <c r="HL61" s="217"/>
      <c r="HM61" s="217"/>
      <c r="HN61" s="217"/>
      <c r="HO61" s="217"/>
      <c r="HP61" s="217"/>
      <c r="HQ61" s="217"/>
      <c r="HR61" s="217"/>
      <c r="HS61" s="217"/>
      <c r="HT61" s="217"/>
      <c r="HU61" s="217"/>
      <c r="HV61" s="217"/>
      <c r="HW61" s="217"/>
      <c r="HX61" s="217"/>
      <c r="HY61" s="217"/>
      <c r="HZ61" s="217"/>
      <c r="IA61" s="217"/>
      <c r="IB61" s="217"/>
      <c r="IC61" s="217"/>
      <c r="ID61" s="217"/>
      <c r="IE61" s="217"/>
      <c r="IF61" s="217"/>
      <c r="IG61" s="217"/>
      <c r="IH61" s="217"/>
      <c r="II61" s="217"/>
      <c r="IJ61" s="217"/>
    </row>
    <row r="62" spans="1:244" s="218" customFormat="1" ht="25.5" customHeight="1" x14ac:dyDescent="0.2">
      <c r="A62" s="152">
        <v>5</v>
      </c>
      <c r="B62" s="224" t="s">
        <v>516</v>
      </c>
      <c r="C62" s="224" t="s">
        <v>520</v>
      </c>
      <c r="D62" s="555" t="s">
        <v>525</v>
      </c>
      <c r="E62" s="556"/>
      <c r="F62" s="557" t="s">
        <v>530</v>
      </c>
      <c r="G62" s="671"/>
      <c r="H62" s="672" t="s">
        <v>535</v>
      </c>
      <c r="I62" s="555"/>
      <c r="J62" s="556"/>
      <c r="K62" s="557"/>
      <c r="L62" s="551"/>
      <c r="M62" s="359"/>
      <c r="N62" s="570"/>
      <c r="O62" s="571"/>
      <c r="P62" s="571"/>
      <c r="Q62" s="572"/>
      <c r="R62" s="223"/>
      <c r="S62" s="223"/>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17"/>
      <c r="EQ62" s="217"/>
      <c r="ER62" s="217"/>
      <c r="ES62" s="217"/>
      <c r="ET62" s="217"/>
      <c r="EU62" s="217"/>
      <c r="EV62" s="217"/>
      <c r="EW62" s="217"/>
      <c r="EX62" s="217"/>
      <c r="EY62" s="217"/>
      <c r="EZ62" s="217"/>
      <c r="FA62" s="217"/>
      <c r="FB62" s="217"/>
      <c r="FC62" s="217"/>
      <c r="FD62" s="217"/>
      <c r="FE62" s="217"/>
      <c r="FF62" s="217"/>
      <c r="FG62" s="217"/>
      <c r="FH62" s="217"/>
      <c r="FI62" s="217"/>
      <c r="FJ62" s="217"/>
      <c r="FK62" s="217"/>
      <c r="FL62" s="217"/>
      <c r="FM62" s="217"/>
      <c r="FN62" s="217"/>
      <c r="FO62" s="217"/>
      <c r="FP62" s="217"/>
      <c r="FQ62" s="217"/>
      <c r="FR62" s="217"/>
      <c r="FS62" s="217"/>
      <c r="FT62" s="217"/>
      <c r="FU62" s="217"/>
      <c r="FV62" s="217"/>
      <c r="FW62" s="217"/>
      <c r="FX62" s="217"/>
      <c r="FY62" s="217"/>
      <c r="FZ62" s="217"/>
      <c r="GA62" s="217"/>
      <c r="GB62" s="217"/>
      <c r="GC62" s="217"/>
      <c r="GD62" s="217"/>
      <c r="GE62" s="217"/>
      <c r="GF62" s="217"/>
      <c r="GG62" s="217"/>
      <c r="GH62" s="217"/>
      <c r="GI62" s="217"/>
      <c r="GJ62" s="217"/>
      <c r="GK62" s="217"/>
      <c r="GL62" s="217"/>
      <c r="GM62" s="217"/>
      <c r="GN62" s="217"/>
      <c r="GO62" s="217"/>
      <c r="GP62" s="217"/>
      <c r="GQ62" s="217"/>
      <c r="GR62" s="217"/>
      <c r="GS62" s="217"/>
      <c r="GT62" s="217"/>
      <c r="GU62" s="217"/>
      <c r="GV62" s="217"/>
      <c r="GW62" s="217"/>
      <c r="GX62" s="217"/>
      <c r="GY62" s="217"/>
      <c r="GZ62" s="217"/>
      <c r="HA62" s="217"/>
      <c r="HB62" s="217"/>
      <c r="HC62" s="217"/>
      <c r="HD62" s="217"/>
      <c r="HE62" s="217"/>
      <c r="HF62" s="217"/>
      <c r="HG62" s="217"/>
      <c r="HH62" s="217"/>
      <c r="HI62" s="217"/>
      <c r="HJ62" s="217"/>
      <c r="HK62" s="217"/>
      <c r="HL62" s="217"/>
      <c r="HM62" s="217"/>
      <c r="HN62" s="217"/>
      <c r="HO62" s="217"/>
      <c r="HP62" s="217"/>
      <c r="HQ62" s="217"/>
      <c r="HR62" s="217"/>
      <c r="HS62" s="217"/>
      <c r="HT62" s="217"/>
      <c r="HU62" s="217"/>
      <c r="HV62" s="217"/>
      <c r="HW62" s="217"/>
      <c r="HX62" s="217"/>
      <c r="HY62" s="217"/>
      <c r="HZ62" s="217"/>
      <c r="IA62" s="217"/>
      <c r="IB62" s="217"/>
      <c r="IC62" s="217"/>
      <c r="ID62" s="217"/>
      <c r="IE62" s="217"/>
      <c r="IF62" s="217"/>
      <c r="IG62" s="217"/>
      <c r="IH62" s="217"/>
      <c r="II62" s="217"/>
      <c r="IJ62" s="217"/>
    </row>
    <row r="63" spans="1:244" s="218" customFormat="1" ht="25.5" customHeight="1" x14ac:dyDescent="0.2">
      <c r="A63" s="149">
        <v>6</v>
      </c>
      <c r="B63" s="150"/>
      <c r="C63" s="150"/>
      <c r="D63" s="555"/>
      <c r="E63" s="556"/>
      <c r="F63" s="557"/>
      <c r="G63" s="671"/>
      <c r="H63" s="672"/>
      <c r="I63" s="555"/>
      <c r="J63" s="556"/>
      <c r="K63" s="557"/>
      <c r="L63" s="551"/>
      <c r="M63" s="359"/>
      <c r="N63" s="570"/>
      <c r="O63" s="571"/>
      <c r="P63" s="571"/>
      <c r="Q63" s="572"/>
      <c r="R63" s="223"/>
      <c r="S63" s="223"/>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c r="FQ63" s="217"/>
      <c r="FR63" s="217"/>
      <c r="FS63" s="217"/>
      <c r="FT63" s="217"/>
      <c r="FU63" s="217"/>
      <c r="FV63" s="217"/>
      <c r="FW63" s="217"/>
      <c r="FX63" s="217"/>
      <c r="FY63" s="217"/>
      <c r="FZ63" s="217"/>
      <c r="GA63" s="217"/>
      <c r="GB63" s="217"/>
      <c r="GC63" s="217"/>
      <c r="GD63" s="217"/>
      <c r="GE63" s="217"/>
      <c r="GF63" s="217"/>
      <c r="GG63" s="217"/>
      <c r="GH63" s="217"/>
      <c r="GI63" s="217"/>
      <c r="GJ63" s="217"/>
      <c r="GK63" s="217"/>
      <c r="GL63" s="217"/>
      <c r="GM63" s="217"/>
      <c r="GN63" s="217"/>
      <c r="GO63" s="217"/>
      <c r="GP63" s="217"/>
      <c r="GQ63" s="217"/>
      <c r="GR63" s="217"/>
      <c r="GS63" s="217"/>
      <c r="GT63" s="217"/>
      <c r="GU63" s="217"/>
      <c r="GV63" s="217"/>
      <c r="GW63" s="217"/>
      <c r="GX63" s="217"/>
      <c r="GY63" s="217"/>
      <c r="GZ63" s="217"/>
      <c r="HA63" s="217"/>
      <c r="HB63" s="217"/>
      <c r="HC63" s="217"/>
      <c r="HD63" s="217"/>
      <c r="HE63" s="217"/>
      <c r="HF63" s="217"/>
      <c r="HG63" s="217"/>
      <c r="HH63" s="217"/>
      <c r="HI63" s="217"/>
      <c r="HJ63" s="217"/>
      <c r="HK63" s="217"/>
      <c r="HL63" s="217"/>
      <c r="HM63" s="217"/>
      <c r="HN63" s="217"/>
      <c r="HO63" s="217"/>
      <c r="HP63" s="217"/>
      <c r="HQ63" s="217"/>
      <c r="HR63" s="217"/>
      <c r="HS63" s="217"/>
      <c r="HT63" s="217"/>
      <c r="HU63" s="217"/>
      <c r="HV63" s="217"/>
      <c r="HW63" s="217"/>
      <c r="HX63" s="217"/>
      <c r="HY63" s="217"/>
      <c r="HZ63" s="217"/>
      <c r="IA63" s="217"/>
      <c r="IB63" s="217"/>
      <c r="IC63" s="217"/>
      <c r="ID63" s="217"/>
      <c r="IE63" s="217"/>
      <c r="IF63" s="217"/>
      <c r="IG63" s="217"/>
      <c r="IH63" s="217"/>
      <c r="II63" s="217"/>
      <c r="IJ63" s="217"/>
    </row>
    <row r="64" spans="1:244" s="218" customFormat="1" ht="25.5" customHeight="1" thickBot="1" x14ac:dyDescent="0.25">
      <c r="A64" s="153">
        <v>7</v>
      </c>
      <c r="B64" s="154"/>
      <c r="C64" s="154"/>
      <c r="D64" s="681"/>
      <c r="E64" s="685"/>
      <c r="F64" s="686"/>
      <c r="G64" s="675"/>
      <c r="H64" s="676"/>
      <c r="I64" s="681"/>
      <c r="J64" s="682"/>
      <c r="K64" s="683"/>
      <c r="L64" s="553"/>
      <c r="M64" s="448"/>
      <c r="N64" s="774"/>
      <c r="O64" s="775"/>
      <c r="P64" s="775"/>
      <c r="Q64" s="776"/>
      <c r="R64" s="223"/>
      <c r="S64" s="223"/>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c r="GH64" s="217"/>
      <c r="GI64" s="217"/>
      <c r="GJ64" s="217"/>
      <c r="GK64" s="217"/>
      <c r="GL64" s="217"/>
      <c r="GM64" s="217"/>
      <c r="GN64" s="217"/>
      <c r="GO64" s="217"/>
      <c r="GP64" s="217"/>
      <c r="GQ64" s="217"/>
      <c r="GR64" s="217"/>
      <c r="GS64" s="217"/>
      <c r="GT64" s="217"/>
      <c r="GU64" s="217"/>
      <c r="GV64" s="217"/>
      <c r="GW64" s="217"/>
      <c r="GX64" s="217"/>
      <c r="GY64" s="217"/>
      <c r="GZ64" s="217"/>
      <c r="HA64" s="217"/>
      <c r="HB64" s="217"/>
      <c r="HC64" s="217"/>
      <c r="HD64" s="217"/>
      <c r="HE64" s="217"/>
      <c r="HF64" s="217"/>
      <c r="HG64" s="217"/>
      <c r="HH64" s="217"/>
      <c r="HI64" s="217"/>
      <c r="HJ64" s="217"/>
      <c r="HK64" s="217"/>
      <c r="HL64" s="217"/>
      <c r="HM64" s="217"/>
      <c r="HN64" s="217"/>
      <c r="HO64" s="217"/>
      <c r="HP64" s="217"/>
      <c r="HQ64" s="217"/>
      <c r="HR64" s="217"/>
      <c r="HS64" s="217"/>
      <c r="HT64" s="217"/>
      <c r="HU64" s="217"/>
      <c r="HV64" s="217"/>
      <c r="HW64" s="217"/>
      <c r="HX64" s="217"/>
      <c r="HY64" s="217"/>
      <c r="HZ64" s="217"/>
      <c r="IA64" s="217"/>
      <c r="IB64" s="217"/>
      <c r="IC64" s="217"/>
      <c r="ID64" s="217"/>
      <c r="IE64" s="217"/>
      <c r="IF64" s="217"/>
      <c r="IG64" s="217"/>
      <c r="IH64" s="217"/>
      <c r="II64" s="217"/>
      <c r="IJ64" s="217"/>
    </row>
    <row r="65" spans="1:244" s="218" customFormat="1" ht="25.5" customHeight="1" thickBot="1" x14ac:dyDescent="0.25">
      <c r="A65" s="225"/>
      <c r="B65" s="225"/>
      <c r="C65" s="226"/>
      <c r="D65" s="226"/>
      <c r="E65" s="687" t="s">
        <v>135</v>
      </c>
      <c r="F65" s="688"/>
      <c r="G65" s="684">
        <f>SUM(G58:G64)</f>
        <v>5000</v>
      </c>
      <c r="H65" s="664"/>
      <c r="I65" s="226"/>
      <c r="J65" s="226"/>
      <c r="K65" s="226"/>
      <c r="L65" s="663">
        <f>SUM(L58:M64)</f>
        <v>13650</v>
      </c>
      <c r="M65" s="664"/>
      <c r="N65" s="226"/>
      <c r="O65" s="223"/>
      <c r="P65" s="223"/>
      <c r="Q65" s="223"/>
      <c r="R65" s="223"/>
      <c r="S65" s="223"/>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c r="GH65" s="217"/>
      <c r="GI65" s="217"/>
      <c r="GJ65" s="217"/>
      <c r="GK65" s="217"/>
      <c r="GL65" s="217"/>
      <c r="GM65" s="217"/>
      <c r="GN65" s="217"/>
      <c r="GO65" s="217"/>
      <c r="GP65" s="217"/>
      <c r="GQ65" s="217"/>
      <c r="GR65" s="217"/>
      <c r="GS65" s="217"/>
      <c r="GT65" s="217"/>
      <c r="GU65" s="217"/>
      <c r="GV65" s="217"/>
      <c r="GW65" s="217"/>
      <c r="GX65" s="217"/>
      <c r="GY65" s="217"/>
      <c r="GZ65" s="217"/>
      <c r="HA65" s="217"/>
      <c r="HB65" s="217"/>
      <c r="HC65" s="217"/>
      <c r="HD65" s="217"/>
      <c r="HE65" s="217"/>
      <c r="HF65" s="217"/>
      <c r="HG65" s="217"/>
      <c r="HH65" s="217"/>
      <c r="HI65" s="217"/>
      <c r="HJ65" s="217"/>
      <c r="HK65" s="217"/>
      <c r="HL65" s="217"/>
      <c r="HM65" s="217"/>
      <c r="HN65" s="217"/>
      <c r="HO65" s="217"/>
      <c r="HP65" s="217"/>
      <c r="HQ65" s="217"/>
      <c r="HR65" s="217"/>
      <c r="HS65" s="217"/>
      <c r="HT65" s="217"/>
      <c r="HU65" s="217"/>
      <c r="HV65" s="217"/>
      <c r="HW65" s="217"/>
      <c r="HX65" s="217"/>
      <c r="HY65" s="217"/>
      <c r="HZ65" s="217"/>
      <c r="IA65" s="217"/>
      <c r="IB65" s="217"/>
      <c r="IC65" s="217"/>
      <c r="ID65" s="217"/>
      <c r="IE65" s="217"/>
      <c r="IF65" s="217"/>
    </row>
    <row r="66" spans="1:244" s="218" customFormat="1" ht="12.75" customHeight="1" thickBot="1" x14ac:dyDescent="0.25">
      <c r="A66" s="223"/>
      <c r="B66" s="223"/>
      <c r="C66" s="223"/>
      <c r="D66" s="223"/>
      <c r="E66" s="223"/>
      <c r="F66" s="223"/>
      <c r="G66" s="223"/>
      <c r="H66" s="223"/>
      <c r="I66" s="223"/>
      <c r="J66" s="223"/>
      <c r="K66" s="223"/>
      <c r="L66" s="223"/>
      <c r="M66" s="223"/>
      <c r="N66" s="223"/>
      <c r="O66" s="223"/>
      <c r="P66" s="223"/>
      <c r="Q66" s="223"/>
      <c r="R66" s="223"/>
      <c r="S66" s="223"/>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c r="FQ66" s="217"/>
      <c r="FR66" s="217"/>
      <c r="FS66" s="217"/>
      <c r="FT66" s="217"/>
      <c r="FU66" s="217"/>
      <c r="FV66" s="217"/>
      <c r="FW66" s="217"/>
      <c r="FX66" s="217"/>
      <c r="FY66" s="217"/>
      <c r="FZ66" s="217"/>
      <c r="GA66" s="217"/>
      <c r="GB66" s="217"/>
      <c r="GC66" s="217"/>
      <c r="GD66" s="217"/>
      <c r="GE66" s="217"/>
      <c r="GF66" s="217"/>
      <c r="GG66" s="217"/>
      <c r="GH66" s="217"/>
      <c r="GI66" s="217"/>
      <c r="GJ66" s="217"/>
      <c r="GK66" s="217"/>
      <c r="GL66" s="217"/>
      <c r="GM66" s="217"/>
      <c r="GN66" s="217"/>
      <c r="GO66" s="217"/>
      <c r="GP66" s="217"/>
      <c r="GQ66" s="217"/>
      <c r="GR66" s="217"/>
      <c r="GS66" s="217"/>
      <c r="GT66" s="217"/>
      <c r="GU66" s="217"/>
      <c r="GV66" s="217"/>
      <c r="GW66" s="217"/>
      <c r="GX66" s="217"/>
      <c r="GY66" s="217"/>
      <c r="GZ66" s="217"/>
      <c r="HA66" s="217"/>
      <c r="HB66" s="217"/>
      <c r="HC66" s="217"/>
      <c r="HD66" s="217"/>
      <c r="HE66" s="217"/>
      <c r="HF66" s="217"/>
      <c r="HG66" s="217"/>
      <c r="HH66" s="217"/>
      <c r="HI66" s="217"/>
      <c r="HJ66" s="217"/>
      <c r="HK66" s="217"/>
      <c r="HL66" s="217"/>
      <c r="HM66" s="217"/>
      <c r="HN66" s="217"/>
      <c r="HO66" s="217"/>
      <c r="HP66" s="217"/>
      <c r="HQ66" s="217"/>
      <c r="HR66" s="217"/>
      <c r="HS66" s="217"/>
      <c r="HT66" s="217"/>
      <c r="HU66" s="217"/>
      <c r="HV66" s="217"/>
      <c r="HW66" s="217"/>
      <c r="HX66" s="217"/>
      <c r="HY66" s="217"/>
      <c r="HZ66" s="217"/>
      <c r="IA66" s="217"/>
      <c r="IB66" s="217"/>
      <c r="IC66" s="217"/>
      <c r="ID66" s="217"/>
      <c r="IE66" s="217"/>
      <c r="IF66" s="217"/>
      <c r="IG66" s="217"/>
      <c r="IH66" s="217"/>
      <c r="II66" s="217"/>
      <c r="IJ66" s="217"/>
    </row>
    <row r="67" spans="1:244" ht="30" customHeight="1" thickBot="1" x14ac:dyDescent="0.25">
      <c r="A67" s="341" t="s">
        <v>442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4"/>
      <c r="B68" s="124"/>
      <c r="C68" s="124"/>
      <c r="D68" s="124"/>
      <c r="E68" s="124"/>
      <c r="F68" s="124"/>
      <c r="G68" s="124"/>
      <c r="H68" s="124"/>
      <c r="I68" s="124"/>
      <c r="J68" s="124"/>
      <c r="K68" s="124"/>
      <c r="L68" s="124"/>
      <c r="M68" s="124"/>
      <c r="N68" s="124"/>
      <c r="O68" s="124"/>
      <c r="P68" s="124"/>
      <c r="Q68" s="124"/>
      <c r="R68" s="124"/>
      <c r="S68" s="124"/>
    </row>
    <row r="69" spans="1:244" ht="48.75" customHeight="1" thickBot="1" x14ac:dyDescent="0.25">
      <c r="A69" s="196"/>
      <c r="B69" s="196"/>
      <c r="C69" s="124"/>
      <c r="D69" s="227" t="s">
        <v>410</v>
      </c>
      <c r="E69" s="711" t="s">
        <v>354</v>
      </c>
      <c r="F69" s="650"/>
      <c r="G69" s="519" t="s">
        <v>185</v>
      </c>
      <c r="H69" s="543"/>
      <c r="I69" s="521" t="s">
        <v>145</v>
      </c>
      <c r="J69" s="702"/>
      <c r="K69" s="344" t="s">
        <v>140</v>
      </c>
      <c r="L69" s="346"/>
      <c r="M69" s="344" t="s">
        <v>411</v>
      </c>
      <c r="N69" s="345"/>
      <c r="O69" s="345"/>
      <c r="P69" s="345"/>
      <c r="Q69" s="345"/>
      <c r="R69" s="346"/>
      <c r="S69" s="124"/>
    </row>
    <row r="70" spans="1:244" s="124" customFormat="1" ht="36" customHeight="1" x14ac:dyDescent="0.25">
      <c r="A70" s="708" t="s">
        <v>365</v>
      </c>
      <c r="B70" s="709"/>
      <c r="C70" s="710"/>
      <c r="D70" s="228">
        <v>2</v>
      </c>
      <c r="E70" s="677">
        <f>D31</f>
        <v>3</v>
      </c>
      <c r="F70" s="678"/>
      <c r="G70" s="677">
        <f>E31</f>
        <v>3</v>
      </c>
      <c r="H70" s="678"/>
      <c r="I70" s="691">
        <f>IFERROR(G70/E70,"-")</f>
        <v>1</v>
      </c>
      <c r="J70" s="692"/>
      <c r="K70" s="693">
        <f>IFERROR(D70-E70,"-")</f>
        <v>-1</v>
      </c>
      <c r="L70" s="694"/>
      <c r="M70" s="721" t="s">
        <v>540</v>
      </c>
      <c r="N70" s="722"/>
      <c r="O70" s="722"/>
      <c r="P70" s="722"/>
      <c r="Q70" s="722"/>
      <c r="R70" s="723"/>
    </row>
    <row r="71" spans="1:244" s="124" customFormat="1" ht="52.5" customHeight="1" x14ac:dyDescent="0.25">
      <c r="A71" s="759" t="s">
        <v>440</v>
      </c>
      <c r="B71" s="760"/>
      <c r="C71" s="761"/>
      <c r="D71" s="229">
        <f>N7*0.15</f>
        <v>18045.149999999998</v>
      </c>
      <c r="E71" s="689">
        <v>19089.919999999998</v>
      </c>
      <c r="F71" s="690"/>
      <c r="G71" s="477">
        <v>17909</v>
      </c>
      <c r="H71" s="478"/>
      <c r="I71" s="614">
        <f>IFERROR(G71/E71,"-")</f>
        <v>0.93813908072951602</v>
      </c>
      <c r="J71" s="615"/>
      <c r="K71" s="679">
        <f>IFERROR(E71-D71,"-")</f>
        <v>1044.7700000000004</v>
      </c>
      <c r="L71" s="680"/>
      <c r="M71" s="703"/>
      <c r="N71" s="704"/>
      <c r="O71" s="704"/>
      <c r="P71" s="704"/>
      <c r="Q71" s="704"/>
      <c r="R71" s="705"/>
    </row>
    <row r="72" spans="1:244" s="124" customFormat="1" ht="49.5" customHeight="1" thickBot="1" x14ac:dyDescent="0.3">
      <c r="A72" s="762" t="s">
        <v>367</v>
      </c>
      <c r="B72" s="763"/>
      <c r="C72" s="764"/>
      <c r="D72" s="230"/>
      <c r="E72" s="698">
        <f>G65</f>
        <v>5000</v>
      </c>
      <c r="F72" s="699"/>
      <c r="G72" s="698">
        <f>L65</f>
        <v>13650</v>
      </c>
      <c r="H72" s="699"/>
      <c r="I72" s="700">
        <f>IFERROR(G72/E72,"-")</f>
        <v>2.73</v>
      </c>
      <c r="J72" s="701"/>
      <c r="K72" s="695">
        <f>IFERROR(E72-D72,"-")</f>
        <v>5000</v>
      </c>
      <c r="L72" s="696"/>
      <c r="M72" s="712"/>
      <c r="N72" s="713"/>
      <c r="O72" s="713"/>
      <c r="P72" s="713"/>
      <c r="Q72" s="713"/>
      <c r="R72" s="714"/>
    </row>
    <row r="73" spans="1:244" ht="30.75" customHeight="1" thickBot="1" x14ac:dyDescent="0.25">
      <c r="A73" s="124"/>
      <c r="B73" s="124"/>
      <c r="C73" s="124"/>
      <c r="D73" s="124"/>
      <c r="E73" s="231"/>
      <c r="F73" s="124"/>
      <c r="G73" s="124"/>
      <c r="H73" s="124"/>
      <c r="I73" s="124"/>
      <c r="J73" s="124"/>
      <c r="K73" s="232"/>
      <c r="L73" s="124"/>
      <c r="M73" s="124"/>
      <c r="N73" s="124"/>
      <c r="O73" s="124"/>
      <c r="P73" s="124"/>
      <c r="Q73" s="124"/>
      <c r="R73" s="124"/>
      <c r="S73" s="124"/>
    </row>
    <row r="74" spans="1:244" ht="30.75" hidden="1" customHeight="1" thickBot="1" x14ac:dyDescent="0.25">
      <c r="A74" s="124"/>
      <c r="B74" s="124"/>
      <c r="C74" s="124"/>
      <c r="D74" s="124"/>
      <c r="E74" s="124"/>
      <c r="F74" s="124"/>
      <c r="G74" s="124"/>
      <c r="H74" s="124"/>
      <c r="I74" s="124"/>
      <c r="J74" s="124"/>
      <c r="K74" s="124"/>
      <c r="L74" s="124"/>
      <c r="M74" s="124"/>
      <c r="N74" s="124"/>
      <c r="O74" s="124"/>
      <c r="P74" s="124"/>
      <c r="Q74" s="124"/>
      <c r="R74" s="124"/>
      <c r="S74" s="124"/>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4"/>
      <c r="B76" s="124"/>
      <c r="C76" s="124"/>
      <c r="D76" s="124"/>
      <c r="E76" s="124"/>
      <c r="F76" s="124"/>
      <c r="G76" s="124"/>
      <c r="H76" s="124"/>
      <c r="I76" s="124"/>
      <c r="J76" s="124"/>
      <c r="K76" s="124"/>
      <c r="L76" s="124"/>
      <c r="M76" s="124"/>
      <c r="N76" s="124"/>
      <c r="O76" s="124"/>
      <c r="P76" s="124"/>
      <c r="Q76" s="124"/>
      <c r="R76" s="124"/>
      <c r="S76" s="124"/>
    </row>
    <row r="77" spans="1:244" ht="30.75" customHeight="1" thickBot="1" x14ac:dyDescent="0.25">
      <c r="A77" s="655" t="s">
        <v>194</v>
      </c>
      <c r="B77" s="656"/>
      <c r="C77" s="657"/>
      <c r="D77" s="657"/>
      <c r="E77" s="658"/>
      <c r="F77" s="519" t="s">
        <v>185</v>
      </c>
      <c r="G77" s="520"/>
      <c r="H77" s="519" t="s">
        <v>1</v>
      </c>
      <c r="I77" s="666"/>
      <c r="J77" s="666"/>
      <c r="K77" s="666"/>
      <c r="L77" s="666"/>
      <c r="M77" s="543"/>
      <c r="N77" s="124"/>
      <c r="O77" s="124"/>
      <c r="P77" s="124"/>
      <c r="Q77" s="124"/>
      <c r="R77" s="124"/>
      <c r="S77" s="124"/>
    </row>
    <row r="78" spans="1:244" ht="30.75" customHeight="1" x14ac:dyDescent="0.2">
      <c r="A78" s="466" t="s">
        <v>146</v>
      </c>
      <c r="B78" s="765"/>
      <c r="C78" s="233">
        <v>1.1000000000000001</v>
      </c>
      <c r="D78" s="649" t="s">
        <v>453</v>
      </c>
      <c r="E78" s="650"/>
      <c r="F78" s="659">
        <v>4436.5600000000004</v>
      </c>
      <c r="G78" s="660"/>
      <c r="H78" s="667"/>
      <c r="I78" s="464"/>
      <c r="J78" s="464"/>
      <c r="K78" s="464"/>
      <c r="L78" s="464"/>
      <c r="M78" s="465"/>
      <c r="N78" s="124"/>
      <c r="O78" s="124"/>
      <c r="P78" s="124"/>
      <c r="Q78" s="124"/>
      <c r="R78" s="124"/>
      <c r="S78" s="124"/>
    </row>
    <row r="79" spans="1:244" ht="30.75" customHeight="1" x14ac:dyDescent="0.2">
      <c r="A79" s="766"/>
      <c r="B79" s="767"/>
      <c r="C79" s="234">
        <v>1.2</v>
      </c>
      <c r="D79" s="651" t="s">
        <v>147</v>
      </c>
      <c r="E79" s="652"/>
      <c r="F79" s="357">
        <v>120000</v>
      </c>
      <c r="G79" s="374"/>
      <c r="H79" s="350"/>
      <c r="I79" s="552"/>
      <c r="J79" s="552"/>
      <c r="K79" s="552"/>
      <c r="L79" s="552"/>
      <c r="M79" s="352"/>
      <c r="N79" s="124"/>
      <c r="O79" s="124"/>
      <c r="P79" s="124"/>
      <c r="Q79" s="124"/>
      <c r="R79" s="124"/>
      <c r="S79" s="124"/>
    </row>
    <row r="80" spans="1:244" ht="30.75" customHeight="1" x14ac:dyDescent="0.2">
      <c r="A80" s="717" t="s">
        <v>148</v>
      </c>
      <c r="B80" s="718"/>
      <c r="C80" s="234">
        <v>2.1</v>
      </c>
      <c r="D80" s="653" t="s">
        <v>0</v>
      </c>
      <c r="E80" s="654"/>
      <c r="F80" s="357">
        <f>-L53</f>
        <v>-17909.489999999998</v>
      </c>
      <c r="G80" s="374"/>
      <c r="H80" s="350"/>
      <c r="I80" s="552"/>
      <c r="J80" s="552"/>
      <c r="K80" s="552"/>
      <c r="L80" s="552"/>
      <c r="M80" s="352"/>
      <c r="N80" s="124"/>
      <c r="O80" s="124"/>
      <c r="P80" s="124"/>
      <c r="Q80" s="124"/>
      <c r="R80" s="124"/>
      <c r="S80" s="124"/>
    </row>
    <row r="81" spans="1:19" ht="30.75" customHeight="1" x14ac:dyDescent="0.2">
      <c r="A81" s="719"/>
      <c r="B81" s="720"/>
      <c r="C81" s="234">
        <v>2.2000000000000002</v>
      </c>
      <c r="D81" s="653" t="s">
        <v>149</v>
      </c>
      <c r="E81" s="654"/>
      <c r="F81" s="357">
        <f>-K22</f>
        <v>-74994.3</v>
      </c>
      <c r="G81" s="374"/>
      <c r="H81" s="362"/>
      <c r="I81" s="706"/>
      <c r="J81" s="706"/>
      <c r="K81" s="706"/>
      <c r="L81" s="706"/>
      <c r="M81" s="363"/>
      <c r="N81" s="124"/>
      <c r="O81" s="124"/>
      <c r="P81" s="124"/>
      <c r="Q81" s="124"/>
      <c r="R81" s="124"/>
      <c r="S81" s="124"/>
    </row>
    <row r="82" spans="1:19" ht="47.25" customHeight="1" thickBot="1" x14ac:dyDescent="0.25">
      <c r="A82" s="715" t="s">
        <v>150</v>
      </c>
      <c r="B82" s="716"/>
      <c r="C82" s="235">
        <v>3.1</v>
      </c>
      <c r="D82" s="697" t="s">
        <v>193</v>
      </c>
      <c r="E82" s="405"/>
      <c r="F82" s="446">
        <v>-13408.22</v>
      </c>
      <c r="G82" s="707"/>
      <c r="H82" s="338"/>
      <c r="I82" s="339"/>
      <c r="J82" s="339"/>
      <c r="K82" s="339"/>
      <c r="L82" s="339"/>
      <c r="M82" s="340"/>
      <c r="N82" s="124"/>
      <c r="O82" s="124"/>
      <c r="P82" s="124"/>
      <c r="Q82" s="124"/>
      <c r="R82" s="124"/>
      <c r="S82" s="124"/>
    </row>
    <row r="83" spans="1:19" ht="30.75" customHeight="1" thickBot="1" x14ac:dyDescent="0.25">
      <c r="A83" s="124"/>
      <c r="B83" s="124"/>
      <c r="C83" s="124"/>
      <c r="D83" s="538" t="s">
        <v>135</v>
      </c>
      <c r="E83" s="540"/>
      <c r="F83" s="663">
        <f>SUM(F78:G82)</f>
        <v>18124.550000000003</v>
      </c>
      <c r="G83" s="664"/>
      <c r="H83" s="124"/>
      <c r="I83" s="124"/>
      <c r="J83" s="236"/>
      <c r="K83" s="124"/>
      <c r="L83" s="124"/>
      <c r="M83" s="124"/>
      <c r="N83" s="124"/>
      <c r="O83" s="124"/>
      <c r="P83" s="124"/>
      <c r="Q83" s="124"/>
      <c r="R83" s="124"/>
      <c r="S83" s="124"/>
    </row>
    <row r="84" spans="1:19" ht="30.75" customHeight="1" thickBot="1" x14ac:dyDescent="0.25">
      <c r="A84" s="124"/>
      <c r="B84" s="124"/>
      <c r="C84" s="124"/>
      <c r="D84" s="124"/>
      <c r="E84" s="124"/>
      <c r="F84" s="124"/>
      <c r="G84" s="124"/>
      <c r="H84" s="124"/>
      <c r="I84" s="124"/>
      <c r="J84" s="124"/>
      <c r="K84" s="124"/>
      <c r="L84" s="124"/>
      <c r="M84" s="124"/>
      <c r="N84" s="124"/>
      <c r="O84" s="124"/>
      <c r="P84" s="124"/>
      <c r="Q84" s="124"/>
      <c r="R84" s="124"/>
      <c r="S84" s="124"/>
    </row>
    <row r="85" spans="1:19" ht="30.75" customHeight="1" thickBot="1" x14ac:dyDescent="0.25">
      <c r="A85" s="547" t="s">
        <v>195</v>
      </c>
      <c r="B85" s="548"/>
      <c r="C85" s="548"/>
      <c r="D85" s="519" t="s">
        <v>185</v>
      </c>
      <c r="E85" s="543"/>
      <c r="F85" s="544" t="s">
        <v>1</v>
      </c>
      <c r="G85" s="545"/>
      <c r="H85" s="545"/>
      <c r="I85" s="545"/>
      <c r="J85" s="545"/>
      <c r="K85" s="546"/>
      <c r="L85" s="124"/>
      <c r="M85" s="124"/>
      <c r="N85" s="124"/>
      <c r="O85" s="124"/>
      <c r="P85" s="124"/>
      <c r="Q85" s="124"/>
      <c r="R85" s="124"/>
      <c r="S85" s="124"/>
    </row>
    <row r="86" spans="1:19" ht="30.75" customHeight="1" x14ac:dyDescent="0.2">
      <c r="A86" s="237" t="s">
        <v>151</v>
      </c>
      <c r="B86" s="238"/>
      <c r="C86" s="239"/>
      <c r="D86" s="549">
        <v>36099.33</v>
      </c>
      <c r="E86" s="550"/>
      <c r="F86" s="360" t="s">
        <v>555</v>
      </c>
      <c r="G86" s="488"/>
      <c r="H86" s="488"/>
      <c r="I86" s="488"/>
      <c r="J86" s="488"/>
      <c r="K86" s="361"/>
      <c r="L86" s="124"/>
      <c r="M86" s="124"/>
      <c r="N86" s="124"/>
      <c r="O86" s="124"/>
      <c r="P86" s="124"/>
      <c r="Q86" s="124"/>
      <c r="R86" s="124"/>
      <c r="S86" s="124"/>
    </row>
    <row r="87" spans="1:19" ht="30.75" customHeight="1" x14ac:dyDescent="0.2">
      <c r="A87" s="240" t="s">
        <v>152</v>
      </c>
      <c r="B87" s="241"/>
      <c r="C87" s="242"/>
      <c r="D87" s="551">
        <f>-666.09-3900</f>
        <v>-4566.09</v>
      </c>
      <c r="E87" s="359"/>
      <c r="F87" s="350" t="s">
        <v>556</v>
      </c>
      <c r="G87" s="552"/>
      <c r="H87" s="552"/>
      <c r="I87" s="552"/>
      <c r="J87" s="552"/>
      <c r="K87" s="352"/>
      <c r="L87" s="124"/>
      <c r="M87" s="124"/>
      <c r="N87" s="124"/>
      <c r="O87" s="124"/>
      <c r="P87" s="124"/>
      <c r="Q87" s="124"/>
      <c r="R87" s="124"/>
      <c r="S87" s="124"/>
    </row>
    <row r="88" spans="1:19" ht="30.75" customHeight="1" thickBot="1" x14ac:dyDescent="0.25">
      <c r="A88" s="243" t="s">
        <v>153</v>
      </c>
      <c r="B88" s="244"/>
      <c r="C88" s="245"/>
      <c r="D88" s="553">
        <v>-13408.22</v>
      </c>
      <c r="E88" s="448"/>
      <c r="F88" s="338" t="s">
        <v>557</v>
      </c>
      <c r="G88" s="339"/>
      <c r="H88" s="339"/>
      <c r="I88" s="339"/>
      <c r="J88" s="339"/>
      <c r="K88" s="340"/>
      <c r="L88" s="124"/>
      <c r="M88" s="124"/>
      <c r="N88" s="124"/>
      <c r="O88" s="124"/>
      <c r="P88" s="124"/>
      <c r="Q88" s="124"/>
      <c r="R88" s="124"/>
      <c r="S88" s="124"/>
    </row>
    <row r="89" spans="1:19" ht="30.75" customHeight="1" thickBot="1" x14ac:dyDescent="0.25">
      <c r="A89" s="538" t="s">
        <v>135</v>
      </c>
      <c r="B89" s="539"/>
      <c r="C89" s="540"/>
      <c r="D89" s="541">
        <f>SUM(D86:E88)</f>
        <v>18125.020000000004</v>
      </c>
      <c r="E89" s="542"/>
      <c r="F89" s="231"/>
      <c r="G89" s="124"/>
      <c r="H89" s="124"/>
      <c r="I89" s="124"/>
      <c r="J89" s="124"/>
      <c r="K89" s="124"/>
      <c r="L89" s="124"/>
      <c r="M89" s="124"/>
      <c r="N89" s="124"/>
      <c r="O89" s="124"/>
      <c r="P89" s="124"/>
      <c r="Q89" s="124"/>
      <c r="R89" s="124"/>
      <c r="S89" s="124"/>
    </row>
    <row r="90" spans="1:19" x14ac:dyDescent="0.2">
      <c r="A90" s="124"/>
      <c r="B90" s="124"/>
      <c r="C90" s="124"/>
      <c r="D90" s="246"/>
      <c r="E90" s="246"/>
      <c r="F90" s="124"/>
      <c r="G90" s="124"/>
      <c r="H90" s="124"/>
      <c r="I90" s="124"/>
      <c r="J90" s="124"/>
      <c r="K90" s="124"/>
      <c r="L90" s="124"/>
      <c r="M90" s="124"/>
      <c r="N90" s="124"/>
      <c r="O90" s="124"/>
      <c r="P90" s="124"/>
      <c r="Q90" s="124"/>
      <c r="R90" s="124"/>
      <c r="S90" s="124"/>
    </row>
    <row r="91" spans="1:19" x14ac:dyDescent="0.2">
      <c r="A91" s="124"/>
      <c r="B91" s="124"/>
      <c r="C91" s="124"/>
      <c r="D91" s="124"/>
      <c r="E91" s="124"/>
      <c r="F91" s="124"/>
      <c r="G91" s="124"/>
      <c r="H91" s="124"/>
      <c r="I91" s="124"/>
      <c r="J91" s="124"/>
      <c r="K91" s="124"/>
      <c r="L91" s="124"/>
      <c r="M91" s="124"/>
      <c r="N91" s="124"/>
      <c r="O91" s="124"/>
      <c r="P91" s="124"/>
      <c r="Q91" s="124"/>
      <c r="R91" s="124"/>
      <c r="S91" s="124"/>
    </row>
    <row r="93" spans="1:19" x14ac:dyDescent="0.2">
      <c r="A93" s="337" t="s">
        <v>495</v>
      </c>
      <c r="B93" s="337"/>
      <c r="C93" s="337"/>
      <c r="D93" s="337"/>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11">
    <dataValidation type="decimal" allowBlank="1" showInputMessage="1" showErrorMessage="1" sqref="D87:E88" xr:uid="{00000000-0002-0000-0700-000000000000}">
      <formula1>-9999999</formula1>
      <formula2>99999999</formula2>
    </dataValidation>
    <dataValidation type="decimal" allowBlank="1" showInputMessage="1" showErrorMessage="1" sqref="F82:G82" xr:uid="{00000000-0002-0000-0700-000001000000}">
      <formula1>-99999999</formula1>
      <formula2>9999999999</formula2>
    </dataValidation>
    <dataValidation type="decimal" allowBlank="1" showInputMessage="1" showErrorMessage="1" sqref="L58:M64 E71:H71" xr:uid="{00000000-0002-0000-0700-000002000000}">
      <formula1>0</formula1>
      <formula2>500000000</formula2>
    </dataValidation>
    <dataValidation type="decimal" allowBlank="1" showInputMessage="1" showErrorMessage="1" sqref="G58:H64" xr:uid="{00000000-0002-0000-0700-000003000000}">
      <formula1>0</formula1>
      <formula2>500000000000</formula2>
    </dataValidation>
    <dataValidation type="decimal" allowBlank="1" showInputMessage="1" showErrorMessage="1" sqref="P37:Q52 O16:P22" xr:uid="{00000000-0002-0000-0700-000004000000}">
      <formula1>-500000</formula1>
      <formula2>5000000</formula2>
    </dataValidation>
    <dataValidation type="decimal" allowBlank="1" showInputMessage="1" showErrorMessage="1" sqref="F78:G81" xr:uid="{00000000-0002-0000-0700-000005000000}">
      <formula1>0</formula1>
      <formula2>9999999999</formula2>
    </dataValidation>
    <dataValidation type="decimal" allowBlank="1" showInputMessage="1" showErrorMessage="1" sqref="D86:E86" xr:uid="{00000000-0002-0000-0700-000006000000}">
      <formula1>0</formula1>
      <formula2>99999</formula2>
    </dataValidation>
    <dataValidation type="decimal" allowBlank="1" showInputMessage="1" showErrorMessage="1" sqref="J20:J21 L16:L18 K16:K21 I16:I21 J16:J18 L20:L21 J37:M52" xr:uid="{00000000-0002-0000-0700-000007000000}">
      <formula1>0</formula1>
      <formula2>5000000</formula2>
    </dataValidation>
    <dataValidation type="decimal" allowBlank="1" showInputMessage="1" showErrorMessage="1" sqref="M16:N22 D27:F30 F83:G83 N37:O52 D70:D72 I70:L72 E70:H70 E72:H72" xr:uid="{00000000-0002-0000-0700-000008000000}">
      <formula1>0</formula1>
      <formula2>50000</formula2>
    </dataValidation>
    <dataValidation type="whole" allowBlank="1" showInputMessage="1" showErrorMessage="1" sqref="G65:H65 F37:I52 N7:Q8 D89:E89 L65:M65 D31:F31 J53:Q53 I22:L22" xr:uid="{00000000-0002-0000-0700-000009000000}">
      <formula1>0</formula1>
      <formula2>50000</formula2>
    </dataValidation>
    <dataValidation type="date" allowBlank="1" showInputMessage="1" showErrorMessage="1" sqref="C7:E7" xr:uid="{00000000-0002-0000-0700-00000A000000}">
      <formula1>42005</formula1>
      <formula2>44561</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B000000}">
          <x14:formula1>
            <xm:f>LISTS!$A$13:$A$15</xm:f>
          </x14:formula1>
          <xm:sqref>C8:E8</xm:sqref>
        </x14:dataValidation>
        <x14:dataValidation type="list" allowBlank="1" showInputMessage="1" showErrorMessage="1" xr:uid="{00000000-0002-0000-0700-00000C000000}">
          <x14:formula1>
            <xm:f>Sheet5!$A$2:$A$158</xm:f>
          </x14:formula1>
          <xm:sqref>C5:E5</xm:sqref>
        </x14:dataValidation>
        <x14:dataValidation type="list" allowBlank="1" showInputMessage="1" showErrorMessage="1" xr:uid="{00000000-0002-0000-0700-00000D000000}">
          <x14:formula1>
            <xm:f>LISTS!$C$2:$C$5</xm:f>
          </x14:formula1>
          <xm:sqref>B27:B30</xm:sqref>
        </x14:dataValidation>
        <x14:dataValidation type="list" allowBlank="1" showInputMessage="1" showErrorMessage="1" xr:uid="{00000000-0002-0000-0700-00000E000000}">
          <x14:formula1>
            <xm:f>LISTS!$A$2:$A$9</xm:f>
          </x14:formula1>
          <xm:sqref>B37:B52 B16:B21 B58:B64</xm:sqref>
        </x14:dataValidation>
        <x14:dataValidation type="list" allowBlank="1" showInputMessage="1" showErrorMessage="1" xr:uid="{00000000-0002-0000-0700-00000F000000}">
          <x14:formula1>
            <xm:f>LISTS!$C$15:$C$16</xm:f>
          </x14:formula1>
          <xm:sqref>C9:E9</xm:sqref>
        </x14:dataValidation>
        <x14:dataValidation type="list" allowBlank="1" showInputMessage="1" showErrorMessage="1" xr:uid="{00000000-0002-0000-0700-000010000000}">
          <x14:formula1>
            <xm:f>LISTS!$G$10:$G$14</xm:f>
          </x14:formula1>
          <xm:sqref>C37:C52 C16:C21 C58:C64</xm:sqref>
        </x14:dataValidation>
        <x14:dataValidation type="list" allowBlank="1" showInputMessage="1" showErrorMessage="1" xr:uid="{00000000-0002-0000-0700-000011000000}">
          <x14:formula1>
            <xm:f>LISTS!$E$2:$E$14</xm:f>
          </x14:formula1>
          <xm:sqref>D37:D52</xm:sqref>
        </x14:dataValidation>
        <x14:dataValidation type="list" allowBlank="1" showInputMessage="1" showErrorMessage="1" xr:uid="{00000000-0002-0000-0700-000012000000}">
          <x14:formula1>
            <xm:f>LISTS!$G$2:$G$7</xm:f>
          </x14:formula1>
          <xm:sqref>D16:D21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8:M13"/>
  <sheetViews>
    <sheetView workbookViewId="0">
      <selection activeCell="F22" sqref="F22"/>
    </sheetView>
  </sheetViews>
  <sheetFormatPr baseColWidth="10" defaultRowHeight="15" x14ac:dyDescent="0.25"/>
  <sheetData>
    <row r="8" spans="3:13" ht="15.75" thickBot="1" x14ac:dyDescent="0.3"/>
    <row r="9" spans="3:13" ht="15.75" thickBot="1" x14ac:dyDescent="0.3">
      <c r="C9" s="547" t="s">
        <v>195</v>
      </c>
      <c r="D9" s="548"/>
      <c r="E9" s="548"/>
      <c r="F9" s="519" t="s">
        <v>185</v>
      </c>
      <c r="G9" s="543"/>
      <c r="H9" s="544" t="s">
        <v>1</v>
      </c>
      <c r="I9" s="545"/>
      <c r="J9" s="545"/>
      <c r="K9" s="545"/>
      <c r="L9" s="545"/>
      <c r="M9" s="546"/>
    </row>
    <row r="10" spans="3:13" x14ac:dyDescent="0.25">
      <c r="C10" s="237" t="s">
        <v>151</v>
      </c>
      <c r="D10" s="238"/>
      <c r="E10" s="239"/>
      <c r="F10" s="549"/>
      <c r="G10" s="550"/>
      <c r="H10" s="360" t="s">
        <v>541</v>
      </c>
      <c r="I10" s="488"/>
      <c r="J10" s="488"/>
      <c r="K10" s="488"/>
      <c r="L10" s="488"/>
      <c r="M10" s="361"/>
    </row>
    <row r="11" spans="3:13" x14ac:dyDescent="0.25">
      <c r="C11" s="240" t="s">
        <v>152</v>
      </c>
      <c r="D11" s="241"/>
      <c r="E11" s="242"/>
      <c r="F11" s="551"/>
      <c r="G11" s="359"/>
      <c r="H11" s="350" t="s">
        <v>542</v>
      </c>
      <c r="I11" s="552"/>
      <c r="J11" s="552"/>
      <c r="K11" s="552"/>
      <c r="L11" s="552"/>
      <c r="M11" s="352"/>
    </row>
    <row r="12" spans="3:13" ht="15.75" thickBot="1" x14ac:dyDescent="0.3">
      <c r="C12" s="243" t="s">
        <v>153</v>
      </c>
      <c r="D12" s="244"/>
      <c r="E12" s="245"/>
      <c r="F12" s="553"/>
      <c r="G12" s="448"/>
      <c r="H12" s="338"/>
      <c r="I12" s="339"/>
      <c r="J12" s="339"/>
      <c r="K12" s="339"/>
      <c r="L12" s="339"/>
      <c r="M12" s="340"/>
    </row>
    <row r="13" spans="3:13" ht="15.75" thickBot="1" x14ac:dyDescent="0.3">
      <c r="C13" s="538" t="s">
        <v>135</v>
      </c>
      <c r="D13" s="539"/>
      <c r="E13" s="540"/>
      <c r="F13" s="541">
        <f>SUM(F10:G12)</f>
        <v>0</v>
      </c>
      <c r="G13" s="542"/>
      <c r="H13" s="124"/>
      <c r="I13" s="124"/>
      <c r="J13" s="124"/>
      <c r="K13" s="124"/>
      <c r="L13" s="124"/>
      <c r="M13" s="124"/>
    </row>
  </sheetData>
  <mergeCells count="11">
    <mergeCell ref="F12:G12"/>
    <mergeCell ref="H12:M12"/>
    <mergeCell ref="C13:E13"/>
    <mergeCell ref="F13:G13"/>
    <mergeCell ref="C9:E9"/>
    <mergeCell ref="F9:G9"/>
    <mergeCell ref="H9:M9"/>
    <mergeCell ref="F10:G10"/>
    <mergeCell ref="H10:M10"/>
    <mergeCell ref="F11:G11"/>
    <mergeCell ref="H11:M11"/>
  </mergeCells>
  <dataValidations count="3">
    <dataValidation type="whole" allowBlank="1" showInputMessage="1" showErrorMessage="1" sqref="F13:G13" xr:uid="{00000000-0002-0000-0800-000000000000}">
      <formula1>0</formula1>
      <formula2>50000</formula2>
    </dataValidation>
    <dataValidation type="decimal" allowBlank="1" showInputMessage="1" showErrorMessage="1" sqref="F10:G10" xr:uid="{00000000-0002-0000-0800-000001000000}">
      <formula1>0</formula1>
      <formula2>99999</formula2>
    </dataValidation>
    <dataValidation type="decimal" allowBlank="1" showInputMessage="1" showErrorMessage="1" sqref="F11:G12" xr:uid="{00000000-0002-0000-0800-000002000000}">
      <formula1>-9999999</formula1>
      <formula2>99999999</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FYACPHA5NQ3C-1062990798-21790</_dlc_DocId>
    <_dlc_DocIdUrl xmlns="678cb6b0-ae3a-4210-a1b1-d0020c0aba52">
      <Url>https://tgf.sharepoint.com/sites/TSGMT4/CCMB/_layouts/15/DocIdRedir.aspx?ID=FYACPHA5NQ3C-1062990798-21790</Url>
      <Description>FYACPHA5NQ3C-1062990798-21790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12" ma:contentTypeDescription="Create a new document." ma:contentTypeScope="" ma:versionID="99968f7d16dd1f0b1ecb4e2fdfc1c58f">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34a9ed5f4d48af7e504a43d933d4ef1b"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633426-5F21-4C32-A3F2-4BE3FFA9F663}">
  <ds:schemaRefs>
    <ds:schemaRef ds:uri="http://purl.org/dc/elements/1.1/"/>
    <ds:schemaRef ds:uri="http://schemas.microsoft.com/office/2006/metadata/properties"/>
    <ds:schemaRef ds:uri="http://purl.org/dc/terms/"/>
    <ds:schemaRef ds:uri="http://schemas.microsoft.com/office/infopath/2007/PartnerControls"/>
    <ds:schemaRef ds:uri="678cb6b0-ae3a-4210-a1b1-d0020c0aba52"/>
    <ds:schemaRef ds:uri="http://schemas.microsoft.com/office/2006/documentManagement/types"/>
    <ds:schemaRef ds:uri="6f438923-feb7-45b3-a657-092cfdb2b257"/>
    <ds:schemaRef ds:uri="http://schemas.openxmlformats.org/package/2006/metadata/core-properties"/>
    <ds:schemaRef ds:uri="7c7316b6-1708-4edf-a806-15e46c7e58d7"/>
    <ds:schemaRef ds:uri="http://www.w3.org/XML/1998/namespace"/>
    <ds:schemaRef ds:uri="http://purl.org/dc/dcmitype/"/>
  </ds:schemaRefs>
</ds:datastoreItem>
</file>

<file path=customXml/itemProps2.xml><?xml version="1.0" encoding="utf-8"?>
<ds:datastoreItem xmlns:ds="http://schemas.openxmlformats.org/officeDocument/2006/customXml" ds:itemID="{DB821B2C-E031-435B-B130-F3E99421D773}">
  <ds:schemaRefs>
    <ds:schemaRef ds:uri="http://schemas.microsoft.com/sharepoint/events"/>
  </ds:schemaRefs>
</ds:datastoreItem>
</file>

<file path=customXml/itemProps3.xml><?xml version="1.0" encoding="utf-8"?>
<ds:datastoreItem xmlns:ds="http://schemas.openxmlformats.org/officeDocument/2006/customXml" ds:itemID="{3AA36DDF-0E3D-4088-829B-09E346364E5C}">
  <ds:schemaRefs>
    <ds:schemaRef ds:uri="http://schemas.microsoft.com/sharepoint/v3/contenttype/forms"/>
  </ds:schemaRefs>
</ds:datastoreItem>
</file>

<file path=customXml/itemProps4.xml><?xml version="1.0" encoding="utf-8"?>
<ds:datastoreItem xmlns:ds="http://schemas.openxmlformats.org/officeDocument/2006/customXml" ds:itemID="{0B84BBCF-9D34-4741-A438-67CDD636E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CostedWorkplanYear1</vt:lpstr>
      <vt:lpstr>CostedWorkplanYear2</vt:lpstr>
      <vt:lpstr>CostedWorkplanYear3</vt:lpstr>
      <vt:lpstr>Instruction_Report</vt:lpstr>
      <vt:lpstr>Instructions_Rapport</vt:lpstr>
      <vt:lpstr>Instrucciones_Informe</vt:lpstr>
      <vt:lpstr>Expenditure_CashBce_Year1</vt:lpstr>
      <vt:lpstr>Expenditure_CashBce_Year2</vt:lpstr>
      <vt:lpstr>Hoja1</vt:lpstr>
      <vt:lpstr>Expenditure_CashBce_Year3</vt:lpstr>
      <vt:lpstr>Summary budget</vt:lpstr>
      <vt:lpstr>Definitions</vt:lpstr>
      <vt:lpstr>LISTS</vt:lpstr>
      <vt:lpstr>Sheet5</vt:lpstr>
      <vt:lpstr>Definitions!Área_de_impresión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Rene-Frederic Plain</dc:creator>
  <cp:lastModifiedBy>Marta Alicia Alvarado de Magaña</cp:lastModifiedBy>
  <cp:lastPrinted>2017-06-09T10:29:59Z</cp:lastPrinted>
  <dcterms:created xsi:type="dcterms:W3CDTF">2016-10-13T12:32:43Z</dcterms:created>
  <dcterms:modified xsi:type="dcterms:W3CDTF">2018-11-20T21:07:48Z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1372b857-56b1-43f3-8bbe-d02c27ecd5e2</vt:lpwstr>
  </property>
  <property fmtid="{D5CDD505-2E9C-101B-9397-08002B2CF9AE}" pid="3" name="ContentTypeId">
    <vt:lpwstr>0x010100CD4CC445ED9F804589DF3A42A67B22D2</vt:lpwstr>
  </property>
  <property fmtid="{D5CDD505-2E9C-101B-9397-08002B2CF9AE}" pid="4" name="Category">
    <vt:lpwstr>Templates</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CCM Funding</vt:lpwstr>
  </property>
</Properties>
</file>