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updateLinks="always"/>
  <mc:AlternateContent xmlns:mc="http://schemas.openxmlformats.org/markup-compatibility/2006">
    <mc:Choice Requires="x15">
      <x15ac:absPath xmlns:x15ac="http://schemas.microsoft.com/office/spreadsheetml/2010/11/ac" url="C:\Users\malvarado\Documents\MAQUINA MA\MCP-ES\MCP 2019\"/>
    </mc:Choice>
  </mc:AlternateContent>
  <xr:revisionPtr revIDLastSave="0" documentId="13_ncr:1_{4AB721A8-7899-4891-9FAA-D2D46D630798}" xr6:coauthVersionLast="38" xr6:coauthVersionMax="38" xr10:uidLastSave="{00000000-0000-0000-0000-000000000000}"/>
  <bookViews>
    <workbookView xWindow="0" yWindow="0" windowWidth="20490" windowHeight="6285" tabRatio="894" firstSheet="2" activeTab="5" xr2:uid="{00000000-000D-0000-FFFF-FFFF00000000}"/>
  </bookViews>
  <sheets>
    <sheet name="Instruction_Workplan" sheetId="21" state="hidden" r:id="rId1"/>
    <sheet name="Instructions_Plan de travail" sheetId="23" state="hidden" r:id="rId2"/>
    <sheet name="Instrucciones_Plan de trabajo" sheetId="25" r:id="rId3"/>
    <sheet name="CostedWorkplanYear1" sheetId="17" state="hidden" r:id="rId4"/>
    <sheet name="CostedWorkplanYear2" sheetId="31" state="hidden" r:id="rId5"/>
    <sheet name="CostedWorkplanYear3" sheetId="32" r:id="rId6"/>
    <sheet name="Hoja1" sheetId="33" r:id="rId7"/>
    <sheet name="Expenditure_CashBce_Year1" sheetId="1" state="hidden" r:id="rId8"/>
    <sheet name="Expenditure_CashBce_Year2" sheetId="29" state="hidden" r:id="rId9"/>
    <sheet name="Expenditure_CashBce_Year3" sheetId="30" state="hidden" r:id="rId10"/>
    <sheet name="Summary budget" sheetId="20" state="hidden" r:id="rId11"/>
    <sheet name="Definitions" sheetId="14" r:id="rId12"/>
    <sheet name="LISTS" sheetId="2" state="hidden" r:id="rId13"/>
    <sheet name="Sheet5" sheetId="19" state="hidden" r:id="rId14"/>
  </sheets>
  <definedNames>
    <definedName name="_xlnm.Print_Area" localSheetId="11">Definitions!$A$74:$G$94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8" i="32" l="1"/>
  <c r="R37" i="32"/>
  <c r="R36" i="32"/>
  <c r="R33" i="32"/>
  <c r="E18" i="32" l="1"/>
  <c r="Q29" i="32" l="1"/>
  <c r="R29" i="32" s="1"/>
  <c r="R7" i="32" l="1"/>
  <c r="F53" i="32" l="1"/>
  <c r="E60" i="32" s="1"/>
  <c r="Q42" i="32"/>
  <c r="Q41" i="32"/>
  <c r="Q40" i="32"/>
  <c r="Q39" i="32"/>
  <c r="Q38" i="32"/>
  <c r="Q37" i="32"/>
  <c r="Q36" i="32"/>
  <c r="Q35" i="32"/>
  <c r="R35" i="32" s="1"/>
  <c r="Q34" i="32"/>
  <c r="R34" i="32" s="1"/>
  <c r="Q33" i="32"/>
  <c r="Q32" i="32"/>
  <c r="R32" i="32" s="1"/>
  <c r="Q31" i="32"/>
  <c r="R31" i="32" s="1"/>
  <c r="Q30" i="32"/>
  <c r="R30" i="32" s="1"/>
  <c r="Q28" i="32"/>
  <c r="R28" i="32" s="1"/>
  <c r="S21" i="32"/>
  <c r="E58" i="32" s="1"/>
  <c r="G58" i="32" s="1"/>
  <c r="E21" i="32"/>
  <c r="T20" i="32"/>
  <c r="T19" i="32"/>
  <c r="T18" i="32"/>
  <c r="T17" i="32"/>
  <c r="F53" i="31"/>
  <c r="E60" i="31" s="1"/>
  <c r="R43" i="31"/>
  <c r="Q42" i="31"/>
  <c r="Q41" i="31"/>
  <c r="Q40" i="31"/>
  <c r="Q39" i="31"/>
  <c r="Q38" i="31"/>
  <c r="Q37" i="31"/>
  <c r="Q36" i="31"/>
  <c r="Q35" i="31"/>
  <c r="Q34" i="31"/>
  <c r="Q33" i="31"/>
  <c r="Q32" i="31"/>
  <c r="Q31" i="31"/>
  <c r="Q30" i="31"/>
  <c r="Q29" i="31"/>
  <c r="Q28" i="31"/>
  <c r="S21" i="31"/>
  <c r="E58" i="31" s="1"/>
  <c r="G58" i="31" s="1"/>
  <c r="E21" i="31"/>
  <c r="T20" i="31"/>
  <c r="T19" i="31"/>
  <c r="T18" i="31"/>
  <c r="T17" i="31"/>
  <c r="R7" i="31"/>
  <c r="O17" i="30"/>
  <c r="D89" i="30"/>
  <c r="E72" i="30"/>
  <c r="K72" i="30" s="1"/>
  <c r="I71" i="30"/>
  <c r="L65" i="30"/>
  <c r="G72" i="30" s="1"/>
  <c r="I72" i="30" s="1"/>
  <c r="G65" i="30"/>
  <c r="L53" i="30"/>
  <c r="P53" i="30" s="1"/>
  <c r="J53" i="30"/>
  <c r="P52" i="30"/>
  <c r="N52" i="30"/>
  <c r="P51" i="30"/>
  <c r="N51" i="30"/>
  <c r="P50" i="30"/>
  <c r="N50" i="30"/>
  <c r="P49" i="30"/>
  <c r="N49" i="30"/>
  <c r="P48" i="30"/>
  <c r="N48" i="30"/>
  <c r="P47" i="30"/>
  <c r="N47" i="30"/>
  <c r="P46" i="30"/>
  <c r="N46" i="30"/>
  <c r="P45" i="30"/>
  <c r="N45" i="30"/>
  <c r="P44" i="30"/>
  <c r="N44" i="30"/>
  <c r="P43" i="30"/>
  <c r="N43" i="30"/>
  <c r="P42" i="30"/>
  <c r="N42" i="30"/>
  <c r="P41" i="30"/>
  <c r="N41" i="30"/>
  <c r="P40" i="30"/>
  <c r="N40" i="30"/>
  <c r="P39" i="30"/>
  <c r="N39" i="30"/>
  <c r="P38" i="30"/>
  <c r="N38" i="30"/>
  <c r="P37" i="30"/>
  <c r="N37" i="30"/>
  <c r="E31" i="30"/>
  <c r="G70" i="30" s="1"/>
  <c r="I70" i="30" s="1"/>
  <c r="D31" i="30"/>
  <c r="E70" i="30" s="1"/>
  <c r="K70" i="30" s="1"/>
  <c r="K22" i="30"/>
  <c r="I22" i="30"/>
  <c r="O22" i="30" s="1"/>
  <c r="O21" i="30"/>
  <c r="M21" i="30"/>
  <c r="O20" i="30"/>
  <c r="M20" i="30"/>
  <c r="O19" i="30"/>
  <c r="M19" i="30"/>
  <c r="O18" i="30"/>
  <c r="M18" i="30"/>
  <c r="M17" i="30"/>
  <c r="O16" i="30"/>
  <c r="M16" i="30"/>
  <c r="N7" i="30"/>
  <c r="D71" i="30" s="1"/>
  <c r="K71" i="30" s="1"/>
  <c r="D89" i="29"/>
  <c r="E72" i="29"/>
  <c r="K72" i="29" s="1"/>
  <c r="I71" i="29"/>
  <c r="L65" i="29"/>
  <c r="G72" i="29" s="1"/>
  <c r="I72" i="29" s="1"/>
  <c r="G65" i="29"/>
  <c r="L53" i="29"/>
  <c r="J53" i="29"/>
  <c r="P53" i="29" s="1"/>
  <c r="P52" i="29"/>
  <c r="N52" i="29"/>
  <c r="P51" i="29"/>
  <c r="N51" i="29"/>
  <c r="P50" i="29"/>
  <c r="N50" i="29"/>
  <c r="P49" i="29"/>
  <c r="N49" i="29"/>
  <c r="P48" i="29"/>
  <c r="N48" i="29"/>
  <c r="P47" i="29"/>
  <c r="N47" i="29"/>
  <c r="P46" i="29"/>
  <c r="N46" i="29"/>
  <c r="P45" i="29"/>
  <c r="N45" i="29"/>
  <c r="P44" i="29"/>
  <c r="N44" i="29"/>
  <c r="P43" i="29"/>
  <c r="N43" i="29"/>
  <c r="P42" i="29"/>
  <c r="N42" i="29"/>
  <c r="P41" i="29"/>
  <c r="N41" i="29"/>
  <c r="P40" i="29"/>
  <c r="N40" i="29"/>
  <c r="P39" i="29"/>
  <c r="N39" i="29"/>
  <c r="P38" i="29"/>
  <c r="N38" i="29"/>
  <c r="P37" i="29"/>
  <c r="N37" i="29"/>
  <c r="E31" i="29"/>
  <c r="G70" i="29" s="1"/>
  <c r="D31" i="29"/>
  <c r="E70" i="29" s="1"/>
  <c r="K70" i="29" s="1"/>
  <c r="K22" i="29"/>
  <c r="I22" i="29"/>
  <c r="N7" i="29" s="1"/>
  <c r="D71" i="29" s="1"/>
  <c r="K71" i="29" s="1"/>
  <c r="O21" i="29"/>
  <c r="M21" i="29"/>
  <c r="O20" i="29"/>
  <c r="M20" i="29"/>
  <c r="O19" i="29"/>
  <c r="M19" i="29"/>
  <c r="O18" i="29"/>
  <c r="M18" i="29"/>
  <c r="O17" i="29"/>
  <c r="M17" i="29"/>
  <c r="O16" i="29"/>
  <c r="M16" i="29"/>
  <c r="R43" i="32" l="1"/>
  <c r="P7" i="32" s="1"/>
  <c r="D60" i="32" s="1"/>
  <c r="G60" i="32" s="1"/>
  <c r="M22" i="29"/>
  <c r="N53" i="29"/>
  <c r="M22" i="30"/>
  <c r="P7" i="31"/>
  <c r="D59" i="31" s="1"/>
  <c r="G59" i="31" s="1"/>
  <c r="D60" i="31"/>
  <c r="G60" i="31" s="1"/>
  <c r="F80" i="30"/>
  <c r="N53" i="30"/>
  <c r="F81" i="30"/>
  <c r="P7" i="30"/>
  <c r="R7" i="30" s="1"/>
  <c r="I70" i="29"/>
  <c r="O22" i="29"/>
  <c r="F80" i="29"/>
  <c r="F81" i="29"/>
  <c r="P7" i="29"/>
  <c r="R7" i="29" s="1"/>
  <c r="O17" i="1"/>
  <c r="O18" i="1"/>
  <c r="O19" i="1"/>
  <c r="O20" i="1"/>
  <c r="O21" i="1"/>
  <c r="M17" i="1"/>
  <c r="M18" i="1"/>
  <c r="M19" i="1"/>
  <c r="M20" i="1"/>
  <c r="M21" i="1"/>
  <c r="D59" i="32" l="1"/>
  <c r="G59" i="32" s="1"/>
  <c r="F83" i="30"/>
  <c r="F83" i="29"/>
  <c r="P38" i="1"/>
  <c r="P39" i="1"/>
  <c r="P40" i="1"/>
  <c r="P41" i="1"/>
  <c r="P42" i="1"/>
  <c r="P43" i="1"/>
  <c r="P44" i="1"/>
  <c r="P45" i="1"/>
  <c r="P46" i="1"/>
  <c r="P47" i="1"/>
  <c r="P48" i="1"/>
  <c r="P49" i="1"/>
  <c r="P50" i="1"/>
  <c r="P51" i="1"/>
  <c r="P52" i="1"/>
  <c r="P37" i="1"/>
  <c r="K22" i="1" l="1"/>
  <c r="F53" i="17" l="1"/>
  <c r="E60" i="17" s="1"/>
  <c r="R43" i="17" l="1"/>
  <c r="Q42" i="17"/>
  <c r="Q41" i="17"/>
  <c r="Q40" i="17"/>
  <c r="Q39" i="17"/>
  <c r="Q38" i="17"/>
  <c r="Q37" i="17"/>
  <c r="Q36" i="17"/>
  <c r="Q35" i="17"/>
  <c r="Q34" i="17"/>
  <c r="Q33" i="17"/>
  <c r="Q32" i="17"/>
  <c r="Q31" i="17"/>
  <c r="Q30" i="17"/>
  <c r="Q29" i="17"/>
  <c r="Q28" i="17"/>
  <c r="S21" i="17"/>
  <c r="E58" i="17" s="1"/>
  <c r="G58" i="17" s="1"/>
  <c r="E21" i="17"/>
  <c r="T20" i="17"/>
  <c r="T19" i="17"/>
  <c r="T18" i="17"/>
  <c r="T17" i="17"/>
  <c r="R7" i="17" l="1"/>
  <c r="P7" i="17"/>
  <c r="D59" i="17" l="1"/>
  <c r="G59" i="17" s="1"/>
  <c r="D60" i="17"/>
  <c r="G60" i="17" s="1"/>
  <c r="H4" i="20"/>
  <c r="F4" i="20"/>
  <c r="J4" i="20" l="1"/>
  <c r="N38" i="1"/>
  <c r="N41" i="1"/>
  <c r="N42" i="1"/>
  <c r="N43" i="1"/>
  <c r="N44" i="1"/>
  <c r="N45" i="1"/>
  <c r="N46" i="1"/>
  <c r="N47" i="1"/>
  <c r="N48" i="1"/>
  <c r="N49" i="1"/>
  <c r="N50" i="1"/>
  <c r="N51" i="1"/>
  <c r="N52" i="1"/>
  <c r="N40" i="1"/>
  <c r="L65" i="1"/>
  <c r="G72" i="1" s="1"/>
  <c r="N39" i="1"/>
  <c r="N37" i="1"/>
  <c r="O16" i="1"/>
  <c r="M16" i="1"/>
  <c r="D89" i="1" l="1"/>
  <c r="L53" i="1"/>
  <c r="P7" i="1" s="1"/>
  <c r="F80" i="1" l="1"/>
  <c r="G65" i="1"/>
  <c r="E72" i="1" s="1"/>
  <c r="E31" i="1"/>
  <c r="G70" i="1" s="1"/>
  <c r="D31" i="1"/>
  <c r="E70" i="1" s="1"/>
  <c r="K70" i="1" s="1"/>
  <c r="I72" i="1" l="1"/>
  <c r="K72" i="1"/>
  <c r="I70" i="1"/>
  <c r="F81" i="1"/>
  <c r="F83" i="1" s="1"/>
  <c r="J53" i="1"/>
  <c r="N53" i="1" s="1"/>
  <c r="I22" i="1"/>
  <c r="M22" i="1" l="1"/>
  <c r="O22" i="1"/>
  <c r="N7" i="1"/>
  <c r="D71" i="1" s="1"/>
  <c r="K71" i="1" s="1"/>
  <c r="P53" i="1"/>
  <c r="R7" i="1" l="1"/>
  <c r="I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Veronica Pedroni</author>
  </authors>
  <commentList>
    <comment ref="D78" authorId="0" shapeId="0" xr:uid="{00000000-0006-0000-0600-000001000000}">
      <text>
        <r>
          <rPr>
            <b/>
            <sz val="9"/>
            <color indexed="81"/>
            <rFont val="Tahoma"/>
            <family val="2"/>
          </rPr>
          <t>Veronica Pedroni:</t>
        </r>
        <r>
          <rPr>
            <sz val="9"/>
            <color indexed="81"/>
            <rFont val="Tahoma"/>
            <family val="2"/>
          </rPr>
          <t xml:space="preserve">
Cash balance including commitments. Please specify the amount of commitments in the "Comments"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Veronica Pedroni</author>
  </authors>
  <commentList>
    <comment ref="D78" authorId="0" shapeId="0" xr:uid="{00000000-0006-0000-0700-000001000000}">
      <text>
        <r>
          <rPr>
            <b/>
            <sz val="9"/>
            <color indexed="81"/>
            <rFont val="Tahoma"/>
            <family val="2"/>
          </rPr>
          <t>Veronica Pedroni:</t>
        </r>
        <r>
          <rPr>
            <sz val="9"/>
            <color indexed="81"/>
            <rFont val="Tahoma"/>
            <family val="2"/>
          </rPr>
          <t xml:space="preserve">
Cash balance including commitments. Please specify the amount of commitments in the "Comments" section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Veronica Pedroni</author>
  </authors>
  <commentList>
    <comment ref="D78" authorId="0" shapeId="0" xr:uid="{00000000-0006-0000-0800-000001000000}">
      <text>
        <r>
          <rPr>
            <b/>
            <sz val="9"/>
            <color indexed="81"/>
            <rFont val="Tahoma"/>
            <family val="2"/>
          </rPr>
          <t>Veronica Pedroni:</t>
        </r>
        <r>
          <rPr>
            <sz val="9"/>
            <color indexed="81"/>
            <rFont val="Tahoma"/>
            <family val="2"/>
          </rPr>
          <t xml:space="preserve">
Cash balance including commitments. Please specify the amount of commitments in the "Comments" section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chemaCCMFunding" type="4" refreshedVersion="0" deleted="1" background="1">
    <webPr xml="1" sourceData="1" url="\\prodmeteorfs.gf.theglobalfund.org\UserDesktops\DKapodistria\Desktop\schemaCCMFunding.xml" htmlTables="1" htmlFormat="all"/>
  </connection>
</connections>
</file>

<file path=xl/sharedStrings.xml><?xml version="1.0" encoding="utf-8"?>
<sst xmlns="http://schemas.openxmlformats.org/spreadsheetml/2006/main" count="1095" uniqueCount="525">
  <si>
    <t>Activities</t>
  </si>
  <si>
    <t>Comments</t>
  </si>
  <si>
    <t>Oversight Committee meetings</t>
  </si>
  <si>
    <t>Technical Working groups meetings</t>
  </si>
  <si>
    <t xml:space="preserve">CCM Elections </t>
  </si>
  <si>
    <t>Annual CCM retreat</t>
  </si>
  <si>
    <t>Constituency engagement meetings (specify in comments)</t>
  </si>
  <si>
    <t>Oversight</t>
  </si>
  <si>
    <t>Total</t>
  </si>
  <si>
    <t>Others</t>
  </si>
  <si>
    <t>Fixed Costs</t>
  </si>
  <si>
    <t>Vehicule maintenance</t>
  </si>
  <si>
    <t xml:space="preserve">Technical Support </t>
  </si>
  <si>
    <t>CCM Secretariat positions</t>
  </si>
  <si>
    <t>Executive Secretary</t>
  </si>
  <si>
    <t>Oversight Officer</t>
  </si>
  <si>
    <t>Finance Officer</t>
  </si>
  <si>
    <t xml:space="preserve">CCM Name: </t>
  </si>
  <si>
    <t>Human Resources (Secretariat staffs)</t>
  </si>
  <si>
    <t>Year 1</t>
  </si>
  <si>
    <t>Year of Agreement:</t>
  </si>
  <si>
    <t>Starting Date:</t>
  </si>
  <si>
    <t>Site Visits / Monitoring Visits</t>
  </si>
  <si>
    <t>Budget</t>
  </si>
  <si>
    <t xml:space="preserve">GRAND TOTAL (Fixed Costs + Activities) =  </t>
  </si>
  <si>
    <t>Others (Please specify in comments)</t>
  </si>
  <si>
    <t xml:space="preserve">Currency: </t>
  </si>
  <si>
    <t>Currency</t>
  </si>
  <si>
    <t>USD</t>
  </si>
  <si>
    <t>EUR</t>
  </si>
  <si>
    <t>Performance Area</t>
  </si>
  <si>
    <t>Constituency Engagement</t>
  </si>
  <si>
    <t>Capacity Building/Gender</t>
  </si>
  <si>
    <t xml:space="preserve">Sustainability and Transition </t>
  </si>
  <si>
    <t>Overhead costs such as office rent, utilities, internal communication costs (mail, telephone, internet), insurance, fuel, security, cleaning. Management or overhead fees.</t>
  </si>
  <si>
    <t>Instructions</t>
  </si>
  <si>
    <t>A.  General instructions</t>
  </si>
  <si>
    <t>Which worksheets to complete</t>
  </si>
  <si>
    <t>The CCM funding application requires the CCM to complete the following worksheets: 
► Performance framework
► Detailed budget - Period 1 including detailed assumptions
► Detailed budget - Period 2 including detailed assumptions
► Co-Payment
► CCM funding request form</t>
  </si>
  <si>
    <t>Additionally the CCM may include other worksheets or attachments to provide additional information to support the detailed budget e.g. to support a costing assumption.</t>
  </si>
  <si>
    <t>Recommended steps in completing the template</t>
  </si>
  <si>
    <t>! CAUTION :  PLEASE NOTE THAT THIS TEMPLATE CONTAINS MACROS. You should ensure that you have the right setting:
On the Menu Bar, Select “Tools”, then move the cursor over “Macro” and select “Security”. From the options select “Medium” and then select “Ok”. Close the file and re-open it. You will receive a security warning. Select “Enable Macros”. This will enable all the features of the Budget Toolkit to be fully active.</t>
  </si>
  <si>
    <t>Cell formatting</t>
  </si>
  <si>
    <t>Below the applicant is taken through an explanation of the intended data to be entered in each column of the template. Note that most cells have fixed formatting which should not be adjusted unless absolutely necessary.</t>
  </si>
  <si>
    <t>Information sources</t>
  </si>
  <si>
    <t>If applicants have any technical difficulty in using this template or are unsure about any aspect of it, guidance may be obtained from the Global Fund through sending an e-mail to ccm@theglobalfund.org</t>
  </si>
  <si>
    <t>B.  Specific instructions for data entry, by each column header - Menu</t>
  </si>
  <si>
    <t>Column header</t>
  </si>
  <si>
    <t>Possible check?</t>
  </si>
  <si>
    <t>Additional information available</t>
  </si>
  <si>
    <t>Menu</t>
  </si>
  <si>
    <t>►Region, Country, CCM are to be selected from the drop down lists.
►Enter in the name of the recipient organization.
The GF Secretariat will enter the Agreement number.</t>
  </si>
  <si>
    <t>C.  Specific instructions for data entry, by each column header - Performance Framework</t>
  </si>
  <si>
    <t>Section A. General information</t>
  </si>
  <si>
    <t>Funding start date</t>
  </si>
  <si>
    <t>►Enter Day, Month and Year (numeric values) for the intended start of the funding period. Final date will be determined by the Global Fund based on completion of the application review process.</t>
  </si>
  <si>
    <t>The CCM should plan the starting date 2 months after the complete documentaiton has been submitted to the GF Secretariat CCM Team.</t>
  </si>
  <si>
    <t>Year 1 and Year 2</t>
  </si>
  <si>
    <t>This section gives information on the reporting periods over the funding term, dates when progress updates and disbursement requests (PUDR) are due. Based on a 12 continuous month periods, the cells will be populated automatically. The reporting periods could be aligned with national reporting cycle. For any change in the proposed format, pls submit your request to the CCM Team.</t>
  </si>
  <si>
    <t>Progress Update and Disbursement request are due one month upon completion of Q3 and Q7 (month 10 and month 22 respectively).</t>
  </si>
  <si>
    <t>Section B. Overall goal and objective</t>
  </si>
  <si>
    <t xml:space="preserve">Goal and Objectives are broad and overarching statements of long term outcome of the program and should be consistent with the strategy defined by the CCM during the planning exercise. 
►Each strategic objective should be in line with the Performance areas defined by the Global Fund.
</t>
  </si>
  <si>
    <t>Definition Sheet in the Application template and 'Step by step guide to CCM Funding'.</t>
  </si>
  <si>
    <t xml:space="preserve">Section C. Performance Framework </t>
  </si>
  <si>
    <t xml:space="preserve">Detailed information about the indicators is included in the 'step by step guide to CCM funding' </t>
  </si>
  <si>
    <t>Setting baselines
►baselines must be provided for each of the selected indicator with a clear data source, ideally a reference document. If baselines cannot be given at the onset of the program,  they should be established.
Setting targets
►targets should be cumulative and set according to when the indicators will be measured.
Tied to other donors (Y/N) 
►Whether the target reflects solely Global Fund financing through the current grant (Tied Yes - activities are funded solely by the current grant) or co-financed (Not tied when targets are not directly tied to GF financing, when GF resources contribute and thus are shared between all donors involved).
Baselines include targets
►In this column you should select 'Yes' or 'No' from the drop down list to indicate whether or not baselines are included in each target. In general, the baseline is to be included.</t>
  </si>
  <si>
    <t xml:space="preserve">For baselines, supporting documentation will have to be provided for future verification by the LFA. </t>
  </si>
  <si>
    <t>D.  Specific instructions for data entry, by each column header - Detailed budgets Period 1 and Period 2</t>
  </si>
  <si>
    <t>!Caution: Applicants should not add any totals or sub-totals in any worksheet within the template as this will interfere with the logic of the budget summaries.</t>
  </si>
  <si>
    <t>Objective Number</t>
  </si>
  <si>
    <t>This number refers to the objective defined in section B - Overall goals and objectives in the performance framework worksheet and for which a budget activity is to be defined.</t>
  </si>
  <si>
    <t>The performance area will be populated automatically based on the information provided in Section B of the performance framework sheet.</t>
  </si>
  <si>
    <t>Activity</t>
  </si>
  <si>
    <t>In the column you should describe clearly and concisely, the planned budget activity.  The wording should be consistent with that used in the work plan.</t>
  </si>
  <si>
    <t>Directly related indicator</t>
  </si>
  <si>
    <t>This column has been included to easily show the link between the budget and the Performance Framework. A reference should be entered where the activity matches with a target within the Performance Framework.  The number entered should be the indicator number referenced in the Performance Framework.</t>
  </si>
  <si>
    <t>Cross check from the Performance Framework to see that all directly related budget activities show a reference to the relevant indicator</t>
  </si>
  <si>
    <t>Assumptions</t>
  </si>
  <si>
    <t xml:space="preserve">This column requires a short description of the detailed assumptions used to arrive at the budget amount and may make cross reference to a detailed document submitted with this request for funding. Budget assumptions should provide sufficient information to be able to determine how unit quantities and unit costs were calculated.  </t>
  </si>
  <si>
    <t>Confirm that the assumptions spelled out comply with the requirement that all key assumptions, including unit costs and quantities should be provided.</t>
  </si>
  <si>
    <t>Cost categories</t>
  </si>
  <si>
    <t>CCMFunding_Expanded_Application form, Section on 'Definitions' in Instructions worksheet.</t>
  </si>
  <si>
    <t>Measurement unit</t>
  </si>
  <si>
    <t>This is the unit of measurement to which the unit cost (in the next column) refers.  It will depend on the nature of the activity and the complexity of the costing method.  Examples may include:  monthly salary cost per person, cost per meeting, cost of a site visit, etc.
Note that costs such as Human Resources showing a simple multiplication of unit cost by quantity may not be appropriate in the template. Applicants should explain the detailed assumptions of Human Resources costs in the worksheet "detailed assumptions" or refer to a separate document.</t>
  </si>
  <si>
    <t>Ensure clear and concise information is provided for LFA and GF review of the application.</t>
  </si>
  <si>
    <t>Ensure the costs are eligible as per the definition table.</t>
  </si>
  <si>
    <t>Unit cost</t>
  </si>
  <si>
    <t>This is the unit cost of the item described in the preceding column in the currency defined in Section A. General information - Performance Framework worksheet.  Budget assumptions should provide sufficient information to be able to determine how unit costs were calculated.    If the item is costed in a currency other than the proposed currency, the working to convert the unit cost to the defined currency should be shown in the "Detailed assumptions" worksheet.  If there is a differential unit cost for the same activity line in the same quarter then a separate row should be added in the budget, and the calculation explained in the "Detailed assumptions worksheet".</t>
  </si>
  <si>
    <t xml:space="preserve">Quantity </t>
  </si>
  <si>
    <t xml:space="preserve">This will be the actual quantity for which the cash budget is required.  
Note: budget assumptions should provide sufficient information to be able to determine how unit quantities were calculated.  </t>
  </si>
  <si>
    <t xml:space="preserve">Where the activity has a directly related target in the Performance Framework, ensure the budget is consistent with the Performance Framework. </t>
  </si>
  <si>
    <t>Total amount</t>
  </si>
  <si>
    <t>This cell contains a formula which multiplies the Unit cost by the Quantity by quarter in Years 1 and 2.</t>
  </si>
  <si>
    <t>No specific checks proposed</t>
  </si>
  <si>
    <t>Total  quantity Period 1 / Total quantity Period 2</t>
  </si>
  <si>
    <t xml:space="preserve">This is a formula which sums the four quarterly quantities to give the annual quantity. </t>
  </si>
  <si>
    <t xml:space="preserve">Where the activity has a directly related target in the Performance Framework, ensure the budget is consistent with the Performance Framework.  If there are differences, this should be explained in the "Detailed assumptions" worksheet.  </t>
  </si>
  <si>
    <t>Total amount Period 1 / Total amount Period 2</t>
  </si>
  <si>
    <t xml:space="preserve">This is a formula which sums the four quarterly budget amounts in the proposal currency to give the annual budget. </t>
  </si>
  <si>
    <t>Ensure the reported amounts are accurate.</t>
  </si>
  <si>
    <t>E.  Other Sources of funding (SOF)</t>
  </si>
  <si>
    <t xml:space="preserve">CCMs applying for more than USD100,000 per year are required to report in this section the source of funds and amounts mobilized as required under the CCM funding policy. </t>
  </si>
  <si>
    <t>Summary funding distribution</t>
  </si>
  <si>
    <t>Amounts specified under this section of the report are accurate and supported by clear documentation for future verification.</t>
  </si>
  <si>
    <t>Guidelines for CCM Funding</t>
  </si>
  <si>
    <t>F.  CCM funding request form</t>
  </si>
  <si>
    <t>Section A: budget summary</t>
  </si>
  <si>
    <t>A1 to A7</t>
  </si>
  <si>
    <t>Information in this section will be uploaded with data entered in different parts of the form.</t>
  </si>
  <si>
    <t>Verify information in this section of the report is accurate and  matches information entered in other parts of the form (detailed and summary budgets).</t>
  </si>
  <si>
    <t>Section B: recipient entity information</t>
  </si>
  <si>
    <t>B1</t>
  </si>
  <si>
    <t>Name of the recipient entity is populated automatically. 
►Sector has to be specified.</t>
  </si>
  <si>
    <t>B2 to B5</t>
  </si>
  <si>
    <t xml:space="preserve">►Complete information has to be entered </t>
  </si>
  <si>
    <t>Ensure all information is complete and accurate.</t>
  </si>
  <si>
    <t xml:space="preserve">Section C: CCM approval </t>
  </si>
  <si>
    <t>►Name and title information has to be provided for each CCM Member. The funding application is completed only when it has been signed by all members. Original document is to be submitted to the Global Fund Secretariat.</t>
  </si>
  <si>
    <t>Definitions</t>
  </si>
  <si>
    <t>Description</t>
  </si>
  <si>
    <t>Limitations</t>
  </si>
  <si>
    <t xml:space="preserve">Communication materials including printed materials and communication costs associated with core CCM functions (e.g., call for proposals, periodic reports of implementation status, minutes of meetings, website cost, newsletter, translation of key information, printing). </t>
  </si>
  <si>
    <t>Performance Areas</t>
  </si>
  <si>
    <t>Constituency engagement</t>
  </si>
  <si>
    <t>Alignment</t>
  </si>
  <si>
    <t>Capacity Building Gender</t>
  </si>
  <si>
    <t>No</t>
  </si>
  <si>
    <t>Yes</t>
  </si>
  <si>
    <t>Description of funding support</t>
  </si>
  <si>
    <t>Year 3</t>
  </si>
  <si>
    <t>Year 2</t>
  </si>
  <si>
    <t>General Description</t>
  </si>
  <si>
    <t>Sustainability and Transition</t>
  </si>
  <si>
    <t>Year</t>
  </si>
  <si>
    <t>Definition</t>
  </si>
  <si>
    <t>TOTAL</t>
  </si>
  <si>
    <t>BUDGET</t>
  </si>
  <si>
    <t>EXPENDITURE</t>
  </si>
  <si>
    <t>Expenditure</t>
  </si>
  <si>
    <t>Expenditure rate</t>
  </si>
  <si>
    <t>Variance</t>
  </si>
  <si>
    <t>Total Activities executed</t>
  </si>
  <si>
    <t>Total Activities approved</t>
  </si>
  <si>
    <t xml:space="preserve">Budget approved </t>
  </si>
  <si>
    <t>Reasons for Variance</t>
  </si>
  <si>
    <t>Execution rate</t>
  </si>
  <si>
    <t>Income</t>
  </si>
  <si>
    <t>Disbursement from the Global Fund</t>
  </si>
  <si>
    <t>Cash  Outflow</t>
  </si>
  <si>
    <t>Fixed costs</t>
  </si>
  <si>
    <t>Commitments</t>
  </si>
  <si>
    <t>Cash Balance as per bank statements</t>
  </si>
  <si>
    <t>Cash in transit for the reporting period</t>
  </si>
  <si>
    <t>Cash in transit after the current reporting period</t>
  </si>
  <si>
    <t>Assessment outcome</t>
  </si>
  <si>
    <t>Exceptional</t>
  </si>
  <si>
    <t>Performing well</t>
  </si>
  <si>
    <t>A few minor issues</t>
  </si>
  <si>
    <t>Serious Issues</t>
  </si>
  <si>
    <t>Yes/No</t>
  </si>
  <si>
    <t>Source of financing</t>
  </si>
  <si>
    <t>Activities to engage the CCM is prepared for and is taking into account sustainability and transition problematic in the response to the fight against the diseases as country.</t>
  </si>
  <si>
    <t>Activities to ensure CCM members are trained on them role and training to strenghten CCM representatives role.</t>
  </si>
  <si>
    <t>Activities to ensure Global Fund grants that are consistent with impact/outcome indicators in national strategy documents, relevant national bodies and other donors support.</t>
  </si>
  <si>
    <t>Communication activities completed by he CCM to engage constituencies government and non -government.</t>
  </si>
  <si>
    <t>Oversight activities as Oversight commitees' meeting, visits and document sharing with CCM members</t>
  </si>
  <si>
    <t>(i) Overhead costs are to be itemized and should not exceed 20% of the overall budget.</t>
  </si>
  <si>
    <t xml:space="preserve">(i) Vehicle purchase or vehicle long term lease are not eligible costs. </t>
  </si>
  <si>
    <t xml:space="preserve">This category covers office furniture and equipment  (laptop, beamer, digital camera, photocopier, etc). </t>
  </si>
  <si>
    <r>
      <t xml:space="preserve">(i) </t>
    </r>
    <r>
      <rPr>
        <u/>
        <sz val="10"/>
        <color indexed="8"/>
        <rFont val="Georgia"/>
        <family val="1"/>
      </rPr>
      <t>CCM funding cannot be used for hiring consultants to write proposals for Global Fund financing</t>
    </r>
    <r>
      <rPr>
        <sz val="10"/>
        <color indexed="8"/>
        <rFont val="Georgia"/>
        <family val="1"/>
      </rPr>
      <t>.
(ii) Terms of reference for consultants hired by the CCM must include a specific clause prohibiting the writing of proposals by the consultant hired.</t>
    </r>
  </si>
  <si>
    <t xml:space="preserve">Costs of all consultants (short or long term) providing technical or management assistance. This includes all costs related to the consultant such as consulting fees, travel and per-diems, field visits and other consultant costs relating to program planning. 
Technical Assistance may be used for technical or management assistance to support core CCM functions including civil society participation, program oversight and alignment with other national bodies.  This includes all costs related to the consultant such as fees, travel and per-diem, field visits and other costs related to program planning and supervision.  </t>
  </si>
  <si>
    <t>(i) Secretariat staff should not exceed 2 persons.
(ii) Scope of work for key personnel is to be submitted to the GF CCM Team for approval.  
(iii) CCM funding shall not be used to remunerate CCM members.
(iv) Salaries must be commensurate with national salary scales.</t>
  </si>
  <si>
    <t>NOTE: The CCM Secretariat should always keep the track and documentation on the estimation of costs and the variation agains the budget.</t>
  </si>
  <si>
    <t xml:space="preserve">Source of funds (SOF)1, 2, etc
►For each non GF funding you will specify the funding source and the amount committed for the CCM.
►Under Section 2 of the form (Section 2 Detailed funding information) you will have to specify the percentage of this amount going to ‘Secretariat support Costs’ and the percentage going specifically to support directly CCM performance costs. 
►For the amount to support CCM performance costs, you are then required to specify the percentage which is allocated for each performance area (oversight, constituency engagement, alignment, capacity building / gender).
</t>
  </si>
  <si>
    <t xml:space="preserve">Global Fund Amount
The cells corresponding to 'GF Funding amount' will be populated automatically based on the information provided in sheets 'detailed budget Year 1' and 'detailed budget Year 2' .
</t>
  </si>
  <si>
    <r>
      <t xml:space="preserve">Information has to be provided in all cells relating to each indicator. The indicator number cell will turn </t>
    </r>
    <r>
      <rPr>
        <sz val="10"/>
        <color indexed="18"/>
        <rFont val="Georgia"/>
        <family val="1"/>
      </rPr>
      <t>RED</t>
    </r>
    <r>
      <rPr>
        <sz val="10"/>
        <color indexed="8"/>
        <rFont val="Georgia"/>
        <family val="1"/>
      </rPr>
      <t xml:space="preserve"> when information is missing. </t>
    </r>
  </si>
  <si>
    <r>
      <t xml:space="preserve">Selection of Indicator(s):  
► Indicator #1 ' </t>
    </r>
    <r>
      <rPr>
        <u/>
        <sz val="10"/>
        <color indexed="8"/>
        <rFont val="Georgia"/>
        <family val="1"/>
      </rPr>
      <t>% of planned oversight activities completed with documented participation by all CCM constituencies</t>
    </r>
    <r>
      <rPr>
        <sz val="10"/>
        <color indexed="8"/>
        <rFont val="Georgia"/>
        <family val="1"/>
      </rPr>
      <t>' is compulsory. All CCMs applying for expanded funding should provide base line data and set targets (intended results) for this indicator.  
► Subsequent indicators are to be selected from the GF core list, in line with the overall objectives defined in Section B above. The CCM Team recommends that the maximum number of indicators for a two year plan is five.
► On exceptional cases, CCMs can propose to measure an indicator outside the GF core list of indicators. Those indicators will have to be reviewed and approved by the CCM Team before the funding request can be finalized by the CCM and submitted to the GF.
► Indicators should be numbered sequentially in the first column of this section.</t>
    </r>
  </si>
  <si>
    <t>Performance Area
►Select a key Performance Area as defined under Section B above. A drop-down list shows the areas applicable to CCM funding. This field cannot be overwritten.</t>
  </si>
  <si>
    <t>Section 1. General Information</t>
  </si>
  <si>
    <t>CCM Agreement No:</t>
  </si>
  <si>
    <t>Section 2. Fixed costs and HR positions covered by CCM Funding Agreement</t>
  </si>
  <si>
    <t>Budget approved</t>
  </si>
  <si>
    <t>2A. Fixed Costs</t>
  </si>
  <si>
    <t>2B. HR positions covered by this agreement</t>
  </si>
  <si>
    <t>Approved</t>
  </si>
  <si>
    <t>Reported</t>
  </si>
  <si>
    <t>Section 3. CCM Activities</t>
  </si>
  <si>
    <t>Expected</t>
  </si>
  <si>
    <t>Section 4. Co-funding</t>
  </si>
  <si>
    <t>Comment</t>
  </si>
  <si>
    <t>Section 5. Special conditions</t>
  </si>
  <si>
    <t>Section 6. Cash Reconciliation</t>
  </si>
  <si>
    <t>ANNUAL EXPENDITURE AND CASH BALANCE REPORT 
CCM FUNDING AGREEMENT</t>
  </si>
  <si>
    <t>Unpaid invoices, legal obligations, other obligations.</t>
  </si>
  <si>
    <t>Cash Outflow</t>
  </si>
  <si>
    <t>Bank information</t>
  </si>
  <si>
    <t>CCM Lesotho</t>
  </si>
  <si>
    <t>Costed Work Plan for CCM Funding Agreements</t>
  </si>
  <si>
    <t>CCM Afghanistan</t>
  </si>
  <si>
    <t>CCM Albania</t>
  </si>
  <si>
    <t>CCM Algeria</t>
  </si>
  <si>
    <t>CCM Angola</t>
  </si>
  <si>
    <t>CCM Armenia</t>
  </si>
  <si>
    <t>CCM Azerbaijan</t>
  </si>
  <si>
    <t>CCM Bangladesh</t>
  </si>
  <si>
    <t>CCM Belarus</t>
  </si>
  <si>
    <t>CCM Belize</t>
  </si>
  <si>
    <t>CCM Benin</t>
  </si>
  <si>
    <t>CCM Bhutan</t>
  </si>
  <si>
    <t>CCM Bolivia</t>
  </si>
  <si>
    <t>CCM Bosnia and Herzegovina</t>
  </si>
  <si>
    <t>CCM Botswana</t>
  </si>
  <si>
    <t>CCM Bulgaria</t>
  </si>
  <si>
    <t>CCM Burkina Faso</t>
  </si>
  <si>
    <t>CCM Burundi</t>
  </si>
  <si>
    <t>CCM Cambodia</t>
  </si>
  <si>
    <t>CCM Cameroon</t>
  </si>
  <si>
    <t>CCM Cape Verde</t>
  </si>
  <si>
    <t>CCM Central African Republic</t>
  </si>
  <si>
    <t>CCM Chad</t>
  </si>
  <si>
    <t>CCM Colombia</t>
  </si>
  <si>
    <t>CCM Comoros</t>
  </si>
  <si>
    <t>CCM Congo (Democratic Republic)</t>
  </si>
  <si>
    <t>CCM Congo (Republic of)</t>
  </si>
  <si>
    <t>CCM Costa Rica</t>
  </si>
  <si>
    <t>CCM Cote d'Ivoire</t>
  </si>
  <si>
    <t>CCM Croatia</t>
  </si>
  <si>
    <t>CCM Cuba</t>
  </si>
  <si>
    <t>CCM Djibouti</t>
  </si>
  <si>
    <t>CCM Dominican Republic</t>
  </si>
  <si>
    <t>CCM Ecuador</t>
  </si>
  <si>
    <t>CCM Egypt</t>
  </si>
  <si>
    <t>CCM El Salvador</t>
  </si>
  <si>
    <t>CCM Equatorial Guinea</t>
  </si>
  <si>
    <t>CCM Eritrea</t>
  </si>
  <si>
    <t>CCM Ethiopia</t>
  </si>
  <si>
    <t>CCM Fiji</t>
  </si>
  <si>
    <t>CCM Gabon</t>
  </si>
  <si>
    <t>CCM Gambia</t>
  </si>
  <si>
    <t>CCM Georgia</t>
  </si>
  <si>
    <t>CCM Ghana</t>
  </si>
  <si>
    <t>CCM Guatemala</t>
  </si>
  <si>
    <t>CCM Guinea</t>
  </si>
  <si>
    <t>CCM Guinea-Bissau</t>
  </si>
  <si>
    <t>CCM Guyana</t>
  </si>
  <si>
    <t>CCM Haiti</t>
  </si>
  <si>
    <t>CCM Honduras</t>
  </si>
  <si>
    <t>CCM India</t>
  </si>
  <si>
    <t>CCM Indonesia</t>
  </si>
  <si>
    <t>CCM Iran (Islamic Republic of)</t>
  </si>
  <si>
    <t>CCM Iraq</t>
  </si>
  <si>
    <t>CCM Jamaica</t>
  </si>
  <si>
    <t>CCM Kazakhstan</t>
  </si>
  <si>
    <t>CCM Kenya</t>
  </si>
  <si>
    <t>CCM Kosovo</t>
  </si>
  <si>
    <t>CCM Kyrgyzstan</t>
  </si>
  <si>
    <t>CCM Lao PDR</t>
  </si>
  <si>
    <t>CCM Liberia</t>
  </si>
  <si>
    <t>CCM Macedonia</t>
  </si>
  <si>
    <t>CCM Madagascar</t>
  </si>
  <si>
    <t>CCM Malawi</t>
  </si>
  <si>
    <t>CCM Malaysia</t>
  </si>
  <si>
    <t>CCM Mali</t>
  </si>
  <si>
    <t>CCM Mauritania</t>
  </si>
  <si>
    <t>CCM Mauritius</t>
  </si>
  <si>
    <t>CCM Moldova</t>
  </si>
  <si>
    <t>CCM Mongolia</t>
  </si>
  <si>
    <t>CCM Montenegro</t>
  </si>
  <si>
    <t>CCM Morocco</t>
  </si>
  <si>
    <t>CCM Mozambique</t>
  </si>
  <si>
    <t>CCM Myanmar</t>
  </si>
  <si>
    <t>CCM Namibia</t>
  </si>
  <si>
    <t>CCM Nepal</t>
  </si>
  <si>
    <t>CCM Nicaragua</t>
  </si>
  <si>
    <t>CCM Niger</t>
  </si>
  <si>
    <t>CCM Nigeria</t>
  </si>
  <si>
    <t>CCM Pakistan</t>
  </si>
  <si>
    <t>CCM Panama</t>
  </si>
  <si>
    <t>CCM Papua New Guinea</t>
  </si>
  <si>
    <t>CCM Paraguay</t>
  </si>
  <si>
    <t>CCM Peru</t>
  </si>
  <si>
    <t>CCM Philippines</t>
  </si>
  <si>
    <t>CCM Romania</t>
  </si>
  <si>
    <t>CCM Rwanda</t>
  </si>
  <si>
    <t>CCM São Tomé and Príncipe</t>
  </si>
  <si>
    <t>CCM Senegal</t>
  </si>
  <si>
    <t>CCM Serbia</t>
  </si>
  <si>
    <t>CCM Sierra Leone</t>
  </si>
  <si>
    <t>CCM Solomon Islands</t>
  </si>
  <si>
    <t>CCM South Africa</t>
  </si>
  <si>
    <t>CCM South Sudan</t>
  </si>
  <si>
    <t>CCM Sri Lanka</t>
  </si>
  <si>
    <t>CCM Sudan</t>
  </si>
  <si>
    <t>CCM Suriname</t>
  </si>
  <si>
    <t>CCM Swaziland</t>
  </si>
  <si>
    <t>CCM Syria</t>
  </si>
  <si>
    <t>CCM Tajikistan</t>
  </si>
  <si>
    <t>CCM Tanzania</t>
  </si>
  <si>
    <t>CCM Thailand</t>
  </si>
  <si>
    <t>CCM Timor Leste</t>
  </si>
  <si>
    <t>CCM Togo</t>
  </si>
  <si>
    <t>CCM Tunisia</t>
  </si>
  <si>
    <t>CCM Turkmenistan</t>
  </si>
  <si>
    <t>CCM Uganda</t>
  </si>
  <si>
    <t>CCM Ukraine</t>
  </si>
  <si>
    <t>CCM Uzbekistan</t>
  </si>
  <si>
    <t>CCM Viet Nam</t>
  </si>
  <si>
    <t>CCM Yemen</t>
  </si>
  <si>
    <t>CCM Zambia</t>
  </si>
  <si>
    <t>CCM Zanzibar</t>
  </si>
  <si>
    <t>CCM Zimbabwe</t>
  </si>
  <si>
    <t>Non-CCM Coordination Committee for Prevention and Fight with HIV/AIDS</t>
  </si>
  <si>
    <t>Non-CCM DPR of Korea</t>
  </si>
  <si>
    <t>Non-CCM Palestine</t>
  </si>
  <si>
    <t>Non-CCM Somalia</t>
  </si>
  <si>
    <t>Non-CCM West Bank and Gaza Strip</t>
  </si>
  <si>
    <t>RCM Abidjan-Lagos Corridor Organisation</t>
  </si>
  <si>
    <t xml:space="preserve">RCM Elimination of Malaria in Mesoamerica and Hispaniola Island (EMMIE) </t>
  </si>
  <si>
    <t>RCM Organisation of Eastern Caribbean States</t>
  </si>
  <si>
    <t>RCM Pan Caribbean Partnership against HIV/AIDS (PANCAP)</t>
  </si>
  <si>
    <t>RCM Regional Steering Committee for the Regional Artemisinin Initiative (RAI)</t>
  </si>
  <si>
    <t>RCM Southern Africa Regional Coordinating Mechanism (SARCM)</t>
  </si>
  <si>
    <t>RCM Western Pacific</t>
  </si>
  <si>
    <t>RO African Network for the Care of Children Affected by HIV/AIDS (ANECCA)</t>
  </si>
  <si>
    <t>RO AIDS and Rights Alliance for Southern Africa and Enda Santé (ARASA-ENDA)</t>
  </si>
  <si>
    <t>RO Alliance Nationale Contre le Sida (ANCS)</t>
  </si>
  <si>
    <t>RO Asia Pacific Network of People Living with HIV/AIDS (APN+)</t>
  </si>
  <si>
    <t>RO Australian Federation of AIDS Organisations (AFAO)</t>
  </si>
  <si>
    <t>RO Caribbean Vulnerable Communities Coalition (CVC) and El Centro de Orientación e Investigación Integral (COIN)</t>
  </si>
  <si>
    <t>RO Center for Health Policies and Studies (PAS Center)</t>
  </si>
  <si>
    <t>RO Central American Network of People with HIV (REDCA+)</t>
  </si>
  <si>
    <t>RO East Europe and Central Asia Union of PLHIV (ECUO)</t>
  </si>
  <si>
    <t>RO East, Central and Southern Africa Health Community (ECSA-HC)</t>
  </si>
  <si>
    <t>RO Elimination 8 (E8)</t>
  </si>
  <si>
    <t>RO Eurasian Coalition on Male Health (ECOM)</t>
  </si>
  <si>
    <t>RO Eurasian Harm Reduction Network (EHRN)</t>
  </si>
  <si>
    <t>RO Handicap International (HI)</t>
  </si>
  <si>
    <t>RO Humanist Institute for Cooperation with Developing Countries, Southern Africa (HIVOS)</t>
  </si>
  <si>
    <t>RO Intergovernmental Authority on Development (IGAD)</t>
  </si>
  <si>
    <t>RO International Community of Women Living with HIV/AIDS (ICW Latina)</t>
  </si>
  <si>
    <t>RO International HIV/AIDS Alliance (IHAA)</t>
  </si>
  <si>
    <t>RO International HIV/AIDS Alliance in Ukraine (IHAU)</t>
  </si>
  <si>
    <t>RO International Organization for Migration (IOM)</t>
  </si>
  <si>
    <t>RO International Treatment Preparedness Coalition - West Africa (ITPC-WA)</t>
  </si>
  <si>
    <t>RO Kenya AIDS NGOs Consortium (KANCO)</t>
  </si>
  <si>
    <t>RO Latin American and Caribbean Network of Transgender People (REDLACTRANS)</t>
  </si>
  <si>
    <t>RO Lubombo Spatial Development Initiative 2 (LSDI-2)</t>
  </si>
  <si>
    <t>RO Middle East and North Africa Harm Reduction Association (MENAHRA)</t>
  </si>
  <si>
    <t>RO Organismo Andino de Salud - Convenio Hipólito Unanue (ORAS CONHU)</t>
  </si>
  <si>
    <t>RO RedTraSex</t>
  </si>
  <si>
    <t>RO Regional Oversight Mechanism for Latin America</t>
  </si>
  <si>
    <t>RO Southern African Development Community Secretariat</t>
  </si>
  <si>
    <t>RO Youth Leadership, Education, Advocacy and Development (Youth LEAD)</t>
  </si>
  <si>
    <t>RCM Africa Regional Coordinating Mechanism</t>
  </si>
  <si>
    <t>OrganizationName</t>
  </si>
  <si>
    <t>Approved for current year</t>
  </si>
  <si>
    <t>ABSORPTION</t>
  </si>
  <si>
    <t>Cost Grouping</t>
  </si>
  <si>
    <t>Administrative Assistant</t>
  </si>
  <si>
    <t>Office rental and supplies</t>
  </si>
  <si>
    <t>Office Equipement</t>
  </si>
  <si>
    <t>Overhead cost (itemized fees to manage CCM funding)</t>
  </si>
  <si>
    <t>Workshops, meetings, training publications, training-related travel, including training per-diems. Do not include human resources costs related to training which should be included under the Human Resources category.
Constituency consultations for non government constituencies only (e.g. civil society) and processes to promote and improve the quality of stakeholder participation, including travel costs for civil society participation.
Eligible costs under this group of activities includes
(i) CCM general meeting expenses, travel costs for members to attend CCM meetings, CCM support costs.
(ii) Expendable equipment, office supplies, travel, field visits and other costs relating to program planning and administration. Legal, accounting costs, bank charges, etc.</t>
  </si>
  <si>
    <t>(i) Ideally CCMs should meet no more than on a quarterly basis with a maximum of 6 meetings per year. 
(ii) Each grant should have at least one field visit per year, but no more than two. Exceptions could be granted if related to low performing grants. 
(iii) not more than 10 persons attending the field visit. 
(iv) Non members invited by the CCM should not exceed 20% of the total membership.
(v) Do not include CCM Secretariat staff or consultancy fees, as these costs are to be included in the Human Resources and Technical Assistance categories described above.
(vi) Constituency meetings should follow a CCM meeting, ideally no more than on a quarterly basis with a maximum of 6 meetings per year.
(vii) Constituency meetings should not include more than 20 persons.
(viii) CCM Secretariat staff costs or consultancy fees are not included in this category as they are to be included in the Human Resources and Technical Assistance categories described above</t>
  </si>
  <si>
    <t>Cost grouping</t>
  </si>
  <si>
    <t>SC Engagement 15% of the budget - Minimum (Please detail the lines and amounts to be taken into account in the comment section)  (in USD/EUR)</t>
  </si>
  <si>
    <t>CCM Secretariat positions (headcount) - Maximum  (number of position)</t>
  </si>
  <si>
    <t>CCM Board meeting</t>
  </si>
  <si>
    <t xml:space="preserve">Co-funding - Minimum  (in USD/EUR)
The amount expected represents the minimum to be co funded for the 3 years agreement. </t>
  </si>
  <si>
    <t>Summary budget</t>
  </si>
  <si>
    <t>CCM Activities</t>
  </si>
  <si>
    <t>End date:</t>
  </si>
  <si>
    <t>Total 3 years</t>
  </si>
  <si>
    <t>The following forms will be automatically generated:
- Work plan 
- Summary budget per performance area, per Cost Grouping and per source of fund (SOF)</t>
  </si>
  <si>
    <t xml:space="preserve">As noted above, when a line of data is entered in the "Detailed budget - Year 1" the same Reference Number, objective, Performance Area, activity and Cost Grouping will automatically be repeated on the Year 2 detailed budget sheets ("Detailed budget - Year 2").  Note that it does not mean that each activity line has to be completed with cost data (i.e. with unit cost and quantity data) in each year.  If there is no budget data for an activity in a year, you should enter zeros.
If you have a NEW activity in "Detailed budget - Year 2" you must enter the activity in "Detailed budget - Year 1" (with zero cost in year 1), so that the activity is automatically copied into the following years.   </t>
  </si>
  <si>
    <t xml:space="preserve">Applicants will note that the detailed budget worksheets ("Detailed budget - Year 1" and "Detailed budget Year 2" ) are automatically totaled and analyzed into the summary budget worksheet ("Summary budget, by Cost Grouping, Performance Area and source of fund (SOF)").  This involves the use of pivot tables that have been pre-set to analyze the data input.  Applicants should not attempt to adjust these tables as this may corrupt their functioning.  </t>
  </si>
  <si>
    <t>This is a drop down list of 8 defined cost categories. Each budget activity should be associated with a Cost Grouping. For further description of the categories refer to the Definition table.</t>
  </si>
  <si>
    <t>Check that the allocation follows the Global Fund Cost Grouping descriptions contained in the guidelines. Ensure costs are eligible for GF funding as per the definition and limitations stated in this section of the application form.</t>
  </si>
  <si>
    <t>Others significant costs which do not fall under the above-defined cost group. Costs under this cost group are to be clearly specified.</t>
  </si>
  <si>
    <t>Salaries, wages and related costs (pensions, incentives, supplements, top ups, and other employee benefits, etc.) relating to all employees (including field personnel), and employee recruitment costs.
Eligible costs under this cost grouping are the salaries of CCM Secretariat staff.</t>
  </si>
  <si>
    <t>Workhops, Meetings and Training</t>
  </si>
  <si>
    <t>Special Conditions</t>
  </si>
  <si>
    <t xml:space="preserve">CCM FUNDING AGREEMENT - COSTED WORK PLAN </t>
  </si>
  <si>
    <t>No.</t>
  </si>
  <si>
    <t>Total Year (in USD/EUR)</t>
  </si>
  <si>
    <t>Assumptions / comments</t>
  </si>
  <si>
    <t>No. of positions financed by other sources</t>
  </si>
  <si>
    <t>No. of positions financed by GF</t>
  </si>
  <si>
    <t>Total No. of positions</t>
  </si>
  <si>
    <t>Number of Activities</t>
  </si>
  <si>
    <t>Q1</t>
  </si>
  <si>
    <t>Q2</t>
  </si>
  <si>
    <t>Q3</t>
  </si>
  <si>
    <t>Q4</t>
  </si>
  <si>
    <t>M1</t>
  </si>
  <si>
    <t>M2</t>
  </si>
  <si>
    <t>M3</t>
  </si>
  <si>
    <t>M4</t>
  </si>
  <si>
    <t>M5</t>
  </si>
  <si>
    <t>M6</t>
  </si>
  <si>
    <t>M7</t>
  </si>
  <si>
    <t>M8</t>
  </si>
  <si>
    <t>M9</t>
  </si>
  <si>
    <t>M10</t>
  </si>
  <si>
    <t>M11</t>
  </si>
  <si>
    <t>M12</t>
  </si>
  <si>
    <t>Total No. Activities</t>
  </si>
  <si>
    <t>Budget  (in USD/EUR)</t>
  </si>
  <si>
    <t>* Has to be detailed if the yearly activity line budgeted is over 10'000 per annum.</t>
  </si>
  <si>
    <t>Assumptions / Comments</t>
  </si>
  <si>
    <t>Constituency consultations for non-governmental constituencies only and processes to promote and improve the quality of stakeholder participation.</t>
  </si>
  <si>
    <t>Expected (as per the agreement amount and CCM policy)</t>
  </si>
  <si>
    <t>Comments (include information on the activities lines it refers to)</t>
  </si>
  <si>
    <t>CCM Plenary / General Assembly meeting</t>
  </si>
  <si>
    <t>CCM Induction / Orientation</t>
  </si>
  <si>
    <t xml:space="preserve">Workshops, Meetings for Grant Making </t>
  </si>
  <si>
    <t>Workshops, Meetings for Funding Request development</t>
  </si>
  <si>
    <t>Human Resources</t>
  </si>
  <si>
    <t>Travel-related Costs (includes meetings' expenses)</t>
  </si>
  <si>
    <t>External Professional Services</t>
  </si>
  <si>
    <t xml:space="preserve">Non-health Equipment </t>
  </si>
  <si>
    <t xml:space="preserve">Communication Material and Publications </t>
  </si>
  <si>
    <t>Indirect and Overhead Costs</t>
  </si>
  <si>
    <t>Travel-related Costs</t>
  </si>
  <si>
    <t>Budget2</t>
  </si>
  <si>
    <t>Expenditure3</t>
  </si>
  <si>
    <t>Budget4</t>
  </si>
  <si>
    <t>Expenditure5</t>
  </si>
  <si>
    <t>Budget6</t>
  </si>
  <si>
    <t>Expenditure7</t>
  </si>
  <si>
    <t>Expected2</t>
  </si>
  <si>
    <t>Reported3</t>
  </si>
  <si>
    <t>Expected4</t>
  </si>
  <si>
    <t>Reported5</t>
  </si>
  <si>
    <t>Expected6</t>
  </si>
  <si>
    <t>Reported7</t>
  </si>
  <si>
    <t>Condition</t>
  </si>
  <si>
    <t>Cash balance</t>
  </si>
  <si>
    <t>CCM Positions</t>
  </si>
  <si>
    <t>Positions covered</t>
  </si>
  <si>
    <t>Column1</t>
  </si>
  <si>
    <t>Civil Society engagement: 15% of the budget - Minimum (Please detail the lines and amounts to be taken into account in the comment section)  (in USD/EUR)</t>
  </si>
  <si>
    <t>- The Section 5 "Special Conditions" summarizes the status of the listed Special Conditions of the CCM Fundig Agreement</t>
  </si>
  <si>
    <r>
      <t xml:space="preserve">- The Columns "Costs Grouping" and "Performance Area" respond to the approved terms by the Global Fund. </t>
    </r>
    <r>
      <rPr>
        <strike/>
        <sz val="11"/>
        <color rgb="FFFF0000"/>
        <rFont val="Georgia"/>
        <family val="1"/>
      </rPr>
      <t/>
    </r>
  </si>
  <si>
    <t>- Inside the table of the Section 3, the column "Total No of Activities" must quantify the number of activities planned for the year as per the information filled in the columns "M1…M12". The column "Budget" shows the total cost for the line in the agreed currency (US$/EUR) for the CCM Funding.</t>
  </si>
  <si>
    <t>- The Section 3 "CCM Activities" shows the planning of activities throughout the year, and the corresponding budget. The list of activities is standard for all the CCMs, any detailed or specific name that could refer to the CCM budget can be added in the assumptions or comments column.</t>
  </si>
  <si>
    <t xml:space="preserve">The Section 2 "Fixed costs and HR positions covered by CCM Funding Agreement" includes any CCM Secretariat recurrent cost. This category containes 2 separated tables to summarize the fixed costs, making sure the categories are grouped so that there is one "Cost Grouping" per line, and the costs related to the Human Resources. </t>
  </si>
  <si>
    <t>-The Section 1 "General information" reflects the basic information about the CCM Funding Agreement</t>
  </si>
  <si>
    <t>- The Costed Work Plan contains 5 sections
   1. General Information
   2. Fixed costs and HR positions covered by the CCM Funding Agreement
   3. CCM Activities
   4. Co-funding
   5. Special conditions</t>
  </si>
  <si>
    <t>- The information reflected in this document will serve to track the execution of activities and the detailed budget that will be kept by the CCM for accountability purpose, LFA verification and Audits.</t>
  </si>
  <si>
    <t>- The CCM Secretariat should always keep the track and documentation on the estimation of costs presented in this Costed Work Plan.</t>
  </si>
  <si>
    <t>- As part of the CCM Funding Agreement, the Costed Work Plan is a legal document that supports the disbursements to cover the CCM Activities and CCM Secretariat costs financed by the Global Fund, as per the CCM Guidelines.</t>
  </si>
  <si>
    <t>Section 5. Conditions</t>
  </si>
  <si>
    <t>- In general, only the yellow cells can be filled in free format. Some drop-downs (cells in grey) and formulas are part of the document, we request to please not modify them, in order to obtain a standardized document across all the CCMs financed by the Global Fund.</t>
  </si>
  <si>
    <t>- The table of the section 4 "Co-funding" is mandatory only if the 3-year budget is above USD 300,000. However, all the CCMs invited to include the total financial needs for an ideal functionning of the CCM.</t>
  </si>
  <si>
    <t>Cash Balance at the beginning of the period</t>
  </si>
  <si>
    <t>Plan de travail chiffré pour les Accords de financement des CCM</t>
  </si>
  <si>
    <t>- Le Secrétariat du CCM doit toujours conserver la trace et la documentation sur l'estimation des coûts présentée dans ce plan de travail chiffré.</t>
  </si>
  <si>
    <t>- L'information contenue dans ce document servira à suivre l'exécution des activités et le budget détaillé qui seront conservés par le CCM à des fins de responsabilité, de vérification de l'ALF et d'audit.</t>
  </si>
  <si>
    <t>- Le plan de travail chiffré est composé de 5 sections:
   1. Information générale
   2. Coûts fixes et les postes de RH couverts par l'accord de financement du  CCM
   3. Activités du CCM
   4. Co-financement
   5. Conditions spéciales</t>
  </si>
  <si>
    <t>- En général, seules les cellules jaunes peuvent être remplies en format libre. Certaines listes déroulantes (cellules en gris) et les formules font partie du document, nous vous demandons de ne pas les modifier, et ce afin d'obtenir un document standardisé pour tous les CCM financés par le Fonds mondial.</t>
  </si>
  <si>
    <t>-Dans le cadre de l'Accord de financement du CCM, le plan de travail chiffré est un document juridique qui soutient les décaissements pour couvrir les coûts des activités du CCM et du Secrétariat du CCM financés par le Fonds mondial, conformément aux Lignes directrices du CCM.</t>
  </si>
  <si>
    <t>- En haut du document, le tableau "Grand Total" indique le montant final couvert par l'Accord de financement du CCM. Il coïncide avec le montant de l'année correspondante surligné dans la Facesheet.</t>
  </si>
  <si>
    <t>- Please refer to the Spreadsheet "Definitions" for a detailed description of all the Cost Groupings and the Performance Areas used in this Costed WorPlank.</t>
  </si>
  <si>
    <t>- Please refer to the Spreadsheet "Lists" for a complete overview of all the category options you can use to fill this Costed Work Plan.</t>
  </si>
  <si>
    <t>-La section 1 "General Information" ("Information générale") reflète les informations de base de l'Accord de financement du CCM</t>
  </si>
  <si>
    <t>- Les Colonnes "Cost Grouping" ("Groupement de coûts") et "Performance Area" ("Zone de performance") répondent aux termes approuvés par le Fonds mondial.</t>
  </si>
  <si>
    <t>- La section 3  "CCM Activities" ("Activités du CCM") montre la planification des activités tout au long de l'année et le budget correspondant. La liste des activités est standard pour tous les CCM, tout nom détaillé ou spécifique qui pourrait se référer au budget du CCM peut être ajouté dans la colonne des hypothèses ou des commentaires.</t>
  </si>
  <si>
    <t>- Le tableau de la section 4 "Co-financing" ("Co-financement") est obligatoire uniquement si le budget pour 3 ans est supérieur à USD 300,000. Cependant, tous les CCM ont été invités à inclure les besoins financiers totaux pour un fonctionnement idéal.</t>
  </si>
  <si>
    <t>- La section 5 "Special Conditions" ("Conditions spéciales") résume l'état des conditions spéciales énoncées dans l'Accord de financement du CCM.</t>
  </si>
  <si>
    <t>Plan de trabajo costeado para los Acuerdos de financiamiento de los MCP</t>
  </si>
  <si>
    <t>- Como parte del Acuerdo de Financiación del MCP, el Plan de trabajo costeado es un documento legal que apoya los desembolsos para cubrir los costos de las actividades del MCP y de la Secretaría del MCP financiados por el Fondo Mundial, de acuerdo con las Directrices del MCP.</t>
  </si>
  <si>
    <t>- La información reflejada en este documento servirá para rastrear la ejecución de las actividades y el presupuesto detallado que mantendrá el MCP para fines de rendición de cuentas, verificación del ALF y Auditorías.</t>
  </si>
  <si>
    <t>- En general, sólo las celdas amarillas se pueden rellenar en formato libre. Algunos desplegables (celdas en gris) y fórmulas forman parte del documento, solicitamos no modificarlos, a fin de obtener un documento estandarizado para todos los MCPs financiados por el Fondo Mundial.</t>
  </si>
  <si>
    <t>- El Plan de trabajo costeado tiene 5 secciones:
1. Información general
2. Costos fijos y posiciones de recursos humanos cubiertos por el Acuerdo de financiamiento del MCP
3. Actividades del MCP
4. Contrapartida
5. Condiciones especiales</t>
  </si>
  <si>
    <t>-La Sección 1 "General Information" ("Información general") refleja la información básica sobre el Acuerdo de financiamiento del MCP</t>
  </si>
  <si>
    <t>- En la parte superior del documento, el cuadro "Grand Total" muestra el monto final que será cubierto por el Acuerdo de financiamiento del MCP. Coincide con la cantidad del año correspondiente resaltada en la Facesheet.</t>
  </si>
  <si>
    <t>- La section 2 "Fixed costs and HR positions covered by CCM Funding Agreement" ("Frais fixes et postes de RH couverts par l'Accord de financement du CCM") comprend tout coût récurrent du Secrétariat du CCM. Cette catégorie contient 2 tableaux séparées pour résumer les coûts fixes, en s'assurant que les catégories sont regroupées de sorte qu'il y ait un "groupement des coûts" ("Cost Grouping") par ligne et les coûts liés aux ressources humaines.</t>
  </si>
  <si>
    <t>- La Sección 3 "CCM Activities" ("Actividades del MCP") muestra la planificación de las actividades a lo largo del año y el presupuesto correspondiente. La lista de actividades es estándar para todos los MCP, cualquier nombre detallado o específico que pudiera referirse al presupuesto del MCP se puede agregar en la columna de supuestos o comentarios.</t>
  </si>
  <si>
    <t>- Dans le tableau de la section 3, la colonne "Total of activities" ("Nombre total d'activités") doit quantifier le nombre d'activités prévues pour l'année selon les informations remplies dans les colonnes "M1 ... M12". La colonne " Budget" indique le coût total de la ligne dans la devise convenue (US $ / EUR) pour le financement du CCM.</t>
  </si>
  <si>
    <t>- Las columnas "Costs Grouping" ("Agrupación de costos") y "Performance Area" ("Área de desempeño") responden a los términos aprobados por el Fondo Mundial.</t>
  </si>
  <si>
    <t>- El cuadro de la sección 4 "Co-funding" ("Contraparte") es obligatorio únicamente si el presupuesto a 3 años supera los USD 300.000. Sin embargo, todos los MCPs fueron invitados a incluir las necesidades financieras totales para un funcionamiento ideal del MCP.</t>
  </si>
  <si>
    <t>- La Sección 5 "Condiciones Especiales" resume el estado de las Condiciones Especiales del Acuerdo de Fundación del MCP</t>
  </si>
  <si>
    <t>- Veuillez consulter la feuille de calcul "Lists" (liste disponible uniquement en anglais) pour un aperçu complet de toutes les options de catégorie que vous pouvez utiliser pour remplir ce plan de travail chiffré.</t>
  </si>
  <si>
    <t>- Veuillez vous référer à la feuille de calcul "Definitions" (disponible uniquement en anglais) pour une description détaillée de tous les groupements de coûts et des zones de performance utilisées dans ce plan de travail chiffré.</t>
  </si>
  <si>
    <t>- Consulte la pestaña "Definitions" (únicamente disponible en inglés) para obtener una descripción detallada de todas las agrupaciones de costos y las áreas de desempeño utilizadas en este Plan de trabajo costeado.</t>
  </si>
  <si>
    <t>- La Secretaría del MCP debe guardar siempre un registro y la documentación sobre la estimación de costos presentada en este Plan de trabajo costeado.</t>
  </si>
  <si>
    <t>- La Sección 2 "Fixed costs and HR positions covered by CCM Funding Agreement" ("Costos fijos y posiciones de recursos humanos cubiertos por el Acuerdo de financiamiento del MCP") incluye cualquier costo recurrente de la Secretaría del MCP. Esta categoría contiene 2 tablas separadas para resumir los costos fijos, asegurándose de que las categorías se agrupan de manera que haya una "Agrupación de Costos" ("Cost Grouping") por línea y los costos relacionados con recursos humanos.</t>
  </si>
  <si>
    <t>- Consulte la pestaña "Lists" (únicamente disponible en inglés) para obtener una descripción completa de todas las opciones de categoría que puede utilizar para llenar este Plan de trabajo costeado.</t>
  </si>
  <si>
    <t>- Dentro de la tabla de la Sección 3, la columna "Total No of Activities" ("Número Total de Actividades") debe cuantificar el número de actividades previstas para el año según la información presentada en las columnas "M1 ... M12". La columna "Budget" ("Presupuesto") muestra el costo total de la línea en la moneda acordada (USD/EUR) para el financiamiento del MCP.</t>
  </si>
  <si>
    <t>Version August 2017</t>
  </si>
  <si>
    <t>- At the top of the document the table "Grand Total" shows the final amount to be covered by the CCM Funding Agreement. It coincides with the corresponding year amount highlighted in the Facesheet.</t>
  </si>
  <si>
    <t>Version Août 2017</t>
  </si>
  <si>
    <t>Versión Agosto 2017</t>
  </si>
  <si>
    <t>CCM Secretariat full-time equivalent positions</t>
  </si>
  <si>
    <t>Version February 2018</t>
  </si>
  <si>
    <t>V1.0.0.2</t>
  </si>
  <si>
    <t>MRT-CFUND-1808</t>
  </si>
  <si>
    <t>01 August 2018</t>
  </si>
  <si>
    <t>SLV-CFUND-1707</t>
  </si>
  <si>
    <t>01 January 2017</t>
  </si>
  <si>
    <t>Incluye salarios y prestaciones del personal</t>
  </si>
  <si>
    <t>Planing and administration</t>
  </si>
  <si>
    <t>other</t>
  </si>
  <si>
    <t>overhead</t>
  </si>
  <si>
    <t>PEPFAR Proyecto de DDHHy Sostenibilidad para VIH</t>
  </si>
  <si>
    <t>Costos de Administracion incluyen Auditoria de los 3 años.</t>
  </si>
  <si>
    <t>detallar costos administrativos</t>
  </si>
  <si>
    <t>Reuniones del comité de monitoreo estratégico con todos los sectores representados en el MCP-ES y los RP´s, donde se comparten y analizan los tableros de mando, se da seguimiento a las recomendaciones del comité de monitoreo y a las decisiones del MCP-ES, se comparten los informes de las visitas de campo.</t>
  </si>
  <si>
    <t>Movilizacion de miembros de sociedad civil  para promover la participacion en las actividades del MCP-ES</t>
  </si>
  <si>
    <t xml:space="preserve">incremento en compra de papeleria:  </t>
  </si>
  <si>
    <t>no se ha comprado en los dos ultimos años.</t>
  </si>
  <si>
    <t>El Comité Ejecutivo  se reunirá con los RP y los coordinadores y subcoordinadores de los comités permanentes una semana previa a la reunión plenaria para dar seguimiento a los proyectos, se identifican los problemas, se revisan las posibles reprogramaciones si fuese necesario, y otras actividades relacionadas con la operatividad del MCP-ES. Este comité dará seguimiento a la implementación de la Estrategia de sostenibilidad.</t>
  </si>
  <si>
    <t>Se han programado 8 visitas de campo, se realizaran 4 al proyecto de VIH ( 2 para el componente de sociedad civil y dos para el componente de instituciones del Salud Publica), 2 para el proyecto de TB y 2 para el Proyecto de Malaria que finaliza el 2019. el costo incluye gastos de movilización (alimentación, transporte colectivo) y elaboración de informe.</t>
  </si>
  <si>
    <t>Retiro anual de miembros para la evaluación del trabajo del 2019 y la elaboración del plan Operativo para el año 2020. se hará una evaluación de los avances en la implementación de la Estrategia Nacional de Sostenibilidad.  El costo incluye, alimentacion, pernoctacion de una noche, local para la reunion, transporte.</t>
  </si>
  <si>
    <t>Asistencia Tecnica para la implementancion de la Estrategia Nacional de sostenibilidad</t>
  </si>
  <si>
    <t xml:space="preserve"> Se trabajará a traves del Comité Nacional para la Sostenibilidad de la respuesta en acciones relacionadas a la implementacion de la Estrategia Nacional de VIH</t>
  </si>
  <si>
    <t xml:space="preserve">Asambleas plenarias con la participación de todos los sectores para dar seguimiento a la ejecución de los proyectos vigentes , dar seguimiento a la implementación de las estrategias nacionales de sostenibilidad para la respuesta de VIH y TB, se dará seguimiento a los proyectos  regionales, se facilitará la coordinación con otros mecanismos nacionales y regionales, retroalimentación de los sectores del trabajo del MCP-ES. </t>
  </si>
  <si>
    <t>Reuniones de seguimiento al trabajo del MCP-ES para facilitar el intercambio de información entre el representante y sus constituyentes. El costo incluye alimentación, local y materiales. Se calcula participación de al menos 60 personas por evento provenientes  de los diferentes sectores y subsectores.</t>
  </si>
  <si>
    <t xml:space="preserve">Taller para todos los miembros,  incluyendo RPs,  para la revisión y actualización  del Código de Ética del MCP-ES,  homologándolo con el código de ética del FM, el taller se hará en dos 2 fechas diferentes , la primera revision con los miembros actuales y la validacion  con los miembros que se integraran en julio del  2019. </t>
  </si>
  <si>
    <t>Se publicaran las actividades que se desarrollan mensualmente en la página web y redes sociales (costo mensual $200.00 x12= 2400.00), se diseñará y publicará de manera  electrónica  boletín informativo con las actividades desarrolladas durante el trimestre. (costo del diseño del boletin $200.00 x4 = 800.00) costo de la linea  $3200.00</t>
  </si>
  <si>
    <t>Curso de inducción de 2 días a miembros de nuevo de ingreso de los diferentes  sectores que conformaran el MCP-ES para el periodo 2019-2022, para dar a conocer los documentos de gobernanza del mecanismo. incluye alimentación, pernoctacion, local, transporte y  materiales.  se invertirá en local y alimentacion y las  ponencias estarán a cargo del comité de capacitación continua, Comité Ejecutivo  los RP  y de la Dirección Ejecutiva. Se calcula la participacion de 30 personas por evento. las personas que no participen en la actividad grupal seran atendidas de manera individual hasta completar el curso de induccion.</t>
  </si>
  <si>
    <t>Reuniones para eleccion de sectores de sociedad civil, se espera realizar al menos 10 reuniones con subsectores de sociedad civil: Poblaciones Clave(2: una para HSH y Trans,  una para MTS) Personas afectadas VIH, TB y Malaria (3:  una por cada poblacion) Academia (1) OBF (1) Ongs (2: una para Nacinales y una para internacionales) Privado (1) , el numero de personas que asisten difiere en cada uno de los sectores. se ha realizado una estimacion promedio  de $350.00 que incluye local, alimentacion y viaticos . Lo viaticos solamente para los participantes del sector de personas afectadas por VIH, TB y Malaria y Poblaciones Clave: Mujeres Trans, HSH y Mujeres Trabajadoras Sexuales.</t>
  </si>
  <si>
    <t>Reuniones para dar seguimiento a la implementación de la estrategia de comunicaciones, que garantiza la transparencia del trabajo del MCP-ES y la implementación de los proyectos de país.  Este comité da seguimiento a la pagina web, redes sociales y boletines informativos.</t>
  </si>
  <si>
    <t>Reuniones para planificar el programa de fortalecimiento de los miembros del MCP-ES y la búsqueda de asistencia técnica para el desarrollo de los temas. Este comité tiene a su cargo el desarrollo de los talleres de fortalecimiento.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</si>
</sst>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_-;\-* #,##0.00_-;_-* &quot;-&quot;??_-;_-@_-"/>
    <numFmt numFmtId="166" formatCode="_ * #,##0.00_ ;_ * \-#,##0.00_ ;_ * &quot;-&quot;??_ ;_ @_ "/>
    <numFmt numFmtId="167" formatCode="_-* #,##0_-;\-* #,##0_-;_-* &quot;-&quot;??_-;_-@_-"/>
    <numFmt numFmtId="168" formatCode="[$-809]dd\ mmmm\ yyyy;@"/>
  </numFmts>
  <fonts count="37" x14ac:knownFonts="1">
    <font>
      <sz val="11"/>
      <color theme="1"/>
      <name val="Calibri"/>
      <family val="2"/>
      <scheme val="minor"/>
    </font>
    <font>
      <sz val="11"/>
      <name val="Calibri"/>
      <family val="2"/>
      <scheme val="minor"/>
    </font>
    <font>
      <sz val="11"/>
      <color theme="1"/>
      <name val="Calibri"/>
      <family val="2"/>
      <scheme val="minor"/>
    </font>
    <font>
      <sz val="10"/>
      <name val="Arial"/>
      <family val="2"/>
    </font>
    <font>
      <sz val="12"/>
      <color indexed="8"/>
      <name val="Verdana"/>
      <family val="2"/>
    </font>
    <font>
      <sz val="12"/>
      <color indexed="8"/>
      <name val="Georgia"/>
      <family val="1"/>
    </font>
    <font>
      <sz val="10"/>
      <color indexed="8"/>
      <name val="Georgia"/>
      <family val="1"/>
    </font>
    <font>
      <u/>
      <sz val="10"/>
      <color indexed="8"/>
      <name val="Georgia"/>
      <family val="1"/>
    </font>
    <font>
      <sz val="10"/>
      <name val="Georgia"/>
      <family val="1"/>
    </font>
    <font>
      <sz val="18"/>
      <color indexed="8"/>
      <name val="Georgia"/>
      <family val="1"/>
    </font>
    <font>
      <sz val="11"/>
      <color theme="1"/>
      <name val="Georgia"/>
      <family val="1"/>
    </font>
    <font>
      <b/>
      <sz val="12"/>
      <color theme="1"/>
      <name val="Georgia"/>
      <family val="1"/>
    </font>
    <font>
      <sz val="10"/>
      <color indexed="22"/>
      <name val="Georgia"/>
      <family val="1"/>
    </font>
    <font>
      <sz val="10"/>
      <color indexed="20"/>
      <name val="Georgia"/>
      <family val="1"/>
    </font>
    <font>
      <sz val="10"/>
      <color indexed="18"/>
      <name val="Georgia"/>
      <family val="1"/>
    </font>
    <font>
      <u/>
      <sz val="10"/>
      <color indexed="20"/>
      <name val="Georgia"/>
      <family val="1"/>
    </font>
    <font>
      <i/>
      <sz val="10"/>
      <color indexed="11"/>
      <name val="Georgia"/>
      <family val="1"/>
    </font>
    <font>
      <b/>
      <i/>
      <sz val="10"/>
      <color indexed="20"/>
      <name val="Georgia"/>
      <family val="1"/>
    </font>
    <font>
      <b/>
      <sz val="11"/>
      <color theme="0"/>
      <name val="Calibri"/>
      <family val="2"/>
      <scheme val="minor"/>
    </font>
    <font>
      <sz val="10"/>
      <color rgb="FF000000"/>
      <name val="Georgia"/>
      <family val="1"/>
    </font>
    <font>
      <strike/>
      <sz val="11"/>
      <color rgb="FFFF0000"/>
      <name val="Georgia"/>
      <family val="1"/>
    </font>
    <font>
      <sz val="11"/>
      <color theme="1"/>
      <name val="Arial"/>
      <family val="2"/>
    </font>
    <font>
      <b/>
      <sz val="12"/>
      <color theme="1"/>
      <name val="Arial"/>
      <family val="2"/>
    </font>
    <font>
      <sz val="11"/>
      <name val="Arial"/>
      <family val="2"/>
    </font>
    <font>
      <sz val="11"/>
      <color theme="0" tint="-0.499984740745262"/>
      <name val="Arial"/>
      <family val="2"/>
    </font>
    <font>
      <b/>
      <sz val="11"/>
      <color theme="1"/>
      <name val="Arial"/>
      <family val="2"/>
    </font>
    <font>
      <b/>
      <sz val="18"/>
      <color theme="1"/>
      <name val="Arial"/>
      <family val="2"/>
    </font>
    <font>
      <sz val="10"/>
      <color theme="1"/>
      <name val="Arial"/>
      <family val="2"/>
    </font>
    <font>
      <sz val="9"/>
      <color theme="1"/>
      <name val="Arial"/>
      <family val="2"/>
    </font>
    <font>
      <sz val="11"/>
      <color indexed="8"/>
      <name val="Arial"/>
      <family val="2"/>
    </font>
    <font>
      <b/>
      <sz val="11"/>
      <color rgb="FFFF0000"/>
      <name val="Arial"/>
      <family val="2"/>
    </font>
    <font>
      <b/>
      <sz val="16"/>
      <color theme="1"/>
      <name val="Arial"/>
      <family val="2"/>
    </font>
    <font>
      <b/>
      <sz val="11"/>
      <color indexed="8"/>
      <name val="Arial"/>
      <family val="2"/>
    </font>
    <font>
      <sz val="11"/>
      <color rgb="FFFF0000"/>
      <name val="Arial"/>
      <family val="2"/>
    </font>
    <font>
      <sz val="11"/>
      <color theme="1" tint="4.9989318521683403E-2"/>
      <name val="Arial"/>
      <family val="2"/>
    </font>
    <font>
      <sz val="9"/>
      <color indexed="81"/>
      <name val="Tahoma"/>
      <family val="2"/>
    </font>
    <font>
      <b/>
      <sz val="9"/>
      <color indexed="81"/>
      <name val="Tahoma"/>
      <family val="2"/>
    </font>
  </fonts>
  <fills count="18">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C000"/>
        <bgColor indexed="64"/>
      </patternFill>
    </fill>
    <fill>
      <patternFill patternType="solid">
        <fgColor indexed="19"/>
        <bgColor auto="1"/>
      </patternFill>
    </fill>
    <fill>
      <patternFill patternType="solid">
        <fgColor theme="9"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39997558519241921"/>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8"/>
      </top>
      <bottom/>
      <diagonal/>
    </border>
    <border>
      <left/>
      <right/>
      <top/>
      <bottom style="medium">
        <color indexed="8"/>
      </bottom>
      <diagonal/>
    </border>
    <border>
      <left style="medium">
        <color indexed="8"/>
      </left>
      <right/>
      <top/>
      <bottom/>
      <diagonal/>
    </border>
    <border>
      <left/>
      <right style="thin">
        <color indexed="12"/>
      </right>
      <top/>
      <bottom/>
      <diagonal/>
    </border>
    <border>
      <left style="thin">
        <color indexed="12"/>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2"/>
      </left>
      <right/>
      <top style="medium">
        <color indexed="8"/>
      </top>
      <bottom/>
      <diagonal/>
    </border>
    <border>
      <left style="thin">
        <color indexed="12"/>
      </left>
      <right/>
      <top/>
      <bottom/>
      <diagonal/>
    </border>
    <border>
      <left/>
      <right/>
      <top/>
      <bottom style="dotted">
        <color indexed="21"/>
      </bottom>
      <diagonal/>
    </border>
    <border>
      <left/>
      <right/>
      <top style="dotted">
        <color indexed="21"/>
      </top>
      <bottom style="dashed">
        <color indexed="21"/>
      </bottom>
      <diagonal/>
    </border>
    <border>
      <left/>
      <right/>
      <top style="dashed">
        <color indexed="21"/>
      </top>
      <bottom style="dotted">
        <color indexed="21"/>
      </bottom>
      <diagonal/>
    </border>
    <border>
      <left/>
      <right/>
      <top style="dotted">
        <color indexed="21"/>
      </top>
      <bottom style="dotted">
        <color indexed="21"/>
      </bottom>
      <diagonal/>
    </border>
    <border>
      <left/>
      <right/>
      <top style="dotted">
        <color indexed="21"/>
      </top>
      <bottom/>
      <diagonal/>
    </border>
    <border>
      <left style="thin">
        <color indexed="12"/>
      </left>
      <right/>
      <top/>
      <bottom style="medium">
        <color indexed="8"/>
      </bottom>
      <diagonal/>
    </border>
    <border>
      <left/>
      <right/>
      <top style="medium">
        <color indexed="8"/>
      </top>
      <bottom style="thin">
        <color indexed="8"/>
      </bottom>
      <diagonal/>
    </border>
    <border>
      <left style="thin">
        <color indexed="12"/>
      </left>
      <right style="thin">
        <color indexed="8"/>
      </right>
      <top/>
      <bottom/>
      <diagonal/>
    </border>
    <border>
      <left style="thin">
        <color indexed="8"/>
      </left>
      <right/>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top style="hair">
        <color indexed="8"/>
      </top>
      <bottom style="medium">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12"/>
      </left>
      <right style="medium">
        <color indexed="8"/>
      </right>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thin">
        <color indexed="64"/>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right/>
      <top style="thin">
        <color indexed="8"/>
      </top>
      <bottom style="medium">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s>
  <cellStyleXfs count="10">
    <xf numFmtId="0" fontId="0" fillId="0" borderId="0"/>
    <xf numFmtId="165"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Protection="0">
      <alignment vertical="top" wrapText="1"/>
    </xf>
    <xf numFmtId="0" fontId="3" fillId="0" borderId="0"/>
    <xf numFmtId="9"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2" fillId="0" borderId="0"/>
    <xf numFmtId="164" fontId="2" fillId="0" borderId="0" applyFont="0" applyFill="0" applyBorder="0" applyAlignment="0" applyProtection="0"/>
  </cellStyleXfs>
  <cellXfs count="853">
    <xf numFmtId="0" fontId="0" fillId="0" borderId="0" xfId="0"/>
    <xf numFmtId="0" fontId="0" fillId="0" borderId="27" xfId="0" applyBorder="1" applyAlignment="1"/>
    <xf numFmtId="0" fontId="0" fillId="0" borderId="1" xfId="0" applyBorder="1"/>
    <xf numFmtId="0" fontId="0" fillId="0" borderId="1" xfId="0" applyBorder="1" applyAlignment="1">
      <alignment wrapText="1"/>
    </xf>
    <xf numFmtId="0" fontId="0" fillId="0" borderId="1" xfId="0" applyFill="1" applyBorder="1"/>
    <xf numFmtId="0" fontId="0" fillId="0" borderId="1" xfId="0" applyFill="1" applyBorder="1" applyAlignment="1">
      <alignment wrapText="1"/>
    </xf>
    <xf numFmtId="0" fontId="1" fillId="5" borderId="1" xfId="0" applyFont="1" applyFill="1" applyBorder="1" applyAlignment="1"/>
    <xf numFmtId="0" fontId="0" fillId="3" borderId="1" xfId="0" applyFill="1" applyBorder="1"/>
    <xf numFmtId="0" fontId="5" fillId="0" borderId="0" xfId="3" applyFont="1" applyAlignment="1">
      <alignment vertical="top" wrapText="1"/>
    </xf>
    <xf numFmtId="0" fontId="6" fillId="0" borderId="0" xfId="3" applyNumberFormat="1" applyFont="1" applyAlignment="1"/>
    <xf numFmtId="0" fontId="6" fillId="0" borderId="76" xfId="3" applyFont="1" applyBorder="1" applyAlignment="1"/>
    <xf numFmtId="0" fontId="6" fillId="0" borderId="75" xfId="3" applyFont="1" applyBorder="1" applyAlignment="1"/>
    <xf numFmtId="0" fontId="6" fillId="0" borderId="74" xfId="3" applyFont="1" applyBorder="1" applyAlignment="1"/>
    <xf numFmtId="0" fontId="6" fillId="0" borderId="38" xfId="3" applyFont="1" applyBorder="1" applyAlignment="1"/>
    <xf numFmtId="0" fontId="6" fillId="0" borderId="0" xfId="3" applyFont="1" applyBorder="1" applyAlignment="1"/>
    <xf numFmtId="0" fontId="6" fillId="0" borderId="35" xfId="3" applyFont="1" applyBorder="1" applyAlignment="1"/>
    <xf numFmtId="0" fontId="6" fillId="0" borderId="44" xfId="3" applyFont="1" applyBorder="1" applyAlignment="1"/>
    <xf numFmtId="0" fontId="6" fillId="0" borderId="93" xfId="3" applyNumberFormat="1" applyFont="1" applyBorder="1" applyAlignment="1">
      <alignment wrapText="1"/>
    </xf>
    <xf numFmtId="0" fontId="6" fillId="0" borderId="94" xfId="3" applyNumberFormat="1" applyFont="1" applyBorder="1" applyAlignment="1">
      <alignment vertical="center"/>
    </xf>
    <xf numFmtId="0" fontId="6" fillId="0" borderId="69" xfId="3" applyFont="1" applyBorder="1" applyAlignment="1"/>
    <xf numFmtId="0" fontId="6" fillId="0" borderId="94" xfId="3" applyNumberFormat="1" applyFont="1" applyBorder="1" applyAlignment="1">
      <alignment horizontal="left" vertical="center"/>
    </xf>
    <xf numFmtId="0" fontId="6" fillId="0" borderId="73" xfId="3" applyNumberFormat="1" applyFont="1" applyBorder="1" applyAlignment="1">
      <alignment vertical="top" wrapText="1"/>
    </xf>
    <xf numFmtId="0" fontId="6" fillId="0" borderId="72" xfId="3" applyNumberFormat="1" applyFont="1" applyBorder="1" applyAlignment="1">
      <alignment vertical="center"/>
    </xf>
    <xf numFmtId="0" fontId="6" fillId="3" borderId="71" xfId="3" applyNumberFormat="1" applyFont="1" applyFill="1" applyBorder="1" applyAlignment="1">
      <alignment horizontal="center"/>
    </xf>
    <xf numFmtId="0" fontId="6" fillId="3" borderId="70" xfId="3" applyNumberFormat="1" applyFont="1" applyFill="1" applyBorder="1" applyAlignment="1">
      <alignment horizontal="center"/>
    </xf>
    <xf numFmtId="0" fontId="6" fillId="0" borderId="36" xfId="3" applyFont="1" applyBorder="1" applyAlignment="1"/>
    <xf numFmtId="0" fontId="6" fillId="0" borderId="95" xfId="3" applyFont="1" applyBorder="1" applyAlignment="1"/>
    <xf numFmtId="0" fontId="6" fillId="0" borderId="53" xfId="3" applyFont="1" applyBorder="1" applyAlignment="1"/>
    <xf numFmtId="0" fontId="6" fillId="0" borderId="91" xfId="3" applyNumberFormat="1" applyFont="1" applyBorder="1" applyAlignment="1">
      <alignment vertical="center" wrapText="1"/>
    </xf>
    <xf numFmtId="0" fontId="6" fillId="0" borderId="91" xfId="3" applyNumberFormat="1" applyFont="1" applyBorder="1" applyAlignment="1">
      <alignment horizontal="center" vertical="center"/>
    </xf>
    <xf numFmtId="1" fontId="6" fillId="0" borderId="52" xfId="3" applyNumberFormat="1" applyFont="1" applyBorder="1" applyAlignment="1">
      <alignment vertical="center"/>
    </xf>
    <xf numFmtId="0" fontId="6" fillId="0" borderId="37" xfId="3" applyFont="1" applyBorder="1" applyAlignment="1"/>
    <xf numFmtId="1" fontId="6" fillId="0" borderId="69" xfId="3" applyNumberFormat="1" applyFont="1" applyBorder="1" applyAlignment="1">
      <alignment horizontal="center"/>
    </xf>
    <xf numFmtId="1" fontId="9" fillId="0" borderId="36" xfId="3" applyNumberFormat="1" applyFont="1" applyBorder="1" applyAlignment="1">
      <alignment horizontal="center"/>
    </xf>
    <xf numFmtId="1" fontId="9" fillId="0" borderId="44" xfId="3" applyNumberFormat="1" applyFont="1" applyBorder="1" applyAlignment="1">
      <alignment horizontal="center"/>
    </xf>
    <xf numFmtId="0" fontId="10" fillId="0" borderId="0" xfId="0" applyFont="1"/>
    <xf numFmtId="0" fontId="10" fillId="0" borderId="0" xfId="0" applyFont="1" applyBorder="1" applyAlignment="1">
      <alignment horizontal="left" wrapText="1"/>
    </xf>
    <xf numFmtId="0" fontId="6" fillId="0" borderId="0" xfId="3" applyNumberFormat="1" applyFont="1" applyBorder="1" applyAlignment="1"/>
    <xf numFmtId="0" fontId="11" fillId="0" borderId="0" xfId="0" applyFont="1" applyBorder="1" applyAlignment="1">
      <alignment horizontal="left" wrapText="1"/>
    </xf>
    <xf numFmtId="0" fontId="6" fillId="0" borderId="50" xfId="3" applyFont="1" applyBorder="1" applyAlignment="1"/>
    <xf numFmtId="1" fontId="6" fillId="0" borderId="60" xfId="3" applyNumberFormat="1" applyFont="1" applyBorder="1" applyAlignment="1">
      <alignment vertical="top" wrapText="1"/>
    </xf>
    <xf numFmtId="1" fontId="12" fillId="0" borderId="59" xfId="3" applyNumberFormat="1" applyFont="1" applyBorder="1" applyAlignment="1">
      <alignment vertical="top" wrapText="1"/>
    </xf>
    <xf numFmtId="1" fontId="6" fillId="0" borderId="59" xfId="3" applyNumberFormat="1" applyFont="1" applyBorder="1" applyAlignment="1">
      <alignment vertical="top" wrapText="1"/>
    </xf>
    <xf numFmtId="1" fontId="13" fillId="0" borderId="58" xfId="3" applyNumberFormat="1" applyFont="1" applyBorder="1" applyAlignment="1">
      <alignment vertical="top" wrapText="1"/>
    </xf>
    <xf numFmtId="1" fontId="6" fillId="0" borderId="52" xfId="3" applyNumberFormat="1" applyFont="1" applyBorder="1" applyAlignment="1">
      <alignment vertical="top" wrapText="1"/>
    </xf>
    <xf numFmtId="1" fontId="6" fillId="0" borderId="56" xfId="3" applyNumberFormat="1" applyFont="1" applyBorder="1" applyAlignment="1">
      <alignment vertical="top" wrapText="1"/>
    </xf>
    <xf numFmtId="1" fontId="12" fillId="0" borderId="55" xfId="3" applyNumberFormat="1" applyFont="1" applyBorder="1" applyAlignment="1">
      <alignment vertical="top" wrapText="1"/>
    </xf>
    <xf numFmtId="0" fontId="6" fillId="0" borderId="55" xfId="3" applyNumberFormat="1" applyFont="1" applyBorder="1" applyAlignment="1">
      <alignment vertical="top" wrapText="1"/>
    </xf>
    <xf numFmtId="1" fontId="13" fillId="0" borderId="54" xfId="3" applyNumberFormat="1" applyFont="1" applyBorder="1" applyAlignment="1">
      <alignment vertical="top" wrapText="1"/>
    </xf>
    <xf numFmtId="1" fontId="6" fillId="0" borderId="55" xfId="3" applyNumberFormat="1" applyFont="1" applyBorder="1" applyAlignment="1">
      <alignment vertical="top" wrapText="1"/>
    </xf>
    <xf numFmtId="0" fontId="13" fillId="0" borderId="54" xfId="3" applyNumberFormat="1" applyFont="1" applyBorder="1" applyAlignment="1">
      <alignment vertical="top" wrapText="1"/>
    </xf>
    <xf numFmtId="0" fontId="12" fillId="0" borderId="99" xfId="3" applyNumberFormat="1" applyFont="1" applyBorder="1" applyAlignment="1">
      <alignment vertical="top" wrapText="1"/>
    </xf>
    <xf numFmtId="0" fontId="12" fillId="0" borderId="100" xfId="3" applyNumberFormat="1" applyFont="1" applyBorder="1" applyAlignment="1">
      <alignment vertical="top" wrapText="1"/>
    </xf>
    <xf numFmtId="0" fontId="12" fillId="0" borderId="101" xfId="3" applyNumberFormat="1" applyFont="1" applyBorder="1" applyAlignment="1">
      <alignment vertical="top" wrapText="1"/>
    </xf>
    <xf numFmtId="1" fontId="6" fillId="0" borderId="51" xfId="3" applyNumberFormat="1" applyFont="1" applyBorder="1" applyAlignment="1">
      <alignment vertical="top" wrapText="1"/>
    </xf>
    <xf numFmtId="1" fontId="6" fillId="0" borderId="43" xfId="3" applyNumberFormat="1" applyFont="1" applyBorder="1" applyAlignment="1">
      <alignment vertical="top" wrapText="1"/>
    </xf>
    <xf numFmtId="1" fontId="6" fillId="0" borderId="38" xfId="3" applyNumberFormat="1" applyFont="1" applyBorder="1" applyAlignment="1"/>
    <xf numFmtId="1" fontId="6" fillId="0" borderId="102" xfId="3" applyNumberFormat="1" applyFont="1" applyBorder="1" applyAlignment="1">
      <alignment vertical="top" wrapText="1"/>
    </xf>
    <xf numFmtId="1" fontId="12" fillId="0" borderId="102" xfId="3" applyNumberFormat="1" applyFont="1" applyBorder="1" applyAlignment="1">
      <alignment vertical="top" wrapText="1"/>
    </xf>
    <xf numFmtId="1" fontId="13" fillId="0" borderId="102" xfId="3" applyNumberFormat="1" applyFont="1" applyBorder="1" applyAlignment="1">
      <alignment vertical="top" wrapText="1"/>
    </xf>
    <xf numFmtId="1" fontId="6" fillId="0" borderId="50" xfId="3" applyNumberFormat="1" applyFont="1" applyBorder="1" applyAlignment="1">
      <alignment vertical="top" wrapText="1"/>
    </xf>
    <xf numFmtId="0" fontId="6" fillId="0" borderId="59" xfId="3" applyNumberFormat="1" applyFont="1" applyBorder="1" applyAlignment="1">
      <alignment vertical="top" wrapText="1"/>
    </xf>
    <xf numFmtId="0" fontId="6" fillId="0" borderId="56" xfId="3" applyNumberFormat="1" applyFont="1" applyBorder="1" applyAlignment="1">
      <alignment vertical="top" wrapText="1"/>
    </xf>
    <xf numFmtId="0" fontId="6" fillId="0" borderId="43" xfId="3" applyFont="1" applyBorder="1" applyAlignment="1"/>
    <xf numFmtId="0" fontId="13" fillId="0" borderId="58" xfId="3" applyNumberFormat="1" applyFont="1" applyBorder="1" applyAlignment="1">
      <alignment vertical="top" wrapText="1"/>
    </xf>
    <xf numFmtId="0" fontId="6" fillId="0" borderId="52" xfId="3" applyFont="1" applyBorder="1" applyAlignment="1"/>
    <xf numFmtId="1" fontId="6" fillId="0" borderId="0" xfId="3" applyNumberFormat="1" applyFont="1" applyBorder="1" applyAlignment="1">
      <alignment horizontal="justify" vertical="top" wrapText="1"/>
    </xf>
    <xf numFmtId="0" fontId="6" fillId="0" borderId="55" xfId="3" applyNumberFormat="1" applyFont="1" applyBorder="1" applyAlignment="1">
      <alignment horizontal="justify" vertical="top" wrapText="1"/>
    </xf>
    <xf numFmtId="1" fontId="6" fillId="0" borderId="56" xfId="3" applyNumberFormat="1" applyFont="1" applyBorder="1" applyAlignment="1"/>
    <xf numFmtId="1" fontId="6" fillId="0" borderId="55" xfId="3" applyNumberFormat="1" applyFont="1" applyBorder="1" applyAlignment="1"/>
    <xf numFmtId="1" fontId="6" fillId="0" borderId="52" xfId="3" applyNumberFormat="1" applyFont="1" applyBorder="1" applyAlignment="1"/>
    <xf numFmtId="1" fontId="6" fillId="0" borderId="64" xfId="3" applyNumberFormat="1" applyFont="1" applyBorder="1" applyAlignment="1">
      <alignment horizontal="left" vertical="top" wrapText="1"/>
    </xf>
    <xf numFmtId="1" fontId="6" fillId="0" borderId="63" xfId="3" applyNumberFormat="1" applyFont="1" applyBorder="1" applyAlignment="1">
      <alignment horizontal="left" vertical="top" wrapText="1"/>
    </xf>
    <xf numFmtId="1" fontId="6" fillId="0" borderId="62" xfId="3" applyNumberFormat="1" applyFont="1" applyBorder="1" applyAlignment="1">
      <alignment horizontal="left" vertical="top" wrapText="1"/>
    </xf>
    <xf numFmtId="1" fontId="13" fillId="0" borderId="52" xfId="3" applyNumberFormat="1" applyFont="1" applyBorder="1" applyAlignment="1">
      <alignment vertical="top" wrapText="1"/>
    </xf>
    <xf numFmtId="1" fontId="6" fillId="0" borderId="103" xfId="3" applyNumberFormat="1" applyFont="1" applyBorder="1" applyAlignment="1"/>
    <xf numFmtId="1" fontId="6" fillId="0" borderId="95" xfId="3" applyNumberFormat="1" applyFont="1" applyBorder="1" applyAlignment="1"/>
    <xf numFmtId="1" fontId="6" fillId="0" borderId="104" xfId="3" applyNumberFormat="1" applyFont="1" applyBorder="1" applyAlignment="1"/>
    <xf numFmtId="1" fontId="6" fillId="0" borderId="52" xfId="3" applyNumberFormat="1" applyFont="1" applyBorder="1" applyAlignment="1">
      <alignment vertical="top"/>
    </xf>
    <xf numFmtId="1" fontId="6" fillId="0" borderId="51" xfId="3" applyNumberFormat="1" applyFont="1" applyBorder="1" applyAlignment="1"/>
    <xf numFmtId="1" fontId="6" fillId="0" borderId="43" xfId="3" applyNumberFormat="1" applyFont="1" applyBorder="1" applyAlignment="1">
      <alignment vertical="top"/>
    </xf>
    <xf numFmtId="1" fontId="15" fillId="0" borderId="102" xfId="3" applyNumberFormat="1" applyFont="1" applyBorder="1" applyAlignment="1">
      <alignment vertical="top" wrapText="1"/>
    </xf>
    <xf numFmtId="0" fontId="15" fillId="0" borderId="58" xfId="3" applyNumberFormat="1" applyFont="1" applyBorder="1" applyAlignment="1">
      <alignment vertical="top" wrapText="1"/>
    </xf>
    <xf numFmtId="0" fontId="15" fillId="0" borderId="54" xfId="3" applyNumberFormat="1" applyFont="1" applyBorder="1" applyAlignment="1">
      <alignment vertical="top" wrapText="1"/>
    </xf>
    <xf numFmtId="1" fontId="6" fillId="0" borderId="57" xfId="3" applyNumberFormat="1" applyFont="1" applyBorder="1" applyAlignment="1">
      <alignment vertical="top" wrapText="1"/>
    </xf>
    <xf numFmtId="1" fontId="6" fillId="0" borderId="0" xfId="3" applyNumberFormat="1" applyFont="1" applyBorder="1" applyAlignment="1">
      <alignment vertical="top" wrapText="1"/>
    </xf>
    <xf numFmtId="1" fontId="6" fillId="0" borderId="53" xfId="3" applyNumberFormat="1" applyFont="1" applyBorder="1" applyAlignment="1">
      <alignment vertical="top" wrapText="1"/>
    </xf>
    <xf numFmtId="1" fontId="6" fillId="0" borderId="36" xfId="3" applyNumberFormat="1" applyFont="1" applyBorder="1" applyAlignment="1">
      <alignment vertical="top"/>
    </xf>
    <xf numFmtId="1" fontId="6" fillId="0" borderId="36" xfId="3" applyNumberFormat="1" applyFont="1" applyBorder="1" applyAlignment="1">
      <alignment vertical="top" wrapText="1"/>
    </xf>
    <xf numFmtId="1" fontId="6" fillId="0" borderId="50" xfId="3" applyNumberFormat="1" applyFont="1" applyBorder="1" applyAlignment="1">
      <alignment vertical="top"/>
    </xf>
    <xf numFmtId="0" fontId="6" fillId="0" borderId="49" xfId="3" applyFont="1" applyBorder="1" applyAlignment="1"/>
    <xf numFmtId="1" fontId="13" fillId="0" borderId="44" xfId="3" applyNumberFormat="1" applyFont="1" applyBorder="1" applyAlignment="1">
      <alignment vertical="top" wrapText="1"/>
    </xf>
    <xf numFmtId="0" fontId="13" fillId="0" borderId="48" xfId="3" applyNumberFormat="1" applyFont="1" applyBorder="1" applyAlignment="1">
      <alignment horizontal="justify" vertical="top" wrapText="1"/>
    </xf>
    <xf numFmtId="0" fontId="13" fillId="0" borderId="44" xfId="3" applyNumberFormat="1" applyFont="1" applyBorder="1" applyAlignment="1">
      <alignment vertical="top" wrapText="1"/>
    </xf>
    <xf numFmtId="0" fontId="13" fillId="0" borderId="47" xfId="3" applyNumberFormat="1" applyFont="1" applyBorder="1" applyAlignment="1">
      <alignment horizontal="justify" vertical="top" wrapText="1"/>
    </xf>
    <xf numFmtId="0" fontId="13" fillId="0" borderId="46" xfId="3" applyNumberFormat="1" applyFont="1" applyBorder="1" applyAlignment="1">
      <alignment horizontal="left" vertical="top" wrapText="1"/>
    </xf>
    <xf numFmtId="1" fontId="13" fillId="0" borderId="45" xfId="3" applyNumberFormat="1" applyFont="1" applyBorder="1" applyAlignment="1">
      <alignment horizontal="justify" vertical="top" wrapText="1"/>
    </xf>
    <xf numFmtId="1" fontId="13" fillId="0" borderId="0" xfId="3" applyNumberFormat="1" applyFont="1" applyBorder="1" applyAlignment="1">
      <alignment vertical="top" wrapText="1"/>
    </xf>
    <xf numFmtId="0" fontId="13" fillId="0" borderId="0" xfId="3" applyNumberFormat="1" applyFont="1" applyBorder="1" applyAlignment="1">
      <alignment vertical="top" wrapText="1"/>
    </xf>
    <xf numFmtId="1" fontId="16" fillId="0" borderId="0" xfId="3" applyNumberFormat="1" applyFont="1" applyBorder="1" applyAlignment="1">
      <alignment horizontal="justify" vertical="top" wrapText="1"/>
    </xf>
    <xf numFmtId="1" fontId="17" fillId="0" borderId="0" xfId="3" applyNumberFormat="1" applyFont="1" applyBorder="1" applyAlignment="1">
      <alignment horizontal="justify" vertical="top" wrapText="1"/>
    </xf>
    <xf numFmtId="1" fontId="9" fillId="0" borderId="40" xfId="3" applyNumberFormat="1" applyFont="1" applyBorder="1" applyAlignment="1">
      <alignment horizontal="center"/>
    </xf>
    <xf numFmtId="1" fontId="9" fillId="0" borderId="39" xfId="3" applyNumberFormat="1" applyFont="1" applyBorder="1" applyAlignment="1">
      <alignment horizontal="center"/>
    </xf>
    <xf numFmtId="0" fontId="18" fillId="10" borderId="0" xfId="0" applyFont="1" applyFill="1"/>
    <xf numFmtId="0" fontId="0" fillId="0" borderId="88" xfId="0" applyBorder="1"/>
    <xf numFmtId="0" fontId="0" fillId="0" borderId="0" xfId="0" applyFill="1" applyBorder="1"/>
    <xf numFmtId="0" fontId="1" fillId="0" borderId="0" xfId="0" applyFont="1" applyFill="1" applyBorder="1" applyAlignment="1"/>
    <xf numFmtId="1" fontId="6" fillId="0" borderId="44" xfId="3" applyNumberFormat="1" applyFont="1" applyBorder="1" applyAlignment="1">
      <alignment vertical="center"/>
    </xf>
    <xf numFmtId="0" fontId="6" fillId="0" borderId="125" xfId="3" applyNumberFormat="1" applyFont="1" applyBorder="1" applyAlignment="1">
      <alignment vertical="center" wrapText="1"/>
    </xf>
    <xf numFmtId="0" fontId="19" fillId="0" borderId="125" xfId="0" applyFont="1" applyBorder="1" applyAlignment="1">
      <alignment horizontal="center" vertical="center" wrapText="1"/>
    </xf>
    <xf numFmtId="0" fontId="6" fillId="3" borderId="72" xfId="3" applyNumberFormat="1" applyFont="1" applyFill="1" applyBorder="1" applyAlignment="1">
      <alignment horizontal="center" vertical="center"/>
    </xf>
    <xf numFmtId="0" fontId="6" fillId="3" borderId="126" xfId="3" applyNumberFormat="1" applyFont="1" applyFill="1" applyBorder="1" applyAlignment="1">
      <alignment horizontal="center" vertical="center"/>
    </xf>
    <xf numFmtId="0" fontId="0" fillId="0" borderId="125" xfId="0" applyBorder="1"/>
    <xf numFmtId="0" fontId="0" fillId="0" borderId="125" xfId="0" applyBorder="1" applyAlignment="1">
      <alignment wrapText="1"/>
    </xf>
    <xf numFmtId="0" fontId="0" fillId="0" borderId="125" xfId="0" applyBorder="1" applyAlignment="1">
      <alignment vertical="top" wrapText="1"/>
    </xf>
    <xf numFmtId="0" fontId="1" fillId="0" borderId="125" xfId="0" applyFont="1" applyBorder="1" applyAlignment="1">
      <alignment wrapText="1"/>
    </xf>
    <xf numFmtId="0" fontId="0" fillId="0" borderId="125" xfId="0" applyFill="1" applyBorder="1"/>
    <xf numFmtId="0" fontId="0" fillId="0" borderId="125" xfId="0" applyFill="1" applyBorder="1" applyAlignment="1">
      <alignment wrapText="1"/>
    </xf>
    <xf numFmtId="0" fontId="21" fillId="0" borderId="0" xfId="0" applyFont="1"/>
    <xf numFmtId="0" fontId="22" fillId="0" borderId="0" xfId="0" applyFont="1"/>
    <xf numFmtId="0" fontId="23" fillId="0" borderId="0" xfId="0" applyFont="1" applyAlignment="1">
      <alignment vertical="top" wrapText="1"/>
    </xf>
    <xf numFmtId="0" fontId="21" fillId="0" borderId="0" xfId="0" applyFont="1" applyAlignment="1">
      <alignment horizontal="left"/>
    </xf>
    <xf numFmtId="0" fontId="21" fillId="0" borderId="0" xfId="0" applyFont="1" applyAlignment="1">
      <alignment vertical="center"/>
    </xf>
    <xf numFmtId="3" fontId="25" fillId="0" borderId="20" xfId="0" applyNumberFormat="1" applyFont="1" applyFill="1" applyBorder="1" applyAlignment="1">
      <alignment vertical="center" wrapText="1"/>
    </xf>
    <xf numFmtId="3" fontId="25" fillId="5" borderId="28" xfId="0" applyNumberFormat="1" applyFont="1" applyFill="1" applyBorder="1" applyAlignment="1">
      <alignment horizontal="center" vertical="center" wrapText="1"/>
    </xf>
    <xf numFmtId="0" fontId="25" fillId="0" borderId="0" xfId="0" applyFont="1" applyFill="1" applyAlignment="1">
      <alignment vertical="center"/>
    </xf>
    <xf numFmtId="0" fontId="21" fillId="0" borderId="0" xfId="0" applyFont="1" applyFill="1" applyAlignment="1">
      <alignment vertical="center"/>
    </xf>
    <xf numFmtId="0" fontId="25" fillId="0" borderId="0" xfId="0" applyFont="1" applyAlignment="1">
      <alignment vertical="center"/>
    </xf>
    <xf numFmtId="0" fontId="25" fillId="0" borderId="0" xfId="0" applyFont="1" applyFill="1" applyBorder="1" applyAlignment="1">
      <alignment vertical="center"/>
    </xf>
    <xf numFmtId="0" fontId="21" fillId="3" borderId="28" xfId="0" applyFont="1" applyFill="1" applyBorder="1" applyAlignment="1">
      <alignment horizontal="center" vertical="center" wrapText="1"/>
    </xf>
    <xf numFmtId="0" fontId="21" fillId="3" borderId="10" xfId="0" applyFont="1" applyFill="1" applyBorder="1" applyAlignment="1">
      <alignment horizontal="center" vertical="center"/>
    </xf>
    <xf numFmtId="0" fontId="23" fillId="3" borderId="2" xfId="0" applyFont="1" applyFill="1" applyBorder="1" applyAlignment="1">
      <alignment horizontal="center" vertical="center"/>
    </xf>
    <xf numFmtId="0" fontId="21" fillId="4" borderId="15" xfId="0" applyFont="1" applyFill="1" applyBorder="1" applyAlignment="1">
      <alignment horizontal="center" vertical="center" wrapText="1"/>
    </xf>
    <xf numFmtId="0" fontId="21" fillId="4" borderId="81" xfId="0" applyFont="1" applyFill="1" applyBorder="1" applyAlignment="1">
      <alignment vertical="center" wrapText="1"/>
    </xf>
    <xf numFmtId="0" fontId="21" fillId="4" borderId="15" xfId="0" applyFont="1" applyFill="1" applyBorder="1" applyAlignment="1">
      <alignment vertical="center" wrapText="1"/>
    </xf>
    <xf numFmtId="0" fontId="27" fillId="3" borderId="34"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83" xfId="0" applyFont="1" applyFill="1" applyBorder="1" applyAlignment="1">
      <alignment vertical="center" wrapText="1"/>
    </xf>
    <xf numFmtId="0" fontId="21" fillId="4" borderId="16" xfId="0" applyFont="1" applyFill="1" applyBorder="1" applyAlignment="1">
      <alignment vertical="center" wrapText="1"/>
    </xf>
    <xf numFmtId="0" fontId="21" fillId="4" borderId="9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107" xfId="0" applyFont="1" applyFill="1" applyBorder="1" applyAlignment="1">
      <alignment vertical="center" wrapText="1"/>
    </xf>
    <xf numFmtId="0" fontId="21" fillId="4" borderId="17" xfId="0" applyFont="1" applyFill="1" applyBorder="1" applyAlignment="1">
      <alignment vertical="center" wrapText="1"/>
    </xf>
    <xf numFmtId="0" fontId="21" fillId="2" borderId="2" xfId="0" applyFont="1" applyFill="1" applyBorder="1" applyAlignment="1">
      <alignment horizontal="center" vertical="center"/>
    </xf>
    <xf numFmtId="0" fontId="21" fillId="0" borderId="0" xfId="0" applyFont="1" applyBorder="1" applyAlignment="1">
      <alignment horizontal="center" vertical="center"/>
    </xf>
    <xf numFmtId="0" fontId="21" fillId="3" borderId="2" xfId="0" applyFont="1" applyFill="1" applyBorder="1" applyAlignment="1">
      <alignment horizontal="center" vertical="center" wrapText="1"/>
    </xf>
    <xf numFmtId="0" fontId="21" fillId="3" borderId="30" xfId="0" applyFont="1" applyFill="1" applyBorder="1" applyAlignment="1">
      <alignment horizontal="center" vertical="center"/>
    </xf>
    <xf numFmtId="0" fontId="21" fillId="3" borderId="30" xfId="0" applyFont="1" applyFill="1" applyBorder="1" applyAlignment="1">
      <alignment horizontal="center" vertical="center" wrapText="1"/>
    </xf>
    <xf numFmtId="0" fontId="21" fillId="3" borderId="31" xfId="0" applyFont="1" applyFill="1" applyBorder="1" applyAlignment="1">
      <alignment horizontal="center" vertical="center"/>
    </xf>
    <xf numFmtId="0" fontId="21" fillId="3" borderId="109"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10" xfId="0" applyFont="1" applyFill="1" applyBorder="1" applyAlignment="1">
      <alignment horizontal="center" vertical="center"/>
    </xf>
    <xf numFmtId="0" fontId="27" fillId="3" borderId="10" xfId="0" applyFont="1" applyFill="1" applyBorder="1" applyAlignment="1">
      <alignment horizontal="center" vertical="center" wrapText="1"/>
    </xf>
    <xf numFmtId="1" fontId="21" fillId="6" borderId="5" xfId="0" applyNumberFormat="1" applyFont="1" applyFill="1" applyBorder="1" applyAlignment="1">
      <alignment horizontal="center" vertical="center"/>
    </xf>
    <xf numFmtId="1" fontId="21" fillId="6" borderId="125" xfId="0" applyNumberFormat="1" applyFont="1" applyFill="1" applyBorder="1" applyAlignment="1">
      <alignment horizontal="center" vertical="center"/>
    </xf>
    <xf numFmtId="1" fontId="21" fillId="6" borderId="106" xfId="0" applyNumberFormat="1" applyFont="1" applyFill="1" applyBorder="1" applyAlignment="1">
      <alignment horizontal="center" vertical="center"/>
    </xf>
    <xf numFmtId="1" fontId="21" fillId="6" borderId="3" xfId="0" applyNumberFormat="1" applyFont="1" applyFill="1" applyBorder="1" applyAlignment="1">
      <alignment horizontal="center" vertical="center"/>
    </xf>
    <xf numFmtId="1" fontId="21" fillId="6" borderId="4" xfId="0" applyNumberFormat="1" applyFont="1" applyFill="1" applyBorder="1" applyAlignment="1">
      <alignment horizontal="center" vertical="center"/>
    </xf>
    <xf numFmtId="1" fontId="21" fillId="6" borderId="105" xfId="0" applyNumberFormat="1" applyFont="1" applyFill="1" applyBorder="1" applyAlignment="1">
      <alignment horizontal="center" vertical="center"/>
    </xf>
    <xf numFmtId="1" fontId="21" fillId="6" borderId="90" xfId="0" applyNumberFormat="1" applyFont="1" applyFill="1" applyBorder="1" applyAlignment="1">
      <alignment horizontal="center" vertical="center"/>
    </xf>
    <xf numFmtId="1" fontId="21" fillId="6" borderId="8" xfId="0" applyNumberFormat="1" applyFont="1" applyFill="1" applyBorder="1" applyAlignment="1">
      <alignment horizontal="center" vertical="center"/>
    </xf>
    <xf numFmtId="1" fontId="21" fillId="6" borderId="133" xfId="0" applyNumberFormat="1" applyFont="1" applyFill="1" applyBorder="1" applyAlignment="1">
      <alignment horizontal="center" vertical="center"/>
    </xf>
    <xf numFmtId="1" fontId="21" fillId="2" borderId="15" xfId="0" applyNumberFormat="1" applyFont="1" applyFill="1" applyBorder="1" applyAlignment="1">
      <alignment vertical="center"/>
    </xf>
    <xf numFmtId="3" fontId="21" fillId="6" borderId="134" xfId="0" applyNumberFormat="1" applyFont="1" applyFill="1" applyBorder="1" applyAlignment="1">
      <alignment vertical="center"/>
    </xf>
    <xf numFmtId="1" fontId="21" fillId="6" borderId="18" xfId="0" applyNumberFormat="1" applyFont="1" applyFill="1" applyBorder="1" applyAlignment="1">
      <alignment horizontal="center" vertical="center"/>
    </xf>
    <xf numFmtId="1" fontId="21" fillId="6" borderId="13" xfId="0" applyNumberFormat="1" applyFont="1" applyFill="1" applyBorder="1" applyAlignment="1">
      <alignment horizontal="center" vertical="center"/>
    </xf>
    <xf numFmtId="1" fontId="21" fillId="2" borderId="16" xfId="0" applyNumberFormat="1" applyFont="1" applyFill="1" applyBorder="1" applyAlignment="1">
      <alignment vertical="center"/>
    </xf>
    <xf numFmtId="3" fontId="21" fillId="6" borderId="113" xfId="0" applyNumberFormat="1" applyFont="1" applyFill="1" applyBorder="1" applyAlignment="1">
      <alignment vertical="center"/>
    </xf>
    <xf numFmtId="0" fontId="21" fillId="4" borderId="21" xfId="0" applyFont="1" applyFill="1" applyBorder="1" applyAlignment="1">
      <alignment vertical="center" wrapText="1"/>
    </xf>
    <xf numFmtId="0" fontId="21" fillId="4" borderId="22" xfId="0" applyFont="1" applyFill="1" applyBorder="1" applyAlignment="1">
      <alignment vertical="center" wrapText="1"/>
    </xf>
    <xf numFmtId="1" fontId="21" fillId="6" borderId="6" xfId="0" applyNumberFormat="1" applyFont="1" applyFill="1" applyBorder="1" applyAlignment="1">
      <alignment horizontal="center" vertical="center"/>
    </xf>
    <xf numFmtId="1" fontId="21" fillId="6" borderId="7" xfId="0" applyNumberFormat="1" applyFont="1" applyFill="1" applyBorder="1" applyAlignment="1">
      <alignment horizontal="center" vertical="center"/>
    </xf>
    <xf numFmtId="1" fontId="21" fillId="6" borderId="108" xfId="0" applyNumberFormat="1" applyFont="1" applyFill="1" applyBorder="1" applyAlignment="1">
      <alignment horizontal="center" vertical="center"/>
    </xf>
    <xf numFmtId="1" fontId="21" fillId="6" borderId="19" xfId="0" applyNumberFormat="1" applyFont="1" applyFill="1" applyBorder="1" applyAlignment="1">
      <alignment horizontal="center" vertical="center"/>
    </xf>
    <xf numFmtId="1" fontId="21" fillId="6" borderId="14" xfId="0" applyNumberFormat="1" applyFont="1" applyFill="1" applyBorder="1" applyAlignment="1">
      <alignment horizontal="center" vertical="center"/>
    </xf>
    <xf numFmtId="1" fontId="21" fillId="2" borderId="17" xfId="0" applyNumberFormat="1" applyFont="1" applyFill="1" applyBorder="1" applyAlignment="1">
      <alignment vertical="center"/>
    </xf>
    <xf numFmtId="3" fontId="21" fillId="6" borderId="115" xfId="0" applyNumberFormat="1" applyFont="1" applyFill="1" applyBorder="1" applyAlignment="1">
      <alignment vertical="center"/>
    </xf>
    <xf numFmtId="3" fontId="21" fillId="7" borderId="2" xfId="0" applyNumberFormat="1" applyFont="1" applyFill="1" applyBorder="1" applyAlignment="1">
      <alignment horizontal="center" vertical="center"/>
    </xf>
    <xf numFmtId="0" fontId="21" fillId="3" borderId="10" xfId="0" applyFont="1" applyFill="1" applyBorder="1" applyAlignment="1">
      <alignment horizontal="center" vertical="center" wrapText="1"/>
    </xf>
    <xf numFmtId="0" fontId="21" fillId="4" borderId="81" xfId="0" applyFont="1" applyFill="1" applyBorder="1" applyAlignment="1">
      <alignment horizontal="center" vertical="center"/>
    </xf>
    <xf numFmtId="0" fontId="21" fillId="4" borderId="83" xfId="0" applyFont="1" applyFill="1" applyBorder="1" applyAlignment="1">
      <alignment horizontal="center" vertical="center"/>
    </xf>
    <xf numFmtId="0" fontId="21" fillId="4" borderId="107" xfId="0" applyFont="1" applyFill="1" applyBorder="1" applyAlignment="1">
      <alignment horizontal="center" vertical="center"/>
    </xf>
    <xf numFmtId="0" fontId="21" fillId="0" borderId="0" xfId="0" applyFont="1" applyAlignment="1">
      <alignment horizontal="center" vertical="center"/>
    </xf>
    <xf numFmtId="0" fontId="30" fillId="0" borderId="0" xfId="0" applyFont="1" applyAlignment="1">
      <alignment vertical="center" wrapText="1"/>
    </xf>
    <xf numFmtId="0" fontId="21" fillId="5" borderId="81" xfId="0" applyFont="1" applyFill="1" applyBorder="1" applyAlignment="1">
      <alignment horizontal="center" vertical="center" wrapText="1"/>
    </xf>
    <xf numFmtId="3" fontId="21" fillId="0" borderId="83" xfId="0" applyNumberFormat="1" applyFont="1" applyFill="1" applyBorder="1" applyAlignment="1">
      <alignment horizontal="center" vertical="center"/>
    </xf>
    <xf numFmtId="3" fontId="21" fillId="0" borderId="107" xfId="0" applyNumberFormat="1" applyFont="1" applyFill="1" applyBorder="1" applyAlignment="1">
      <alignment horizontal="center" vertical="center"/>
    </xf>
    <xf numFmtId="0" fontId="25" fillId="0" borderId="0" xfId="0" applyFont="1" applyAlignment="1"/>
    <xf numFmtId="0" fontId="25" fillId="5" borderId="31" xfId="0" applyFont="1" applyFill="1" applyBorder="1" applyAlignment="1">
      <alignment vertical="center"/>
    </xf>
    <xf numFmtId="0" fontId="25" fillId="5" borderId="32" xfId="0" applyFont="1" applyFill="1" applyBorder="1" applyAlignment="1">
      <alignment vertical="center"/>
    </xf>
    <xf numFmtId="0" fontId="25" fillId="5" borderId="30" xfId="0" applyFont="1" applyFill="1" applyBorder="1" applyAlignment="1">
      <alignment vertical="center"/>
    </xf>
    <xf numFmtId="0" fontId="21" fillId="0" borderId="0" xfId="0" applyFont="1" applyFill="1"/>
    <xf numFmtId="0" fontId="21" fillId="2" borderId="81" xfId="0" applyFont="1" applyFill="1" applyBorder="1" applyAlignment="1">
      <alignment vertical="center"/>
    </xf>
    <xf numFmtId="0" fontId="21" fillId="2" borderId="83" xfId="0" applyFont="1" applyFill="1" applyBorder="1" applyAlignment="1">
      <alignment vertical="center"/>
    </xf>
    <xf numFmtId="0" fontId="21" fillId="2" borderId="107" xfId="0" applyFont="1" applyFill="1" applyBorder="1" applyAlignment="1">
      <alignment vertical="center"/>
    </xf>
    <xf numFmtId="0" fontId="21" fillId="0" borderId="0" xfId="0" applyFont="1" applyFill="1" applyBorder="1" applyAlignment="1">
      <alignment vertical="center"/>
    </xf>
    <xf numFmtId="0" fontId="21" fillId="4" borderId="81" xfId="0" applyFont="1" applyFill="1" applyBorder="1" applyAlignment="1">
      <alignment horizontal="center" vertical="center" wrapText="1"/>
    </xf>
    <xf numFmtId="0" fontId="21" fillId="4" borderId="83" xfId="0" applyFont="1" applyFill="1" applyBorder="1" applyAlignment="1">
      <alignment horizontal="center" vertical="center" wrapText="1"/>
    </xf>
    <xf numFmtId="0" fontId="21" fillId="4" borderId="107" xfId="0" applyFont="1" applyFill="1" applyBorder="1" applyAlignment="1">
      <alignment horizontal="center" vertical="center" wrapText="1"/>
    </xf>
    <xf numFmtId="0" fontId="23" fillId="3" borderId="28"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9" fillId="0" borderId="0" xfId="3" applyNumberFormat="1" applyFont="1" applyAlignment="1"/>
    <xf numFmtId="0" fontId="29" fillId="0" borderId="0" xfId="3" applyFont="1" applyAlignment="1">
      <alignment vertical="top" wrapText="1"/>
    </xf>
    <xf numFmtId="0" fontId="25" fillId="0" borderId="0" xfId="0" applyFont="1" applyFill="1" applyBorder="1" applyAlignment="1">
      <alignment horizontal="left" vertical="center"/>
    </xf>
    <xf numFmtId="0" fontId="29" fillId="0" borderId="0" xfId="3" applyNumberFormat="1" applyFont="1" applyFill="1" applyAlignment="1">
      <alignment vertical="center"/>
    </xf>
    <xf numFmtId="0" fontId="29" fillId="0" borderId="0" xfId="3" applyNumberFormat="1" applyFont="1" applyFill="1" applyAlignment="1"/>
    <xf numFmtId="0" fontId="29" fillId="0" borderId="0" xfId="3" applyFont="1" applyFill="1" applyAlignment="1">
      <alignment vertical="top" wrapText="1"/>
    </xf>
    <xf numFmtId="0" fontId="29" fillId="0" borderId="0" xfId="3" applyNumberFormat="1" applyFont="1" applyAlignment="1">
      <alignment vertical="center"/>
    </xf>
    <xf numFmtId="0" fontId="21" fillId="4" borderId="118" xfId="0" applyFont="1" applyFill="1" applyBorder="1" applyAlignment="1">
      <alignment vertical="center" wrapText="1"/>
    </xf>
    <xf numFmtId="0" fontId="29" fillId="0" borderId="0" xfId="3" applyFont="1" applyBorder="1" applyAlignment="1">
      <alignment vertical="center"/>
    </xf>
    <xf numFmtId="0" fontId="29" fillId="0" borderId="0" xfId="3" applyFont="1" applyAlignment="1">
      <alignment vertical="center" wrapText="1"/>
    </xf>
    <xf numFmtId="0" fontId="21" fillId="3" borderId="81" xfId="0" applyFont="1" applyFill="1" applyBorder="1" applyAlignment="1">
      <alignment horizontal="center" vertical="center" wrapText="1"/>
    </xf>
    <xf numFmtId="3" fontId="21" fillId="0" borderId="81" xfId="0" applyNumberFormat="1" applyFont="1" applyFill="1" applyBorder="1" applyAlignment="1">
      <alignment vertical="center"/>
    </xf>
    <xf numFmtId="3" fontId="21" fillId="17" borderId="83" xfId="0" applyNumberFormat="1" applyFont="1" applyFill="1" applyBorder="1" applyAlignment="1">
      <alignment vertical="center"/>
    </xf>
    <xf numFmtId="3" fontId="21" fillId="0" borderId="107" xfId="0" applyNumberFormat="1" applyFont="1" applyFill="1" applyBorder="1" applyAlignment="1">
      <alignment vertical="center" wrapText="1"/>
    </xf>
    <xf numFmtId="3" fontId="21" fillId="0" borderId="0" xfId="0" applyNumberFormat="1" applyFont="1" applyAlignment="1">
      <alignment vertical="center"/>
    </xf>
    <xf numFmtId="0" fontId="33" fillId="0" borderId="0" xfId="0" applyFont="1" applyAlignment="1">
      <alignment vertical="center"/>
    </xf>
    <xf numFmtId="0" fontId="21" fillId="3" borderId="4" xfId="0" applyFont="1" applyFill="1" applyBorder="1" applyAlignment="1">
      <alignment horizontal="center" vertical="center"/>
    </xf>
    <xf numFmtId="0" fontId="21" fillId="3" borderId="88" xfId="0" applyFont="1" applyFill="1" applyBorder="1" applyAlignment="1">
      <alignment horizontal="center" vertical="center"/>
    </xf>
    <xf numFmtId="0" fontId="21" fillId="3" borderId="7" xfId="0" applyFont="1" applyFill="1" applyBorder="1" applyAlignment="1">
      <alignment horizontal="center" vertical="center"/>
    </xf>
    <xf numFmtId="167" fontId="21" fillId="0" borderId="0" xfId="1" applyNumberFormat="1" applyFont="1" applyAlignment="1">
      <alignment vertical="center"/>
    </xf>
    <xf numFmtId="0" fontId="21" fillId="0" borderId="3" xfId="0" applyFont="1" applyBorder="1" applyAlignment="1">
      <alignment vertical="center"/>
    </xf>
    <xf numFmtId="0" fontId="21" fillId="0" borderId="85" xfId="0" applyFont="1" applyBorder="1" applyAlignment="1">
      <alignment vertical="center"/>
    </xf>
    <xf numFmtId="0" fontId="21" fillId="0" borderId="84" xfId="0" applyFont="1" applyBorder="1" applyAlignment="1">
      <alignment vertical="center"/>
    </xf>
    <xf numFmtId="0" fontId="21" fillId="0" borderId="5" xfId="0" applyFont="1" applyBorder="1" applyAlignment="1">
      <alignment vertical="center"/>
    </xf>
    <xf numFmtId="0" fontId="21" fillId="0" borderId="18" xfId="0" applyFont="1" applyBorder="1" applyAlignment="1">
      <alignment vertical="center"/>
    </xf>
    <xf numFmtId="0" fontId="21" fillId="0" borderId="135" xfId="0" applyFont="1" applyBorder="1" applyAlignment="1">
      <alignment vertical="center"/>
    </xf>
    <xf numFmtId="0" fontId="21" fillId="0" borderId="6" xfId="0" applyFont="1" applyBorder="1" applyAlignment="1">
      <alignment vertical="center"/>
    </xf>
    <xf numFmtId="0" fontId="21" fillId="0" borderId="19" xfId="0" applyFont="1" applyBorder="1" applyAlignment="1">
      <alignment vertical="center"/>
    </xf>
    <xf numFmtId="0" fontId="21" fillId="0" borderId="14" xfId="0" applyFont="1" applyBorder="1" applyAlignment="1">
      <alignment vertical="center"/>
    </xf>
    <xf numFmtId="4" fontId="21" fillId="0" borderId="0" xfId="0" applyNumberFormat="1" applyFont="1" applyAlignment="1">
      <alignment vertical="center"/>
    </xf>
    <xf numFmtId="0" fontId="31" fillId="0" borderId="0" xfId="0" applyFont="1" applyAlignment="1">
      <alignment vertical="center"/>
    </xf>
    <xf numFmtId="49" fontId="21" fillId="6" borderId="105" xfId="0" applyNumberFormat="1" applyFont="1" applyFill="1" applyBorder="1" applyAlignment="1">
      <alignment vertical="center"/>
    </xf>
    <xf numFmtId="49" fontId="21" fillId="6" borderId="106" xfId="0" applyNumberFormat="1" applyFont="1" applyFill="1" applyBorder="1" applyAlignment="1">
      <alignment vertical="center"/>
    </xf>
    <xf numFmtId="49" fontId="21" fillId="6" borderId="117" xfId="0" applyNumberFormat="1" applyFont="1" applyFill="1" applyBorder="1" applyAlignment="1">
      <alignment vertical="center"/>
    </xf>
    <xf numFmtId="49" fontId="21" fillId="6" borderId="108" xfId="0" applyNumberFormat="1" applyFont="1" applyFill="1" applyBorder="1" applyAlignment="1">
      <alignment vertical="center"/>
    </xf>
    <xf numFmtId="0" fontId="34" fillId="3" borderId="119" xfId="0" applyFont="1" applyFill="1" applyBorder="1" applyAlignment="1">
      <alignment horizontal="center" vertical="center"/>
    </xf>
    <xf numFmtId="0" fontId="34" fillId="3" borderId="130" xfId="0" applyFont="1" applyFill="1" applyBorder="1" applyAlignment="1">
      <alignment horizontal="center" vertical="center"/>
    </xf>
    <xf numFmtId="0" fontId="34" fillId="3" borderId="109" xfId="0" applyFont="1" applyFill="1" applyBorder="1" applyAlignment="1">
      <alignment horizontal="center" vertical="center"/>
    </xf>
    <xf numFmtId="0" fontId="34" fillId="3" borderId="110" xfId="0" applyFont="1" applyFill="1" applyBorder="1" applyAlignment="1">
      <alignment horizontal="center" vertical="center"/>
    </xf>
    <xf numFmtId="0" fontId="34" fillId="3" borderId="80" xfId="0" applyFont="1" applyFill="1" applyBorder="1" applyAlignment="1">
      <alignment horizontal="center" vertical="center"/>
    </xf>
    <xf numFmtId="0" fontId="34" fillId="3" borderId="87" xfId="0" applyFont="1" applyFill="1" applyBorder="1" applyAlignment="1">
      <alignment horizontal="center" vertical="center"/>
    </xf>
    <xf numFmtId="49" fontId="21" fillId="4" borderId="84" xfId="0" applyNumberFormat="1" applyFont="1" applyFill="1" applyBorder="1" applyAlignment="1">
      <alignment vertical="center" wrapText="1"/>
    </xf>
    <xf numFmtId="49" fontId="21" fillId="11" borderId="3" xfId="1" applyNumberFormat="1" applyFont="1" applyFill="1" applyBorder="1" applyAlignment="1">
      <alignment vertical="center" wrapText="1"/>
    </xf>
    <xf numFmtId="49" fontId="21" fillId="9" borderId="105" xfId="1" applyNumberFormat="1" applyFont="1" applyFill="1" applyBorder="1" applyAlignment="1">
      <alignment vertical="center" wrapText="1"/>
    </xf>
    <xf numFmtId="49" fontId="21" fillId="11" borderId="85" xfId="1" applyNumberFormat="1" applyFont="1" applyFill="1" applyBorder="1" applyAlignment="1">
      <alignment vertical="center" wrapText="1"/>
    </xf>
    <xf numFmtId="49" fontId="21" fillId="9" borderId="84" xfId="1" applyNumberFormat="1" applyFont="1" applyFill="1" applyBorder="1" applyAlignment="1">
      <alignment vertical="center" wrapText="1"/>
    </xf>
    <xf numFmtId="49" fontId="21" fillId="4" borderId="13" xfId="0" applyNumberFormat="1" applyFont="1" applyFill="1" applyBorder="1" applyAlignment="1">
      <alignment vertical="center" wrapText="1"/>
    </xf>
    <xf numFmtId="49" fontId="21" fillId="11" borderId="5" xfId="1" applyNumberFormat="1" applyFont="1" applyFill="1" applyBorder="1" applyAlignment="1">
      <alignment vertical="center" wrapText="1"/>
    </xf>
    <xf numFmtId="49" fontId="21" fillId="9" borderId="106" xfId="1" applyNumberFormat="1" applyFont="1" applyFill="1" applyBorder="1" applyAlignment="1">
      <alignment vertical="center" wrapText="1"/>
    </xf>
    <xf numFmtId="49" fontId="21" fillId="11" borderId="18" xfId="1" applyNumberFormat="1" applyFont="1" applyFill="1" applyBorder="1" applyAlignment="1">
      <alignment vertical="center" wrapText="1"/>
    </xf>
    <xf numFmtId="49" fontId="21" fillId="9" borderId="13" xfId="1" applyNumberFormat="1" applyFont="1" applyFill="1" applyBorder="1" applyAlignment="1">
      <alignment vertical="center" wrapText="1"/>
    </xf>
    <xf numFmtId="49" fontId="21" fillId="4" borderId="23" xfId="0" applyNumberFormat="1" applyFont="1" applyFill="1" applyBorder="1" applyAlignment="1">
      <alignment vertical="center" wrapText="1"/>
    </xf>
    <xf numFmtId="49" fontId="21" fillId="11" borderId="124" xfId="1" applyNumberFormat="1" applyFont="1" applyFill="1" applyBorder="1" applyAlignment="1">
      <alignment vertical="center" wrapText="1"/>
    </xf>
    <xf numFmtId="49" fontId="21" fillId="9" borderId="117" xfId="1" applyNumberFormat="1" applyFont="1" applyFill="1" applyBorder="1" applyAlignment="1">
      <alignment vertical="center" wrapText="1"/>
    </xf>
    <xf numFmtId="49" fontId="21" fillId="11" borderId="116" xfId="1" applyNumberFormat="1" applyFont="1" applyFill="1" applyBorder="1" applyAlignment="1">
      <alignment vertical="center" wrapText="1"/>
    </xf>
    <xf numFmtId="49" fontId="21" fillId="9" borderId="23" xfId="1" applyNumberFormat="1" applyFont="1" applyFill="1" applyBorder="1" applyAlignment="1">
      <alignment vertical="center" wrapText="1"/>
    </xf>
    <xf numFmtId="167" fontId="21" fillId="14" borderId="109" xfId="0" applyNumberFormat="1" applyFont="1" applyFill="1" applyBorder="1" applyAlignment="1">
      <alignment vertical="center" wrapText="1"/>
    </xf>
    <xf numFmtId="167" fontId="21" fillId="15" borderId="87" xfId="0" applyNumberFormat="1" applyFont="1" applyFill="1" applyBorder="1" applyAlignment="1">
      <alignment vertical="center" wrapText="1"/>
    </xf>
    <xf numFmtId="167" fontId="21" fillId="15" borderId="110" xfId="0" applyNumberFormat="1" applyFont="1" applyFill="1" applyBorder="1" applyAlignment="1">
      <alignment vertical="center" wrapText="1"/>
    </xf>
    <xf numFmtId="167" fontId="21" fillId="14" borderId="80" xfId="0" applyNumberFormat="1" applyFont="1" applyFill="1" applyBorder="1" applyAlignment="1">
      <alignment vertical="center" wrapText="1"/>
    </xf>
    <xf numFmtId="167" fontId="21" fillId="15" borderId="87" xfId="0" applyNumberFormat="1" applyFont="1" applyFill="1" applyBorder="1" applyAlignment="1">
      <alignment horizontal="center" vertical="center" wrapText="1"/>
    </xf>
    <xf numFmtId="167" fontId="21" fillId="15" borderId="110" xfId="0" applyNumberFormat="1" applyFont="1" applyFill="1" applyBorder="1" applyAlignment="1">
      <alignment horizontal="center" vertical="center" wrapText="1"/>
    </xf>
    <xf numFmtId="49" fontId="21" fillId="4" borderId="15" xfId="0" applyNumberFormat="1" applyFont="1" applyFill="1" applyBorder="1" applyAlignment="1">
      <alignment vertical="center" wrapText="1"/>
    </xf>
    <xf numFmtId="49" fontId="21" fillId="4" borderId="16" xfId="0" applyNumberFormat="1" applyFont="1" applyFill="1" applyBorder="1" applyAlignment="1">
      <alignment vertical="center" wrapText="1"/>
    </xf>
    <xf numFmtId="49" fontId="21" fillId="4" borderId="132" xfId="0" applyNumberFormat="1" applyFont="1" applyFill="1" applyBorder="1" applyAlignment="1">
      <alignment vertical="center" wrapText="1"/>
    </xf>
    <xf numFmtId="167" fontId="21" fillId="14" borderId="109" xfId="1" applyNumberFormat="1" applyFont="1" applyFill="1" applyBorder="1" applyAlignment="1">
      <alignment vertical="center" wrapText="1"/>
    </xf>
    <xf numFmtId="167" fontId="21" fillId="15" borderId="87" xfId="1" applyNumberFormat="1" applyFont="1" applyFill="1" applyBorder="1" applyAlignment="1">
      <alignment vertical="center" wrapText="1"/>
    </xf>
    <xf numFmtId="167" fontId="21" fillId="15" borderId="110" xfId="1" applyNumberFormat="1" applyFont="1" applyFill="1" applyBorder="1" applyAlignment="1">
      <alignment vertical="center" wrapText="1"/>
    </xf>
    <xf numFmtId="167" fontId="21" fillId="14" borderId="80" xfId="1" applyNumberFormat="1" applyFont="1" applyFill="1" applyBorder="1" applyAlignment="1">
      <alignment vertical="center" wrapText="1"/>
    </xf>
    <xf numFmtId="167" fontId="21" fillId="15" borderId="87" xfId="1" applyNumberFormat="1" applyFont="1" applyFill="1" applyBorder="1" applyAlignment="1">
      <alignment horizontal="center" vertical="center" wrapText="1"/>
    </xf>
    <xf numFmtId="167" fontId="21" fillId="15" borderId="110" xfId="1" applyNumberFormat="1" applyFont="1" applyFill="1" applyBorder="1" applyAlignment="1">
      <alignment horizontal="center" vertical="center" wrapText="1"/>
    </xf>
    <xf numFmtId="0" fontId="34" fillId="16" borderId="119" xfId="0" applyFont="1" applyFill="1" applyBorder="1" applyAlignment="1">
      <alignment horizontal="center" vertical="center"/>
    </xf>
    <xf numFmtId="0" fontId="34" fillId="16" borderId="130" xfId="0" applyFont="1" applyFill="1" applyBorder="1" applyAlignment="1">
      <alignment horizontal="center" vertical="center"/>
    </xf>
    <xf numFmtId="0" fontId="34" fillId="16" borderId="109" xfId="0" applyFont="1" applyFill="1" applyBorder="1" applyAlignment="1">
      <alignment horizontal="center" vertical="center"/>
    </xf>
    <xf numFmtId="0" fontId="34" fillId="16" borderId="110" xfId="0" applyFont="1" applyFill="1" applyBorder="1" applyAlignment="1">
      <alignment horizontal="center" vertical="center"/>
    </xf>
    <xf numFmtId="0" fontId="34" fillId="16" borderId="80" xfId="0" applyFont="1" applyFill="1" applyBorder="1" applyAlignment="1">
      <alignment horizontal="center" vertical="center"/>
    </xf>
    <xf numFmtId="0" fontId="34" fillId="16" borderId="87" xfId="0" applyFont="1" applyFill="1" applyBorder="1" applyAlignment="1">
      <alignment horizontal="center" vertical="center"/>
    </xf>
    <xf numFmtId="49" fontId="21" fillId="11" borderId="90" xfId="1" applyNumberFormat="1" applyFont="1" applyFill="1" applyBorder="1" applyAlignment="1">
      <alignment vertical="center" wrapText="1"/>
    </xf>
    <xf numFmtId="49" fontId="21" fillId="9" borderId="133" xfId="1" applyNumberFormat="1" applyFont="1" applyFill="1" applyBorder="1" applyAlignment="1">
      <alignment vertical="center" wrapText="1"/>
    </xf>
    <xf numFmtId="0" fontId="33" fillId="3" borderId="119" xfId="0" applyFont="1" applyFill="1" applyBorder="1" applyAlignment="1">
      <alignment horizontal="center" vertical="center"/>
    </xf>
    <xf numFmtId="0" fontId="26" fillId="0" borderId="0" xfId="0" applyFont="1" applyAlignment="1">
      <alignment vertical="center"/>
    </xf>
    <xf numFmtId="2" fontId="21" fillId="6" borderId="4" xfId="0" applyNumberFormat="1" applyFont="1" applyFill="1" applyBorder="1" applyAlignment="1">
      <alignment vertical="center"/>
    </xf>
    <xf numFmtId="2" fontId="21" fillId="6" borderId="125" xfId="0" applyNumberFormat="1" applyFont="1" applyFill="1" applyBorder="1" applyAlignment="1">
      <alignment vertical="center"/>
    </xf>
    <xf numFmtId="2" fontId="21" fillId="6" borderId="7" xfId="0" applyNumberFormat="1" applyFont="1" applyFill="1" applyBorder="1" applyAlignment="1">
      <alignment vertical="center"/>
    </xf>
    <xf numFmtId="2" fontId="21" fillId="2" borderId="11" xfId="0" applyNumberFormat="1" applyFont="1" applyFill="1" applyBorder="1" applyAlignment="1">
      <alignment vertical="center"/>
    </xf>
    <xf numFmtId="2" fontId="21" fillId="9" borderId="84" xfId="0" applyNumberFormat="1" applyFont="1" applyFill="1" applyBorder="1" applyAlignment="1">
      <alignment horizontal="center" vertical="center"/>
    </xf>
    <xf numFmtId="2" fontId="21" fillId="9" borderId="13" xfId="0" applyNumberFormat="1" applyFont="1" applyFill="1" applyBorder="1" applyAlignment="1">
      <alignment horizontal="center" vertical="center"/>
    </xf>
    <xf numFmtId="2" fontId="21" fillId="9" borderId="14" xfId="0" applyNumberFormat="1" applyFont="1" applyFill="1" applyBorder="1" applyAlignment="1">
      <alignment horizontal="center" vertical="center"/>
    </xf>
    <xf numFmtId="0" fontId="21" fillId="3" borderId="31" xfId="0" applyFont="1" applyFill="1" applyBorder="1" applyAlignment="1">
      <alignment horizontal="center" vertical="center"/>
    </xf>
    <xf numFmtId="0" fontId="21" fillId="3" borderId="30" xfId="0" applyFont="1" applyFill="1" applyBorder="1" applyAlignment="1">
      <alignment horizontal="center" vertical="center"/>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5" fillId="5" borderId="31" xfId="0" applyFont="1" applyFill="1" applyBorder="1" applyAlignment="1">
      <alignment vertical="center"/>
    </xf>
    <xf numFmtId="0" fontId="25" fillId="5" borderId="32" xfId="0" applyFont="1" applyFill="1" applyBorder="1" applyAlignment="1">
      <alignment vertical="center"/>
    </xf>
    <xf numFmtId="0" fontId="25" fillId="5" borderId="30" xfId="0" applyFont="1" applyFill="1" applyBorder="1" applyAlignment="1">
      <alignment vertical="center"/>
    </xf>
    <xf numFmtId="0" fontId="21" fillId="3" borderId="10" xfId="0" applyFont="1" applyFill="1" applyBorder="1" applyAlignment="1">
      <alignment horizontal="center" vertical="center" wrapText="1"/>
    </xf>
    <xf numFmtId="0" fontId="21" fillId="3" borderId="109" xfId="0" applyFont="1" applyFill="1" applyBorder="1" applyAlignment="1">
      <alignment horizontal="center" vertical="center"/>
    </xf>
    <xf numFmtId="0" fontId="21" fillId="3" borderId="28"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110" xfId="0" applyFont="1" applyFill="1" applyBorder="1" applyAlignment="1">
      <alignment horizontal="center" vertical="center"/>
    </xf>
    <xf numFmtId="0" fontId="23" fillId="3" borderId="28" xfId="0" applyFont="1" applyFill="1" applyBorder="1" applyAlignment="1">
      <alignment horizontal="center" vertical="center"/>
    </xf>
    <xf numFmtId="0" fontId="21" fillId="4" borderId="83" xfId="0" applyFont="1" applyFill="1" applyBorder="1" applyAlignment="1">
      <alignment horizontal="center" vertical="center" wrapText="1"/>
    </xf>
    <xf numFmtId="0" fontId="21" fillId="4" borderId="83" xfId="0" applyFont="1" applyFill="1" applyBorder="1" applyAlignment="1">
      <alignment horizontal="center" vertical="center"/>
    </xf>
    <xf numFmtId="0" fontId="21" fillId="4" borderId="107" xfId="0" applyFont="1" applyFill="1" applyBorder="1" applyAlignment="1">
      <alignment horizontal="center" vertical="center"/>
    </xf>
    <xf numFmtId="0" fontId="21" fillId="3" borderId="9" xfId="0" applyFont="1" applyFill="1" applyBorder="1" applyAlignment="1">
      <alignment horizontal="center" vertical="center"/>
    </xf>
    <xf numFmtId="3" fontId="21" fillId="0" borderId="83" xfId="0" applyNumberFormat="1" applyFont="1" applyFill="1" applyBorder="1" applyAlignment="1">
      <alignment horizontal="center" vertical="center"/>
    </xf>
    <xf numFmtId="0" fontId="21" fillId="4" borderId="81" xfId="0" applyFont="1" applyFill="1" applyBorder="1" applyAlignment="1">
      <alignment horizontal="center" vertical="center"/>
    </xf>
    <xf numFmtId="4" fontId="21" fillId="4" borderId="81" xfId="0" applyNumberFormat="1" applyFont="1" applyFill="1" applyBorder="1" applyAlignment="1">
      <alignment horizontal="center" vertical="center"/>
    </xf>
    <xf numFmtId="4" fontId="21" fillId="4" borderId="83" xfId="0" applyNumberFormat="1" applyFont="1" applyFill="1" applyBorder="1" applyAlignment="1">
      <alignment horizontal="center" vertical="center"/>
    </xf>
    <xf numFmtId="4" fontId="21" fillId="4" borderId="107" xfId="0" applyNumberFormat="1" applyFont="1" applyFill="1" applyBorder="1" applyAlignment="1">
      <alignment horizontal="center" vertical="center"/>
    </xf>
    <xf numFmtId="4" fontId="21" fillId="2" borderId="11" xfId="9" applyNumberFormat="1" applyFont="1" applyFill="1" applyBorder="1" applyAlignment="1">
      <alignment horizontal="center" vertical="center"/>
    </xf>
    <xf numFmtId="0" fontId="21" fillId="4" borderId="113" xfId="0" applyFont="1" applyFill="1" applyBorder="1" applyAlignment="1">
      <alignment horizontal="center" vertical="center" wrapText="1"/>
    </xf>
    <xf numFmtId="2" fontId="21" fillId="6" borderId="4" xfId="0" applyNumberFormat="1" applyFont="1" applyFill="1" applyBorder="1" applyAlignment="1">
      <alignment vertical="center" wrapText="1"/>
    </xf>
    <xf numFmtId="2" fontId="21" fillId="6" borderId="125" xfId="0" applyNumberFormat="1" applyFont="1" applyFill="1" applyBorder="1" applyAlignment="1">
      <alignment vertical="center" wrapText="1"/>
    </xf>
    <xf numFmtId="2" fontId="21" fillId="6" borderId="7" xfId="0" applyNumberFormat="1" applyFont="1" applyFill="1" applyBorder="1" applyAlignment="1">
      <alignment vertical="center" wrapText="1"/>
    </xf>
    <xf numFmtId="2" fontId="21" fillId="0" borderId="81" xfId="0" applyNumberFormat="1" applyFont="1" applyFill="1" applyBorder="1" applyAlignment="1">
      <alignment horizontal="center" vertical="center"/>
    </xf>
    <xf numFmtId="0" fontId="21" fillId="4" borderId="132" xfId="0" applyFont="1" applyFill="1" applyBorder="1" applyAlignment="1">
      <alignment vertical="center" wrapText="1"/>
    </xf>
    <xf numFmtId="0" fontId="21" fillId="4" borderId="115" xfId="0" applyFont="1" applyFill="1" applyBorder="1" applyAlignment="1">
      <alignment horizontal="center" vertical="center" wrapText="1"/>
    </xf>
    <xf numFmtId="0" fontId="21" fillId="4" borderId="114" xfId="0" applyFont="1" applyFill="1" applyBorder="1" applyAlignment="1">
      <alignment horizontal="center" vertical="center" wrapText="1"/>
    </xf>
    <xf numFmtId="0" fontId="23" fillId="0" borderId="0" xfId="0" applyFont="1" applyAlignment="1">
      <alignment horizontal="left" vertical="top" wrapText="1"/>
    </xf>
    <xf numFmtId="0" fontId="23" fillId="0" borderId="0" xfId="0" quotePrefix="1" applyFont="1" applyAlignment="1">
      <alignment horizontal="left" vertical="center" wrapText="1"/>
    </xf>
    <xf numFmtId="0" fontId="21" fillId="0" borderId="0" xfId="0" quotePrefix="1" applyFont="1" applyAlignment="1">
      <alignment horizontal="left" vertical="center" wrapText="1"/>
    </xf>
    <xf numFmtId="0" fontId="24" fillId="0" borderId="0" xfId="0" applyFont="1" applyAlignment="1">
      <alignment horizontal="left"/>
    </xf>
    <xf numFmtId="0" fontId="22" fillId="5" borderId="0" xfId="0" applyFont="1" applyFill="1" applyAlignment="1">
      <alignment horizontal="center"/>
    </xf>
    <xf numFmtId="0" fontId="23" fillId="0" borderId="0" xfId="0" quotePrefix="1" applyFont="1" applyBorder="1" applyAlignment="1">
      <alignment horizontal="left" vertical="center" wrapText="1"/>
    </xf>
    <xf numFmtId="0" fontId="21" fillId="0" borderId="0" xfId="0" quotePrefix="1" applyFont="1" applyBorder="1" applyAlignment="1">
      <alignment horizontal="left" vertical="center" wrapText="1"/>
    </xf>
    <xf numFmtId="0" fontId="23" fillId="0" borderId="0" xfId="0" applyFont="1" applyAlignment="1">
      <alignment horizontal="left" vertical="center" wrapText="1"/>
    </xf>
    <xf numFmtId="0" fontId="23" fillId="0" borderId="0" xfId="0" quotePrefix="1" applyFont="1" applyAlignment="1">
      <alignment horizontal="left" vertical="top" wrapText="1"/>
    </xf>
    <xf numFmtId="0" fontId="21" fillId="0" borderId="0" xfId="0" quotePrefix="1"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center"/>
    </xf>
    <xf numFmtId="3" fontId="21" fillId="6" borderId="6" xfId="0" applyNumberFormat="1" applyFont="1" applyFill="1" applyBorder="1" applyAlignment="1">
      <alignment horizontal="center" vertical="center" wrapText="1"/>
    </xf>
    <xf numFmtId="3" fontId="21" fillId="6" borderId="7" xfId="0" applyNumberFormat="1" applyFont="1" applyFill="1" applyBorder="1" applyAlignment="1">
      <alignment horizontal="center" vertical="center" wrapText="1"/>
    </xf>
    <xf numFmtId="3" fontId="21" fillId="6" borderId="108" xfId="0" applyNumberFormat="1" applyFont="1" applyFill="1" applyBorder="1" applyAlignment="1">
      <alignment horizontal="center" vertical="center" wrapText="1"/>
    </xf>
    <xf numFmtId="0" fontId="25" fillId="5" borderId="31" xfId="0" applyFont="1" applyFill="1" applyBorder="1" applyAlignment="1">
      <alignment horizontal="left" vertical="center"/>
    </xf>
    <xf numFmtId="0" fontId="25" fillId="5" borderId="32" xfId="0" applyFont="1" applyFill="1" applyBorder="1" applyAlignment="1">
      <alignment horizontal="left" vertical="center"/>
    </xf>
    <xf numFmtId="0" fontId="25" fillId="5" borderId="30" xfId="0" applyFont="1" applyFill="1" applyBorder="1" applyAlignment="1">
      <alignment horizontal="left" vertical="center"/>
    </xf>
    <xf numFmtId="0" fontId="21" fillId="3" borderId="31"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0" xfId="0" applyFont="1" applyFill="1" applyBorder="1" applyAlignment="1">
      <alignment horizontal="center" vertical="center"/>
    </xf>
    <xf numFmtId="3" fontId="21" fillId="6" borderId="3" xfId="0" applyNumberFormat="1" applyFont="1" applyFill="1" applyBorder="1" applyAlignment="1">
      <alignment horizontal="center" vertical="center" wrapText="1"/>
    </xf>
    <xf numFmtId="3" fontId="21" fillId="6" borderId="4" xfId="0" applyNumberFormat="1" applyFont="1" applyFill="1" applyBorder="1" applyAlignment="1">
      <alignment horizontal="center" vertical="center" wrapText="1"/>
    </xf>
    <xf numFmtId="3" fontId="21" fillId="6" borderId="105" xfId="0" applyNumberFormat="1" applyFont="1" applyFill="1" applyBorder="1" applyAlignment="1">
      <alignment horizontal="center" vertical="center" wrapText="1"/>
    </xf>
    <xf numFmtId="3" fontId="21" fillId="6" borderId="5" xfId="0" applyNumberFormat="1" applyFont="1" applyFill="1" applyBorder="1" applyAlignment="1">
      <alignment horizontal="center" vertical="center" wrapText="1"/>
    </xf>
    <xf numFmtId="3" fontId="21" fillId="6" borderId="125" xfId="0" applyNumberFormat="1" applyFont="1" applyFill="1" applyBorder="1" applyAlignment="1">
      <alignment horizontal="center" vertical="center" wrapText="1"/>
    </xf>
    <xf numFmtId="3" fontId="21" fillId="6" borderId="106" xfId="0" applyNumberFormat="1" applyFont="1" applyFill="1" applyBorder="1" applyAlignment="1">
      <alignment horizontal="center"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3" fontId="21" fillId="9" borderId="5" xfId="0" applyNumberFormat="1" applyFont="1" applyFill="1" applyBorder="1" applyAlignment="1">
      <alignment horizontal="right" vertical="center"/>
    </xf>
    <xf numFmtId="3" fontId="21" fillId="9" borderId="106" xfId="0" applyNumberFormat="1" applyFont="1" applyFill="1" applyBorder="1" applyAlignment="1">
      <alignment horizontal="right" vertical="center"/>
    </xf>
    <xf numFmtId="3" fontId="21" fillId="6" borderId="18" xfId="0" applyNumberFormat="1" applyFont="1" applyFill="1" applyBorder="1" applyAlignment="1">
      <alignment horizontal="center" vertical="center"/>
    </xf>
    <xf numFmtId="3" fontId="21" fillId="6" borderId="125" xfId="0" applyNumberFormat="1" applyFont="1" applyFill="1" applyBorder="1" applyAlignment="1">
      <alignment horizontal="center" vertical="center"/>
    </xf>
    <xf numFmtId="3" fontId="21" fillId="6" borderId="106" xfId="0" applyNumberFormat="1" applyFont="1" applyFill="1" applyBorder="1" applyAlignment="1">
      <alignment horizontal="center" vertical="center"/>
    </xf>
    <xf numFmtId="0" fontId="21" fillId="6" borderId="3" xfId="0" applyFont="1" applyFill="1" applyBorder="1" applyAlignment="1">
      <alignment horizontal="center" vertical="center" wrapText="1"/>
    </xf>
    <xf numFmtId="0" fontId="21" fillId="6" borderId="105"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106" xfId="0" applyFont="1" applyFill="1" applyBorder="1" applyAlignment="1">
      <alignment horizontal="center" vertical="center" wrapText="1"/>
    </xf>
    <xf numFmtId="3" fontId="21" fillId="7" borderId="32" xfId="0" applyNumberFormat="1" applyFont="1" applyFill="1" applyBorder="1" applyAlignment="1">
      <alignment horizontal="center" vertical="center"/>
    </xf>
    <xf numFmtId="3" fontId="21" fillId="7" borderId="30" xfId="0" applyNumberFormat="1" applyFont="1" applyFill="1" applyBorder="1" applyAlignment="1">
      <alignment horizontal="center" vertical="center"/>
    </xf>
    <xf numFmtId="0" fontId="21" fillId="11" borderId="6" xfId="0" applyFont="1" applyFill="1" applyBorder="1" applyAlignment="1">
      <alignment horizontal="center" vertical="center" wrapText="1"/>
    </xf>
    <xf numFmtId="0" fontId="21" fillId="11" borderId="108" xfId="0" applyFont="1" applyFill="1" applyBorder="1" applyAlignment="1">
      <alignment horizontal="center" vertical="center" wrapText="1"/>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109"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10" xfId="0" applyFont="1" applyFill="1" applyBorder="1" applyAlignment="1">
      <alignment horizontal="center" vertical="center"/>
    </xf>
    <xf numFmtId="3" fontId="21" fillId="6" borderId="13" xfId="0" applyNumberFormat="1" applyFont="1" applyFill="1" applyBorder="1" applyAlignment="1">
      <alignment horizontal="center" vertical="center"/>
    </xf>
    <xf numFmtId="0" fontId="21" fillId="11" borderId="5" xfId="0" applyFont="1" applyFill="1" applyBorder="1" applyAlignment="1">
      <alignment horizontal="center" vertical="center" wrapText="1"/>
    </xf>
    <xf numFmtId="0" fontId="21" fillId="11" borderId="125" xfId="0" applyFont="1" applyFill="1" applyBorder="1" applyAlignment="1">
      <alignment horizontal="center" vertical="center" wrapText="1"/>
    </xf>
    <xf numFmtId="0" fontId="21" fillId="11" borderId="106"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125" xfId="0" applyFont="1" applyFill="1" applyBorder="1" applyAlignment="1">
      <alignment horizontal="center" vertical="center" wrapText="1"/>
    </xf>
    <xf numFmtId="3" fontId="21" fillId="6" borderId="116" xfId="0" applyNumberFormat="1" applyFont="1" applyFill="1" applyBorder="1" applyAlignment="1">
      <alignment horizontal="center" vertical="center"/>
    </xf>
    <xf numFmtId="3" fontId="21" fillId="6" borderId="23" xfId="0" applyNumberFormat="1" applyFont="1" applyFill="1" applyBorder="1" applyAlignment="1">
      <alignment horizontal="center" vertical="center"/>
    </xf>
    <xf numFmtId="0" fontId="21" fillId="11" borderId="7"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11" borderId="111" xfId="0" applyFont="1" applyFill="1" applyBorder="1" applyAlignment="1">
      <alignment horizontal="center" vertical="center" wrapText="1"/>
    </xf>
    <xf numFmtId="0" fontId="21" fillId="11" borderId="112" xfId="0" applyFont="1" applyFill="1" applyBorder="1" applyAlignment="1">
      <alignment horizontal="center" vertical="center" wrapText="1"/>
    </xf>
    <xf numFmtId="0" fontId="25" fillId="5" borderId="31" xfId="0" applyFont="1" applyFill="1" applyBorder="1" applyAlignment="1">
      <alignment vertical="center"/>
    </xf>
    <xf numFmtId="0" fontId="25" fillId="5" borderId="32" xfId="0" applyFont="1" applyFill="1" applyBorder="1" applyAlignment="1">
      <alignment vertical="center"/>
    </xf>
    <xf numFmtId="0" fontId="25" fillId="5" borderId="30" xfId="0" applyFont="1" applyFill="1" applyBorder="1" applyAlignment="1">
      <alignment vertical="center"/>
    </xf>
    <xf numFmtId="0" fontId="25" fillId="5" borderId="31" xfId="0" applyFont="1" applyFill="1" applyBorder="1" applyAlignment="1">
      <alignment horizontal="center" vertical="center"/>
    </xf>
    <xf numFmtId="0" fontId="25" fillId="5" borderId="32" xfId="0" applyFont="1" applyFill="1" applyBorder="1" applyAlignment="1">
      <alignment horizontal="center" vertical="center"/>
    </xf>
    <xf numFmtId="0" fontId="25" fillId="5" borderId="30" xfId="0" applyFont="1" applyFill="1" applyBorder="1" applyAlignment="1">
      <alignment horizontal="center" vertical="center"/>
    </xf>
    <xf numFmtId="0" fontId="3" fillId="3" borderId="80" xfId="0" applyFont="1" applyFill="1" applyBorder="1" applyAlignment="1">
      <alignment horizontal="center" vertical="center" wrapText="1"/>
    </xf>
    <xf numFmtId="0" fontId="3" fillId="3" borderId="87" xfId="0" applyFont="1" applyFill="1" applyBorder="1" applyAlignment="1">
      <alignment horizontal="center" vertical="center" wrapText="1"/>
    </xf>
    <xf numFmtId="0" fontId="23" fillId="3" borderId="10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10"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84" xfId="0" applyFont="1" applyFill="1" applyBorder="1" applyAlignment="1">
      <alignment horizontal="center" vertical="center" wrapText="1"/>
    </xf>
    <xf numFmtId="0" fontId="23" fillId="3" borderId="10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8" xfId="0" applyFont="1" applyFill="1" applyBorder="1" applyAlignment="1">
      <alignment horizontal="center" vertical="center" wrapText="1"/>
    </xf>
    <xf numFmtId="3" fontId="21" fillId="6" borderId="85" xfId="0" applyNumberFormat="1" applyFont="1" applyFill="1" applyBorder="1" applyAlignment="1">
      <alignment horizontal="center" vertical="center"/>
    </xf>
    <xf numFmtId="3" fontId="21" fillId="6" borderId="84" xfId="0" applyNumberFormat="1" applyFont="1" applyFill="1" applyBorder="1" applyAlignment="1">
      <alignment horizontal="center" vertical="center"/>
    </xf>
    <xf numFmtId="0" fontId="21" fillId="11" borderId="8" xfId="0" applyFont="1" applyFill="1" applyBorder="1" applyAlignment="1">
      <alignment horizontal="center" vertical="center" wrapText="1"/>
    </xf>
    <xf numFmtId="0" fontId="21" fillId="3" borderId="124" xfId="0" applyFont="1" applyFill="1" applyBorder="1" applyAlignment="1">
      <alignment horizontal="center" vertical="center"/>
    </xf>
    <xf numFmtId="0" fontId="21" fillId="3" borderId="34"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3" fontId="25" fillId="7" borderId="26" xfId="0" applyNumberFormat="1" applyFont="1" applyFill="1" applyBorder="1" applyAlignment="1">
      <alignment horizontal="right" vertical="center" wrapText="1"/>
    </xf>
    <xf numFmtId="3" fontId="25" fillId="7" borderId="27" xfId="0" applyNumberFormat="1" applyFont="1" applyFill="1" applyBorder="1" applyAlignment="1">
      <alignment horizontal="right" vertical="center" wrapText="1"/>
    </xf>
    <xf numFmtId="3" fontId="25" fillId="7" borderId="24" xfId="0" applyNumberFormat="1" applyFont="1" applyFill="1" applyBorder="1" applyAlignment="1">
      <alignment horizontal="right" vertical="center" wrapText="1"/>
    </xf>
    <xf numFmtId="3" fontId="25" fillId="7" borderId="33" xfId="0" applyNumberFormat="1" applyFont="1" applyFill="1" applyBorder="1" applyAlignment="1">
      <alignment horizontal="right" vertical="center" wrapText="1"/>
    </xf>
    <xf numFmtId="0" fontId="25" fillId="7" borderId="28" xfId="0" applyFont="1" applyFill="1" applyBorder="1" applyAlignment="1">
      <alignment horizontal="left" vertical="center"/>
    </xf>
    <xf numFmtId="0" fontId="25" fillId="7" borderId="25" xfId="0" applyFont="1" applyFill="1" applyBorder="1" applyAlignment="1">
      <alignment horizontal="left" vertical="center"/>
    </xf>
    <xf numFmtId="0" fontId="21" fillId="2" borderId="83" xfId="0" applyFont="1" applyFill="1" applyBorder="1" applyAlignment="1">
      <alignment horizontal="left" vertical="center"/>
    </xf>
    <xf numFmtId="0" fontId="21" fillId="2" borderId="18" xfId="0" applyFont="1" applyFill="1" applyBorder="1" applyAlignment="1">
      <alignment horizontal="left" vertical="center"/>
    </xf>
    <xf numFmtId="0" fontId="21" fillId="6" borderId="13" xfId="0" applyFont="1" applyFill="1" applyBorder="1" applyAlignment="1">
      <alignment horizontal="center" vertical="center"/>
    </xf>
    <xf numFmtId="0" fontId="21" fillId="6" borderId="21" xfId="0" applyFont="1" applyFill="1" applyBorder="1" applyAlignment="1">
      <alignment horizontal="center" vertical="center"/>
    </xf>
    <xf numFmtId="0" fontId="21" fillId="2" borderId="81" xfId="0" applyFont="1" applyFill="1" applyBorder="1" applyAlignment="1">
      <alignment horizontal="left" vertical="center"/>
    </xf>
    <xf numFmtId="0" fontId="21" fillId="2" borderId="85" xfId="0" applyFont="1" applyFill="1" applyBorder="1" applyAlignment="1">
      <alignment horizontal="left" vertical="center"/>
    </xf>
    <xf numFmtId="0" fontId="21" fillId="6" borderId="84" xfId="0" applyFont="1" applyFill="1" applyBorder="1" applyAlignment="1">
      <alignment horizontal="center" vertical="center"/>
    </xf>
    <xf numFmtId="0" fontId="21" fillId="6" borderId="82" xfId="0" applyFont="1" applyFill="1" applyBorder="1" applyAlignment="1">
      <alignment horizontal="center" vertical="center"/>
    </xf>
    <xf numFmtId="0" fontId="26" fillId="0" borderId="0" xfId="0" applyFont="1" applyAlignment="1">
      <alignment horizontal="center" vertical="center"/>
    </xf>
    <xf numFmtId="0" fontId="26" fillId="0" borderId="33" xfId="0" applyFont="1" applyBorder="1" applyAlignment="1">
      <alignment horizontal="center" vertical="center"/>
    </xf>
    <xf numFmtId="0" fontId="21" fillId="2" borderId="107" xfId="0" applyFont="1" applyFill="1" applyBorder="1" applyAlignment="1">
      <alignment horizontal="left" vertical="center"/>
    </xf>
    <xf numFmtId="0" fontId="21" fillId="2" borderId="19" xfId="0" applyFont="1" applyFill="1" applyBorder="1" applyAlignment="1">
      <alignment horizontal="left" vertical="center"/>
    </xf>
    <xf numFmtId="0" fontId="21" fillId="6" borderId="14" xfId="0" applyFont="1" applyFill="1" applyBorder="1" applyAlignment="1">
      <alignment horizontal="center" vertical="center"/>
    </xf>
    <xf numFmtId="0" fontId="21" fillId="6" borderId="22" xfId="0" applyFont="1" applyFill="1" applyBorder="1" applyAlignment="1">
      <alignment horizontal="center" vertical="center"/>
    </xf>
    <xf numFmtId="168" fontId="21" fillId="6" borderId="13" xfId="0" applyNumberFormat="1" applyFont="1" applyFill="1" applyBorder="1" applyAlignment="1">
      <alignment horizontal="center" vertical="center"/>
    </xf>
    <xf numFmtId="168" fontId="21" fillId="6" borderId="21" xfId="0" applyNumberFormat="1" applyFont="1" applyFill="1" applyBorder="1" applyAlignment="1">
      <alignment horizontal="center" vertical="center"/>
    </xf>
    <xf numFmtId="0" fontId="25" fillId="7" borderId="26" xfId="0" applyFont="1" applyFill="1" applyBorder="1" applyAlignment="1">
      <alignment horizontal="center" vertical="center" wrapText="1"/>
    </xf>
    <xf numFmtId="0" fontId="25" fillId="7" borderId="27"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7" borderId="33" xfId="0" applyFont="1" applyFill="1" applyBorder="1" applyAlignment="1">
      <alignment horizontal="center" vertical="center" wrapText="1"/>
    </xf>
    <xf numFmtId="0" fontId="21" fillId="5" borderId="107" xfId="0" applyFont="1" applyFill="1" applyBorder="1" applyAlignment="1">
      <alignment horizontal="left" vertical="center" wrapText="1"/>
    </xf>
    <xf numFmtId="0" fontId="21" fillId="5" borderId="115" xfId="0" applyFont="1" applyFill="1" applyBorder="1" applyAlignment="1">
      <alignment horizontal="left" vertical="center" wrapText="1"/>
    </xf>
    <xf numFmtId="0" fontId="21" fillId="5" borderId="22" xfId="0" applyFont="1" applyFill="1" applyBorder="1" applyAlignment="1">
      <alignment horizontal="left" vertical="center" wrapText="1"/>
    </xf>
    <xf numFmtId="3" fontId="21" fillId="6" borderId="107" xfId="0" applyNumberFormat="1" applyFont="1" applyFill="1" applyBorder="1" applyAlignment="1">
      <alignment horizontal="center" vertical="center"/>
    </xf>
    <xf numFmtId="3" fontId="21" fillId="6" borderId="22" xfId="0" applyNumberFormat="1" applyFont="1" applyFill="1" applyBorder="1" applyAlignment="1">
      <alignment horizontal="center" vertical="center"/>
    </xf>
    <xf numFmtId="3" fontId="21" fillId="9" borderId="6" xfId="0" applyNumberFormat="1" applyFont="1" applyFill="1" applyBorder="1" applyAlignment="1">
      <alignment horizontal="right" vertical="center"/>
    </xf>
    <xf numFmtId="3" fontId="21" fillId="9" borderId="108" xfId="0" applyNumberFormat="1" applyFont="1" applyFill="1" applyBorder="1" applyAlignment="1">
      <alignment horizontal="right" vertical="center"/>
    </xf>
    <xf numFmtId="3" fontId="21" fillId="6" borderId="19" xfId="0" applyNumberFormat="1" applyFont="1" applyFill="1" applyBorder="1" applyAlignment="1">
      <alignment horizontal="center" vertical="center"/>
    </xf>
    <xf numFmtId="3" fontId="21" fillId="6" borderId="7" xfId="0" applyNumberFormat="1" applyFont="1" applyFill="1" applyBorder="1" applyAlignment="1">
      <alignment horizontal="center" vertical="center"/>
    </xf>
    <xf numFmtId="3" fontId="21" fillId="6" borderId="108" xfId="0" applyNumberFormat="1" applyFont="1" applyFill="1" applyBorder="1" applyAlignment="1">
      <alignment horizontal="center" vertical="center"/>
    </xf>
    <xf numFmtId="0" fontId="21" fillId="5" borderId="3" xfId="0" applyFont="1" applyFill="1" applyBorder="1" applyAlignment="1">
      <alignment horizontal="center" vertical="center"/>
    </xf>
    <xf numFmtId="0" fontId="21" fillId="5" borderId="105" xfId="0" applyFont="1" applyFill="1" applyBorder="1" applyAlignment="1">
      <alignment horizontal="center" vertical="center"/>
    </xf>
    <xf numFmtId="0" fontId="21" fillId="5" borderId="31" xfId="0" applyFont="1" applyFill="1" applyBorder="1" applyAlignment="1">
      <alignment horizontal="center" vertical="center"/>
    </xf>
    <xf numFmtId="0" fontId="21" fillId="5" borderId="30" xfId="0" applyFont="1" applyFill="1" applyBorder="1" applyAlignment="1">
      <alignment horizontal="center" vertical="center"/>
    </xf>
    <xf numFmtId="0" fontId="21" fillId="5" borderId="80"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0" xfId="0" applyFont="1" applyFill="1" applyBorder="1" applyAlignment="1">
      <alignment horizontal="center" vertical="center"/>
    </xf>
    <xf numFmtId="0" fontId="21" fillId="5" borderId="81" xfId="0" applyFont="1" applyFill="1" applyBorder="1" applyAlignment="1">
      <alignment horizontal="left" vertical="center" wrapText="1"/>
    </xf>
    <xf numFmtId="0" fontId="21" fillId="5" borderId="114" xfId="0" applyFont="1" applyFill="1" applyBorder="1" applyAlignment="1">
      <alignment horizontal="left" vertical="center" wrapText="1"/>
    </xf>
    <xf numFmtId="0" fontId="21" fillId="5" borderId="82" xfId="0" applyFont="1" applyFill="1" applyBorder="1" applyAlignment="1">
      <alignment horizontal="left" vertical="center" wrapText="1"/>
    </xf>
    <xf numFmtId="2" fontId="21" fillId="6" borderId="81" xfId="0" applyNumberFormat="1" applyFont="1" applyFill="1" applyBorder="1" applyAlignment="1">
      <alignment horizontal="center" vertical="center"/>
    </xf>
    <xf numFmtId="2" fontId="21" fillId="6" borderId="82" xfId="0" applyNumberFormat="1" applyFont="1" applyFill="1" applyBorder="1" applyAlignment="1">
      <alignment horizontal="center" vertical="center"/>
    </xf>
    <xf numFmtId="2" fontId="21" fillId="9" borderId="111" xfId="0" applyNumberFormat="1" applyFont="1" applyFill="1" applyBorder="1" applyAlignment="1">
      <alignment horizontal="right" vertical="center"/>
    </xf>
    <xf numFmtId="2" fontId="21" fillId="9" borderId="112" xfId="0" applyNumberFormat="1" applyFont="1" applyFill="1" applyBorder="1" applyAlignment="1">
      <alignment horizontal="right" vertical="center"/>
    </xf>
    <xf numFmtId="0" fontId="21" fillId="6" borderId="90"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2" xfId="0" applyFont="1" applyFill="1" applyBorder="1" applyAlignment="1">
      <alignment horizontal="center" vertical="center" wrapText="1"/>
    </xf>
    <xf numFmtId="0" fontId="21" fillId="3" borderId="26" xfId="0" applyFont="1" applyFill="1" applyBorder="1" applyAlignment="1">
      <alignment horizontal="center" vertical="center"/>
    </xf>
    <xf numFmtId="0" fontId="21" fillId="3" borderId="28" xfId="0" applyFont="1" applyFill="1" applyBorder="1" applyAlignment="1">
      <alignment horizontal="center" vertical="center"/>
    </xf>
    <xf numFmtId="0" fontId="29" fillId="3" borderId="119" xfId="3" applyNumberFormat="1" applyFont="1" applyFill="1" applyBorder="1" applyAlignment="1">
      <alignment horizontal="center" vertical="center" wrapText="1"/>
    </xf>
    <xf numFmtId="0" fontId="29" fillId="3" borderId="123" xfId="3" applyNumberFormat="1" applyFont="1" applyFill="1" applyBorder="1" applyAlignment="1">
      <alignment horizontal="center" vertical="center" wrapText="1"/>
    </xf>
    <xf numFmtId="0" fontId="29" fillId="3" borderId="119" xfId="3" applyNumberFormat="1" applyFont="1" applyFill="1" applyBorder="1" applyAlignment="1">
      <alignment horizontal="center" vertical="center"/>
    </xf>
    <xf numFmtId="0" fontId="29" fillId="3" borderId="122" xfId="3" applyNumberFormat="1" applyFont="1" applyFill="1" applyBorder="1" applyAlignment="1">
      <alignment horizontal="center" vertical="center"/>
    </xf>
    <xf numFmtId="0" fontId="29" fillId="3" borderId="123" xfId="3" applyNumberFormat="1" applyFont="1" applyFill="1" applyBorder="1" applyAlignment="1">
      <alignment horizontal="center" vertical="center"/>
    </xf>
    <xf numFmtId="0" fontId="29" fillId="3" borderId="131" xfId="3" applyNumberFormat="1" applyFont="1" applyFill="1" applyBorder="1" applyAlignment="1">
      <alignment horizontal="center" vertical="center"/>
    </xf>
    <xf numFmtId="0" fontId="21" fillId="5" borderId="5" xfId="0" applyFont="1" applyFill="1" applyBorder="1" applyAlignment="1">
      <alignment horizontal="left" vertical="center" wrapText="1"/>
    </xf>
    <xf numFmtId="0" fontId="21" fillId="5" borderId="113" xfId="0" applyFont="1" applyFill="1" applyBorder="1" applyAlignment="1">
      <alignment horizontal="left" vertical="center" wrapText="1"/>
    </xf>
    <xf numFmtId="0" fontId="21" fillId="5" borderId="106" xfId="0" applyFont="1" applyFill="1" applyBorder="1" applyAlignment="1">
      <alignment horizontal="left" vertical="center" wrapText="1"/>
    </xf>
    <xf numFmtId="3" fontId="21" fillId="6" borderId="83" xfId="0" applyNumberFormat="1" applyFont="1" applyFill="1" applyBorder="1" applyAlignment="1">
      <alignment horizontal="center" vertical="center"/>
    </xf>
    <xf numFmtId="3" fontId="21" fillId="6" borderId="21" xfId="0" applyNumberFormat="1" applyFont="1" applyFill="1" applyBorder="1" applyAlignment="1">
      <alignment horizontal="center" vertical="center"/>
    </xf>
    <xf numFmtId="0" fontId="21" fillId="6" borderId="6" xfId="0" applyFont="1" applyFill="1" applyBorder="1" applyAlignment="1">
      <alignment horizontal="center" vertical="center" wrapText="1"/>
    </xf>
    <xf numFmtId="0" fontId="21" fillId="6" borderId="108" xfId="0" applyFont="1" applyFill="1" applyBorder="1" applyAlignment="1">
      <alignment horizontal="center" vertical="center" wrapText="1"/>
    </xf>
    <xf numFmtId="4" fontId="21" fillId="6" borderId="85" xfId="0" applyNumberFormat="1" applyFont="1" applyFill="1" applyBorder="1" applyAlignment="1">
      <alignment horizontal="center" vertical="center"/>
    </xf>
    <xf numFmtId="4" fontId="21" fillId="6" borderId="84" xfId="0" applyNumberFormat="1" applyFont="1" applyFill="1" applyBorder="1" applyAlignment="1">
      <alignment horizontal="center" vertical="center"/>
    </xf>
    <xf numFmtId="4" fontId="21" fillId="6" borderId="18" xfId="0" applyNumberFormat="1" applyFont="1" applyFill="1" applyBorder="1" applyAlignment="1">
      <alignment horizontal="center" vertical="center"/>
    </xf>
    <xf numFmtId="4" fontId="21" fillId="6" borderId="13" xfId="0" applyNumberFormat="1" applyFont="1" applyFill="1" applyBorder="1" applyAlignment="1">
      <alignment horizontal="center" vertical="center"/>
    </xf>
    <xf numFmtId="37" fontId="21" fillId="4" borderId="109" xfId="0" applyNumberFormat="1" applyFont="1" applyFill="1" applyBorder="1" applyAlignment="1">
      <alignment horizontal="center" vertical="center"/>
    </xf>
    <xf numFmtId="37" fontId="21" fillId="4" borderId="110" xfId="0" applyNumberFormat="1" applyFont="1" applyFill="1" applyBorder="1" applyAlignment="1">
      <alignment horizontal="center" vertical="center"/>
    </xf>
    <xf numFmtId="0" fontId="21" fillId="6" borderId="85"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125"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21" fillId="6" borderId="7" xfId="0" applyFont="1" applyFill="1" applyBorder="1" applyAlignment="1">
      <alignment horizontal="center" vertical="center" wrapText="1"/>
    </xf>
    <xf numFmtId="4" fontId="21" fillId="6" borderId="116" xfId="0" applyNumberFormat="1" applyFont="1" applyFill="1" applyBorder="1" applyAlignment="1">
      <alignment horizontal="center" vertical="center"/>
    </xf>
    <xf numFmtId="4" fontId="21" fillId="6" borderId="23" xfId="0" applyNumberFormat="1" applyFont="1" applyFill="1" applyBorder="1" applyAlignment="1">
      <alignment horizontal="center" vertical="center"/>
    </xf>
    <xf numFmtId="168" fontId="21" fillId="6" borderId="135" xfId="0" applyNumberFormat="1" applyFont="1" applyFill="1" applyBorder="1" applyAlignment="1">
      <alignment horizontal="center" vertical="center"/>
    </xf>
    <xf numFmtId="0" fontId="21" fillId="6" borderId="135" xfId="0" applyFont="1" applyFill="1" applyBorder="1" applyAlignment="1">
      <alignment horizontal="center" vertical="center"/>
    </xf>
    <xf numFmtId="3" fontId="21" fillId="6" borderId="83" xfId="0" applyNumberFormat="1" applyFont="1" applyFill="1" applyBorder="1" applyAlignment="1">
      <alignment horizontal="center" vertical="center" wrapText="1"/>
    </xf>
    <xf numFmtId="3" fontId="21" fillId="6" borderId="113" xfId="0" applyNumberFormat="1" applyFont="1" applyFill="1" applyBorder="1" applyAlignment="1">
      <alignment horizontal="center" vertical="center" wrapText="1"/>
    </xf>
    <xf numFmtId="3" fontId="21" fillId="6" borderId="21" xfId="0" applyNumberFormat="1" applyFont="1" applyFill="1" applyBorder="1" applyAlignment="1">
      <alignment horizontal="center" vertical="center" wrapText="1"/>
    </xf>
    <xf numFmtId="0" fontId="21" fillId="6" borderId="83"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32" fillId="4" borderId="120" xfId="3" applyFont="1" applyFill="1" applyBorder="1" applyAlignment="1">
      <alignment horizontal="center" vertical="center" wrapText="1"/>
    </xf>
    <xf numFmtId="0" fontId="32" fillId="4" borderId="129" xfId="3" applyFont="1" applyFill="1" applyBorder="1" applyAlignment="1">
      <alignment horizontal="center" vertical="center" wrapText="1"/>
    </xf>
    <xf numFmtId="0" fontId="32" fillId="4" borderId="12" xfId="3" applyFont="1" applyFill="1" applyBorder="1" applyAlignment="1">
      <alignment horizontal="center" vertical="center" wrapText="1"/>
    </xf>
    <xf numFmtId="3" fontId="32" fillId="4" borderId="120" xfId="3" applyNumberFormat="1" applyFont="1" applyFill="1" applyBorder="1" applyAlignment="1">
      <alignment horizontal="center" vertical="center"/>
    </xf>
    <xf numFmtId="3" fontId="32" fillId="4" borderId="121" xfId="3" applyNumberFormat="1" applyFont="1" applyFill="1" applyBorder="1" applyAlignment="1">
      <alignment horizontal="center" vertical="center"/>
    </xf>
    <xf numFmtId="0" fontId="21" fillId="3" borderId="109" xfId="0" applyFont="1" applyFill="1" applyBorder="1" applyAlignment="1">
      <alignment horizontal="center" vertical="center"/>
    </xf>
    <xf numFmtId="0" fontId="21" fillId="3" borderId="110" xfId="0" applyFont="1" applyFill="1" applyBorder="1" applyAlignment="1">
      <alignment horizontal="center" vertical="center"/>
    </xf>
    <xf numFmtId="0" fontId="21" fillId="3" borderId="119" xfId="0" applyFont="1" applyFill="1" applyBorder="1" applyAlignment="1">
      <alignment horizontal="center" vertical="center"/>
    </xf>
    <xf numFmtId="0" fontId="21" fillId="3" borderId="122" xfId="0" applyFont="1" applyFill="1" applyBorder="1" applyAlignment="1">
      <alignment horizontal="center" vertical="center"/>
    </xf>
    <xf numFmtId="0" fontId="21" fillId="3" borderId="123" xfId="0" applyFont="1" applyFill="1" applyBorder="1" applyAlignment="1">
      <alignment horizontal="center" vertical="center"/>
    </xf>
    <xf numFmtId="0" fontId="23" fillId="3" borderId="31" xfId="0" applyFont="1" applyFill="1" applyBorder="1" applyAlignment="1">
      <alignment horizontal="center" vertical="center"/>
    </xf>
    <xf numFmtId="0" fontId="23" fillId="3" borderId="32" xfId="0" applyFont="1" applyFill="1" applyBorder="1" applyAlignment="1">
      <alignment horizontal="center" vertical="center"/>
    </xf>
    <xf numFmtId="3" fontId="21" fillId="6" borderId="3" xfId="0" applyNumberFormat="1" applyFont="1" applyFill="1" applyBorder="1" applyAlignment="1">
      <alignment horizontal="center" vertical="center"/>
    </xf>
    <xf numFmtId="3" fontId="21" fillId="6" borderId="105" xfId="0" applyNumberFormat="1" applyFont="1" applyFill="1" applyBorder="1" applyAlignment="1">
      <alignment horizontal="center" vertical="center"/>
    </xf>
    <xf numFmtId="3" fontId="21" fillId="6" borderId="5" xfId="0" applyNumberFormat="1" applyFont="1" applyFill="1" applyBorder="1" applyAlignment="1">
      <alignment horizontal="center" vertical="center"/>
    </xf>
    <xf numFmtId="3" fontId="21" fillId="6" borderId="88" xfId="0" applyNumberFormat="1" applyFont="1" applyFill="1" applyBorder="1" applyAlignment="1">
      <alignment horizontal="center" vertical="center" wrapText="1"/>
    </xf>
    <xf numFmtId="3" fontId="21" fillId="6" borderId="6" xfId="0" applyNumberFormat="1" applyFont="1" applyFill="1" applyBorder="1" applyAlignment="1">
      <alignment horizontal="center" vertical="center"/>
    </xf>
    <xf numFmtId="3" fontId="21" fillId="9" borderId="17" xfId="0" applyNumberFormat="1" applyFont="1" applyFill="1" applyBorder="1" applyAlignment="1">
      <alignment horizontal="center" vertical="center"/>
    </xf>
    <xf numFmtId="1" fontId="29" fillId="11" borderId="5" xfId="3" applyNumberFormat="1" applyFont="1" applyFill="1" applyBorder="1" applyAlignment="1">
      <alignment horizontal="center" vertical="center" wrapText="1"/>
    </xf>
    <xf numFmtId="1" fontId="29" fillId="11" borderId="1" xfId="3" applyNumberFormat="1" applyFont="1" applyFill="1" applyBorder="1" applyAlignment="1">
      <alignment horizontal="center" vertical="center" wrapText="1"/>
    </xf>
    <xf numFmtId="1" fontId="29" fillId="11" borderId="106" xfId="3" applyNumberFormat="1" applyFont="1" applyFill="1" applyBorder="1" applyAlignment="1">
      <alignment horizontal="center" vertical="center" wrapText="1"/>
    </xf>
    <xf numFmtId="0" fontId="23" fillId="3" borderId="26"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28" xfId="0" applyFont="1" applyFill="1" applyBorder="1" applyAlignment="1">
      <alignment horizontal="center" vertical="center"/>
    </xf>
    <xf numFmtId="0" fontId="21" fillId="11" borderId="85" xfId="0" applyFont="1" applyFill="1" applyBorder="1" applyAlignment="1">
      <alignment horizontal="center" vertical="center" wrapText="1"/>
    </xf>
    <xf numFmtId="0" fontId="21" fillId="11" borderId="4" xfId="0" applyFont="1" applyFill="1" applyBorder="1" applyAlignment="1">
      <alignment horizontal="center" vertical="center" wrapText="1"/>
    </xf>
    <xf numFmtId="0" fontId="21" fillId="11" borderId="105" xfId="0" applyFont="1" applyFill="1" applyBorder="1" applyAlignment="1">
      <alignment horizontal="center" vertical="center" wrapText="1"/>
    </xf>
    <xf numFmtId="0" fontId="21" fillId="11" borderId="18" xfId="0" applyFont="1" applyFill="1" applyBorder="1" applyAlignment="1">
      <alignment horizontal="center" vertical="center" wrapText="1"/>
    </xf>
    <xf numFmtId="0" fontId="21" fillId="11" borderId="1" xfId="0" applyFont="1" applyFill="1" applyBorder="1" applyAlignment="1">
      <alignment horizontal="center" vertical="center" wrapText="1"/>
    </xf>
    <xf numFmtId="3" fontId="21" fillId="4" borderId="83" xfId="0" applyNumberFormat="1" applyFont="1" applyFill="1" applyBorder="1" applyAlignment="1">
      <alignment horizontal="center" vertical="center"/>
    </xf>
    <xf numFmtId="3" fontId="21" fillId="4" borderId="21" xfId="0" applyNumberFormat="1" applyFont="1" applyFill="1" applyBorder="1" applyAlignment="1">
      <alignment horizontal="center" vertical="center"/>
    </xf>
    <xf numFmtId="3" fontId="21" fillId="7" borderId="87" xfId="9" applyNumberFormat="1" applyFont="1" applyFill="1" applyBorder="1" applyAlignment="1">
      <alignment horizontal="center" vertical="center"/>
    </xf>
    <xf numFmtId="3" fontId="21" fillId="7" borderId="32" xfId="9" applyNumberFormat="1" applyFont="1" applyFill="1" applyBorder="1" applyAlignment="1">
      <alignment horizontal="center" vertical="center"/>
    </xf>
    <xf numFmtId="1" fontId="29" fillId="6" borderId="5" xfId="3" applyNumberFormat="1" applyFont="1" applyFill="1" applyBorder="1" applyAlignment="1">
      <alignment horizontal="center" vertical="center" wrapText="1"/>
    </xf>
    <xf numFmtId="1" fontId="29" fillId="6" borderId="1" xfId="3" applyNumberFormat="1" applyFont="1" applyFill="1" applyBorder="1" applyAlignment="1">
      <alignment horizontal="center" vertical="center" wrapText="1"/>
    </xf>
    <xf numFmtId="1" fontId="29" fillId="6" borderId="106" xfId="3" applyNumberFormat="1" applyFont="1" applyFill="1" applyBorder="1" applyAlignment="1">
      <alignment horizontal="center" vertical="center" wrapText="1"/>
    </xf>
    <xf numFmtId="0" fontId="21" fillId="6" borderId="3" xfId="0" applyFont="1" applyFill="1" applyBorder="1" applyAlignment="1">
      <alignment horizontal="center" vertical="center"/>
    </xf>
    <xf numFmtId="0" fontId="21" fillId="6" borderId="114" xfId="0" applyFont="1" applyFill="1" applyBorder="1" applyAlignment="1">
      <alignment horizontal="center" vertical="center"/>
    </xf>
    <xf numFmtId="0" fontId="21" fillId="6" borderId="105" xfId="0" applyFont="1" applyFill="1" applyBorder="1" applyAlignment="1">
      <alignment horizontal="center" vertical="center"/>
    </xf>
    <xf numFmtId="0" fontId="21" fillId="6" borderId="5" xfId="0" applyFont="1" applyFill="1" applyBorder="1" applyAlignment="1">
      <alignment horizontal="center" vertical="center"/>
    </xf>
    <xf numFmtId="0" fontId="21" fillId="6" borderId="113" xfId="0" applyFont="1" applyFill="1" applyBorder="1" applyAlignment="1">
      <alignment horizontal="center" vertical="center"/>
    </xf>
    <xf numFmtId="0" fontId="21" fillId="6" borderId="106" xfId="0" applyFont="1" applyFill="1" applyBorder="1" applyAlignment="1">
      <alignment horizontal="center" vertical="center"/>
    </xf>
    <xf numFmtId="168" fontId="21" fillId="6" borderId="5" xfId="0" applyNumberFormat="1" applyFont="1" applyFill="1" applyBorder="1" applyAlignment="1">
      <alignment horizontal="center" vertical="center"/>
    </xf>
    <xf numFmtId="168" fontId="21" fillId="6" borderId="113" xfId="0" applyNumberFormat="1" applyFont="1" applyFill="1" applyBorder="1" applyAlignment="1">
      <alignment horizontal="center" vertical="center"/>
    </xf>
    <xf numFmtId="168" fontId="21" fillId="6" borderId="106" xfId="0" applyNumberFormat="1" applyFont="1" applyFill="1" applyBorder="1" applyAlignment="1">
      <alignment horizontal="center" vertical="center"/>
    </xf>
    <xf numFmtId="3" fontId="25" fillId="7" borderId="29" xfId="9" applyNumberFormat="1" applyFont="1" applyFill="1" applyBorder="1" applyAlignment="1">
      <alignment horizontal="center" vertical="center" wrapText="1"/>
    </xf>
    <xf numFmtId="3" fontId="25" fillId="7" borderId="20" xfId="9" applyNumberFormat="1" applyFont="1" applyFill="1" applyBorder="1" applyAlignment="1">
      <alignment horizontal="center" vertical="center" wrapText="1"/>
    </xf>
    <xf numFmtId="3" fontId="25" fillId="7" borderId="24" xfId="9" applyNumberFormat="1" applyFont="1" applyFill="1" applyBorder="1" applyAlignment="1">
      <alignment horizontal="center" vertical="center" wrapText="1"/>
    </xf>
    <xf numFmtId="3" fontId="25" fillId="7" borderId="25" xfId="9" applyNumberFormat="1" applyFont="1" applyFill="1" applyBorder="1" applyAlignment="1">
      <alignment horizontal="center" vertical="center" wrapText="1"/>
    </xf>
    <xf numFmtId="0" fontId="21" fillId="6" borderId="6" xfId="0" applyFont="1" applyFill="1" applyBorder="1" applyAlignment="1">
      <alignment horizontal="center" vertical="center"/>
    </xf>
    <xf numFmtId="0" fontId="21" fillId="6" borderId="115" xfId="0" applyFont="1" applyFill="1" applyBorder="1" applyAlignment="1">
      <alignment horizontal="center" vertical="center"/>
    </xf>
    <xf numFmtId="0" fontId="21" fillId="6" borderId="108" xfId="0" applyFont="1" applyFill="1" applyBorder="1" applyAlignment="1">
      <alignment horizontal="center" vertical="center"/>
    </xf>
    <xf numFmtId="3" fontId="25" fillId="5" borderId="31" xfId="0" applyNumberFormat="1" applyFont="1" applyFill="1" applyBorder="1" applyAlignment="1">
      <alignment horizontal="center" vertical="center" wrapText="1"/>
    </xf>
    <xf numFmtId="3" fontId="25" fillId="5" borderId="30" xfId="0" applyNumberFormat="1"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28"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5" fillId="5" borderId="33" xfId="0" applyFont="1" applyFill="1" applyBorder="1" applyAlignment="1">
      <alignment horizontal="center" vertical="center" wrapText="1"/>
    </xf>
    <xf numFmtId="0" fontId="25" fillId="5" borderId="25" xfId="0" applyFont="1" applyFill="1" applyBorder="1" applyAlignment="1">
      <alignment horizontal="center" vertical="center" wrapText="1"/>
    </xf>
    <xf numFmtId="3" fontId="25" fillId="5" borderId="32" xfId="0" applyNumberFormat="1" applyFont="1" applyFill="1" applyBorder="1" applyAlignment="1">
      <alignment horizontal="center" vertical="center" wrapText="1"/>
    </xf>
    <xf numFmtId="3" fontId="25" fillId="4" borderId="29" xfId="9" applyNumberFormat="1" applyFont="1" applyFill="1" applyBorder="1" applyAlignment="1">
      <alignment horizontal="center" vertical="center" wrapText="1"/>
    </xf>
    <xf numFmtId="3" fontId="25" fillId="4" borderId="0" xfId="9" applyNumberFormat="1" applyFont="1" applyFill="1" applyBorder="1" applyAlignment="1">
      <alignment horizontal="center" vertical="center" wrapText="1"/>
    </xf>
    <xf numFmtId="3" fontId="25" fillId="4" borderId="24" xfId="9" applyNumberFormat="1" applyFont="1" applyFill="1" applyBorder="1" applyAlignment="1">
      <alignment horizontal="center" vertical="center" wrapText="1"/>
    </xf>
    <xf numFmtId="3" fontId="25" fillId="4" borderId="33" xfId="9" applyNumberFormat="1" applyFont="1" applyFill="1" applyBorder="1" applyAlignment="1">
      <alignment horizontal="center" vertical="center" wrapText="1"/>
    </xf>
    <xf numFmtId="3" fontId="21" fillId="0" borderId="87" xfId="9" applyNumberFormat="1" applyFont="1" applyFill="1" applyBorder="1" applyAlignment="1">
      <alignment horizontal="center" vertical="center"/>
    </xf>
    <xf numFmtId="3" fontId="21" fillId="0" borderId="80" xfId="9" applyNumberFormat="1" applyFont="1" applyFill="1" applyBorder="1" applyAlignment="1">
      <alignment horizontal="center" vertical="center"/>
    </xf>
    <xf numFmtId="1" fontId="29" fillId="6" borderId="111" xfId="3" applyNumberFormat="1" applyFont="1" applyFill="1" applyBorder="1" applyAlignment="1">
      <alignment horizontal="center" vertical="center" wrapText="1"/>
    </xf>
    <xf numFmtId="1" fontId="29" fillId="6" borderId="8" xfId="3" applyNumberFormat="1" applyFont="1" applyFill="1" applyBorder="1" applyAlignment="1">
      <alignment horizontal="center" vertical="center" wrapText="1"/>
    </xf>
    <xf numFmtId="1" fontId="29" fillId="6" borderId="112" xfId="3" applyNumberFormat="1" applyFont="1" applyFill="1" applyBorder="1" applyAlignment="1">
      <alignment horizontal="center" vertical="center" wrapText="1"/>
    </xf>
    <xf numFmtId="3" fontId="21" fillId="6" borderId="81" xfId="0" applyNumberFormat="1" applyFont="1" applyFill="1" applyBorder="1" applyAlignment="1" applyProtection="1">
      <alignment horizontal="center" vertical="center"/>
    </xf>
    <xf numFmtId="3" fontId="21" fillId="6" borderId="82" xfId="0" applyNumberFormat="1" applyFont="1" applyFill="1" applyBorder="1" applyAlignment="1" applyProtection="1">
      <alignment horizontal="center" vertical="center"/>
    </xf>
    <xf numFmtId="1" fontId="21" fillId="4" borderId="83" xfId="0" applyNumberFormat="1" applyFont="1" applyFill="1" applyBorder="1" applyAlignment="1">
      <alignment horizontal="center" vertical="center"/>
    </xf>
    <xf numFmtId="1" fontId="21" fillId="4" borderId="21" xfId="0" applyNumberFormat="1" applyFont="1" applyFill="1" applyBorder="1" applyAlignment="1">
      <alignment horizontal="center" vertical="center"/>
    </xf>
    <xf numFmtId="0" fontId="21" fillId="3" borderId="31" xfId="0" applyFont="1" applyFill="1" applyBorder="1" applyAlignment="1">
      <alignment horizontal="center" vertical="center" wrapText="1"/>
    </xf>
    <xf numFmtId="0" fontId="21" fillId="3" borderId="30" xfId="0" applyFont="1" applyFill="1" applyBorder="1" applyAlignment="1">
      <alignment horizontal="center" vertical="center" wrapText="1"/>
    </xf>
    <xf numFmtId="3" fontId="21" fillId="6" borderId="83" xfId="0" applyNumberFormat="1" applyFont="1" applyFill="1" applyBorder="1" applyAlignment="1" applyProtection="1">
      <alignment horizontal="center" vertical="center"/>
    </xf>
    <xf numFmtId="3" fontId="21" fillId="6" borderId="21" xfId="0" applyNumberFormat="1" applyFont="1" applyFill="1" applyBorder="1" applyAlignment="1" applyProtection="1">
      <alignment horizontal="center" vertical="center"/>
    </xf>
    <xf numFmtId="9" fontId="25" fillId="9" borderId="28" xfId="2" applyFont="1" applyFill="1" applyBorder="1" applyAlignment="1">
      <alignment horizontal="center" vertical="center"/>
    </xf>
    <xf numFmtId="9" fontId="25" fillId="9" borderId="25" xfId="2" applyFont="1" applyFill="1" applyBorder="1" applyAlignment="1">
      <alignment horizontal="center" vertical="center"/>
    </xf>
    <xf numFmtId="0" fontId="23" fillId="3" borderId="30" xfId="0" applyFont="1" applyFill="1" applyBorder="1" applyAlignment="1">
      <alignment horizontal="center" vertical="center"/>
    </xf>
    <xf numFmtId="3" fontId="21" fillId="6" borderId="114" xfId="0" applyNumberFormat="1" applyFont="1" applyFill="1" applyBorder="1" applyAlignment="1">
      <alignment horizontal="center" vertical="center"/>
    </xf>
    <xf numFmtId="9" fontId="21" fillId="9" borderId="26" xfId="2" applyFont="1" applyFill="1" applyBorder="1" applyAlignment="1">
      <alignment horizontal="center" vertical="center"/>
    </xf>
    <xf numFmtId="9" fontId="21" fillId="9" borderId="28" xfId="2" applyFont="1" applyFill="1" applyBorder="1" applyAlignment="1">
      <alignment horizontal="center" vertical="center"/>
    </xf>
    <xf numFmtId="3" fontId="21" fillId="6" borderId="113" xfId="0" applyNumberFormat="1" applyFont="1" applyFill="1" applyBorder="1" applyAlignment="1">
      <alignment horizontal="center" vertical="center"/>
    </xf>
    <xf numFmtId="3" fontId="21" fillId="6" borderId="115" xfId="0" applyNumberFormat="1" applyFont="1" applyFill="1" applyBorder="1" applyAlignment="1">
      <alignment horizontal="center" vertical="center"/>
    </xf>
    <xf numFmtId="3" fontId="21" fillId="9" borderId="131" xfId="0" applyNumberFormat="1" applyFont="1" applyFill="1" applyBorder="1" applyAlignment="1">
      <alignment horizontal="center" vertical="center"/>
    </xf>
    <xf numFmtId="3" fontId="21" fillId="9" borderId="123" xfId="0" applyNumberFormat="1" applyFont="1" applyFill="1" applyBorder="1" applyAlignment="1">
      <alignment horizontal="center" vertical="center"/>
    </xf>
    <xf numFmtId="3" fontId="21" fillId="9" borderId="5" xfId="0" applyNumberFormat="1" applyFont="1" applyFill="1" applyBorder="1" applyAlignment="1">
      <alignment horizontal="center" vertical="center"/>
    </xf>
    <xf numFmtId="3" fontId="21" fillId="9" borderId="106" xfId="0" applyNumberFormat="1" applyFont="1" applyFill="1" applyBorder="1" applyAlignment="1">
      <alignment horizontal="center" vertical="center"/>
    </xf>
    <xf numFmtId="3" fontId="21" fillId="9" borderId="138" xfId="0" applyNumberFormat="1" applyFont="1" applyFill="1" applyBorder="1" applyAlignment="1">
      <alignment horizontal="center" vertical="center"/>
    </xf>
    <xf numFmtId="3" fontId="21" fillId="9" borderId="139" xfId="0" applyNumberFormat="1" applyFont="1" applyFill="1" applyBorder="1" applyAlignment="1">
      <alignment horizontal="center" vertical="center"/>
    </xf>
    <xf numFmtId="3" fontId="21" fillId="9" borderId="124" xfId="0" applyNumberFormat="1" applyFont="1" applyFill="1" applyBorder="1" applyAlignment="1">
      <alignment horizontal="center" vertical="center"/>
    </xf>
    <xf numFmtId="3" fontId="21" fillId="9" borderId="117" xfId="0" applyNumberFormat="1" applyFont="1" applyFill="1" applyBorder="1" applyAlignment="1">
      <alignment horizontal="center" vertical="center"/>
    </xf>
    <xf numFmtId="3" fontId="21" fillId="9" borderId="6" xfId="0" applyNumberFormat="1" applyFont="1" applyFill="1" applyBorder="1" applyAlignment="1">
      <alignment horizontal="center" vertical="center"/>
    </xf>
    <xf numFmtId="3" fontId="21" fillId="9" borderId="108" xfId="0" applyNumberFormat="1" applyFont="1" applyFill="1" applyBorder="1" applyAlignment="1">
      <alignment horizontal="center" vertical="center"/>
    </xf>
    <xf numFmtId="0" fontId="21" fillId="6" borderId="81" xfId="0" applyFont="1" applyFill="1" applyBorder="1" applyAlignment="1">
      <alignment horizontal="center" vertical="center" wrapText="1"/>
    </xf>
    <xf numFmtId="0" fontId="21" fillId="6" borderId="82" xfId="0" applyFont="1" applyFill="1" applyBorder="1" applyAlignment="1">
      <alignment horizontal="center" vertical="center" wrapText="1"/>
    </xf>
    <xf numFmtId="9" fontId="21" fillId="9" borderId="83" xfId="2" applyFont="1" applyFill="1" applyBorder="1" applyAlignment="1">
      <alignment horizontal="center" vertical="center"/>
    </xf>
    <xf numFmtId="9" fontId="21" fillId="9" borderId="21" xfId="2" applyFont="1" applyFill="1" applyBorder="1" applyAlignment="1">
      <alignment horizontal="center" vertical="center"/>
    </xf>
    <xf numFmtId="9" fontId="21" fillId="0" borderId="31" xfId="2" applyFont="1" applyFill="1" applyBorder="1" applyAlignment="1">
      <alignment horizontal="center" vertical="center"/>
    </xf>
    <xf numFmtId="9" fontId="21" fillId="0" borderId="30" xfId="2" applyFont="1" applyFill="1" applyBorder="1" applyAlignment="1">
      <alignment horizontal="center" vertical="center"/>
    </xf>
    <xf numFmtId="0" fontId="21" fillId="4" borderId="83" xfId="0" applyFont="1" applyFill="1" applyBorder="1" applyAlignment="1">
      <alignment horizontal="center" vertical="center" wrapText="1"/>
    </xf>
    <xf numFmtId="0" fontId="21" fillId="4" borderId="113"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83" xfId="0" applyFont="1" applyFill="1" applyBorder="1" applyAlignment="1">
      <alignment horizontal="center" vertical="center"/>
    </xf>
    <xf numFmtId="0" fontId="21" fillId="4" borderId="113" xfId="0" applyFont="1" applyFill="1" applyBorder="1" applyAlignment="1">
      <alignment horizontal="center" vertical="center"/>
    </xf>
    <xf numFmtId="0" fontId="21" fillId="4" borderId="21" xfId="0" applyFont="1" applyFill="1" applyBorder="1" applyAlignment="1">
      <alignment horizontal="center" vertical="center"/>
    </xf>
    <xf numFmtId="0" fontId="21" fillId="4" borderId="107" xfId="0" applyFont="1" applyFill="1" applyBorder="1" applyAlignment="1">
      <alignment horizontal="center" vertical="center"/>
    </xf>
    <xf numFmtId="0" fontId="21" fillId="4" borderId="115" xfId="0" applyFont="1" applyFill="1" applyBorder="1" applyAlignment="1">
      <alignment horizontal="center" vertical="center"/>
    </xf>
    <xf numFmtId="0" fontId="21" fillId="4" borderId="22"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80" xfId="0" applyFont="1" applyFill="1" applyBorder="1" applyAlignment="1">
      <alignment horizontal="center" vertical="center"/>
    </xf>
    <xf numFmtId="4" fontId="21" fillId="6" borderId="3" xfId="0" applyNumberFormat="1" applyFont="1" applyFill="1" applyBorder="1" applyAlignment="1">
      <alignment horizontal="center" vertical="center"/>
    </xf>
    <xf numFmtId="4" fontId="21" fillId="6" borderId="105" xfId="0" applyNumberFormat="1" applyFont="1" applyFill="1" applyBorder="1" applyAlignment="1">
      <alignment horizontal="center" vertical="center"/>
    </xf>
    <xf numFmtId="4" fontId="21" fillId="6" borderId="5" xfId="0" applyNumberFormat="1" applyFont="1" applyFill="1" applyBorder="1" applyAlignment="1">
      <alignment horizontal="center" vertical="center"/>
    </xf>
    <xf numFmtId="4" fontId="21" fillId="6" borderId="106" xfId="0" applyNumberFormat="1" applyFont="1" applyFill="1" applyBorder="1" applyAlignment="1">
      <alignment horizontal="center" vertical="center"/>
    </xf>
    <xf numFmtId="9" fontId="21" fillId="9" borderId="29" xfId="2" applyFont="1" applyFill="1" applyBorder="1" applyAlignment="1">
      <alignment horizontal="center" vertical="center"/>
    </xf>
    <xf numFmtId="9" fontId="21" fillId="9" borderId="20" xfId="2" applyFont="1" applyFill="1" applyBorder="1" applyAlignment="1">
      <alignment horizontal="center" vertical="center"/>
    </xf>
    <xf numFmtId="9" fontId="21" fillId="9" borderId="107" xfId="2" applyFont="1" applyFill="1" applyBorder="1" applyAlignment="1">
      <alignment horizontal="center" vertical="center"/>
    </xf>
    <xf numFmtId="9" fontId="21" fillId="9" borderId="22" xfId="2" applyFont="1" applyFill="1" applyBorder="1" applyAlignment="1">
      <alignment horizontal="center" vertical="center"/>
    </xf>
    <xf numFmtId="4" fontId="21" fillId="6" borderId="6" xfId="0" applyNumberFormat="1" applyFont="1" applyFill="1" applyBorder="1" applyAlignment="1">
      <alignment horizontal="center" vertical="center"/>
    </xf>
    <xf numFmtId="4" fontId="21" fillId="6" borderId="108" xfId="0" applyNumberFormat="1" applyFont="1" applyFill="1" applyBorder="1" applyAlignment="1">
      <alignment horizontal="center" vertical="center"/>
    </xf>
    <xf numFmtId="4" fontId="21" fillId="2" borderId="24" xfId="9" applyNumberFormat="1" applyFont="1" applyFill="1" applyBorder="1" applyAlignment="1">
      <alignment horizontal="center" vertical="center"/>
    </xf>
    <xf numFmtId="4" fontId="21" fillId="2" borderId="25" xfId="9" applyNumberFormat="1" applyFont="1" applyFill="1" applyBorder="1" applyAlignment="1">
      <alignment horizontal="center" vertical="center"/>
    </xf>
    <xf numFmtId="0" fontId="29" fillId="3" borderId="109" xfId="3" applyNumberFormat="1" applyFont="1" applyFill="1" applyBorder="1" applyAlignment="1">
      <alignment horizontal="center" vertical="center"/>
    </xf>
    <xf numFmtId="0" fontId="29" fillId="3" borderId="110" xfId="3" applyNumberFormat="1" applyFont="1" applyFill="1" applyBorder="1" applyAlignment="1">
      <alignment horizontal="center" vertical="center"/>
    </xf>
    <xf numFmtId="0" fontId="29" fillId="3" borderId="9" xfId="3" applyNumberFormat="1" applyFont="1" applyFill="1" applyBorder="1" applyAlignment="1">
      <alignment horizontal="center" vertical="center"/>
    </xf>
    <xf numFmtId="0" fontId="21" fillId="4" borderId="106" xfId="0" applyFont="1" applyFill="1" applyBorder="1" applyAlignment="1">
      <alignment horizontal="center" vertical="center" wrapText="1"/>
    </xf>
    <xf numFmtId="0" fontId="21" fillId="4" borderId="108" xfId="0" applyFont="1" applyFill="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21" fillId="3" borderId="4" xfId="0" applyFont="1" applyFill="1" applyBorder="1" applyAlignment="1">
      <alignment horizontal="center" vertical="center" wrapText="1"/>
    </xf>
    <xf numFmtId="0" fontId="21" fillId="3" borderId="105"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23" fillId="3" borderId="88" xfId="0" applyFont="1" applyFill="1" applyBorder="1" applyAlignment="1">
      <alignment horizontal="center" vertical="center" wrapText="1"/>
    </xf>
    <xf numFmtId="0" fontId="23" fillId="3" borderId="106" xfId="0" applyFont="1" applyFill="1" applyBorder="1" applyAlignment="1">
      <alignment horizontal="center" vertical="center" wrapText="1"/>
    </xf>
    <xf numFmtId="0" fontId="23" fillId="3" borderId="109" xfId="0" applyFont="1" applyFill="1" applyBorder="1" applyAlignment="1">
      <alignment horizontal="center" vertical="center"/>
    </xf>
    <xf numFmtId="0" fontId="23" fillId="3" borderId="80"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10" xfId="0" applyFont="1" applyFill="1" applyBorder="1" applyAlignment="1">
      <alignment horizontal="center" vertical="center"/>
    </xf>
    <xf numFmtId="0" fontId="21" fillId="3" borderId="87" xfId="0" applyFont="1" applyFill="1" applyBorder="1" applyAlignment="1">
      <alignment horizontal="center" vertical="center"/>
    </xf>
    <xf numFmtId="3" fontId="21" fillId="6" borderId="90" xfId="0" applyNumberFormat="1" applyFont="1" applyFill="1" applyBorder="1" applyAlignment="1">
      <alignment horizontal="center" vertical="center"/>
    </xf>
    <xf numFmtId="3" fontId="21" fillId="6" borderId="133" xfId="0" applyNumberFormat="1" applyFont="1" applyFill="1" applyBorder="1" applyAlignment="1">
      <alignment horizontal="center" vertical="center"/>
    </xf>
    <xf numFmtId="3" fontId="21" fillId="6" borderId="111" xfId="0" applyNumberFormat="1" applyFont="1" applyFill="1" applyBorder="1" applyAlignment="1">
      <alignment horizontal="center" vertical="center"/>
    </xf>
    <xf numFmtId="3" fontId="21" fillId="6" borderId="112" xfId="0" applyNumberFormat="1" applyFont="1" applyFill="1" applyBorder="1" applyAlignment="1">
      <alignment horizontal="center" vertical="center"/>
    </xf>
    <xf numFmtId="3" fontId="32" fillId="4" borderId="109" xfId="3" applyNumberFormat="1" applyFont="1" applyFill="1" applyBorder="1" applyAlignment="1">
      <alignment horizontal="center" vertical="center"/>
    </xf>
    <xf numFmtId="3" fontId="32" fillId="4" borderId="110" xfId="3" applyNumberFormat="1" applyFont="1" applyFill="1" applyBorder="1" applyAlignment="1">
      <alignment horizontal="center" vertical="center"/>
    </xf>
    <xf numFmtId="3" fontId="21" fillId="9" borderId="16" xfId="0" applyNumberFormat="1" applyFont="1" applyFill="1" applyBorder="1" applyAlignment="1">
      <alignment horizontal="center" vertical="center"/>
    </xf>
    <xf numFmtId="0" fontId="21" fillId="3" borderId="9" xfId="0" applyFont="1" applyFill="1" applyBorder="1" applyAlignment="1">
      <alignment horizontal="center" vertical="center"/>
    </xf>
    <xf numFmtId="0" fontId="21" fillId="6" borderId="111" xfId="0" applyFont="1" applyFill="1" applyBorder="1" applyAlignment="1">
      <alignment horizontal="center" vertical="center" wrapText="1"/>
    </xf>
    <xf numFmtId="1" fontId="29" fillId="11" borderId="111" xfId="3" applyNumberFormat="1" applyFont="1" applyFill="1" applyBorder="1" applyAlignment="1">
      <alignment horizontal="center" vertical="center" wrapText="1"/>
    </xf>
    <xf numFmtId="1" fontId="29" fillId="11" borderId="8" xfId="3" applyNumberFormat="1" applyFont="1" applyFill="1" applyBorder="1" applyAlignment="1">
      <alignment horizontal="center" vertical="center" wrapText="1"/>
    </xf>
    <xf numFmtId="1" fontId="29" fillId="11" borderId="112" xfId="3" applyNumberFormat="1" applyFont="1" applyFill="1" applyBorder="1" applyAlignment="1">
      <alignment horizontal="center" vertical="center" wrapText="1"/>
    </xf>
    <xf numFmtId="3" fontId="29" fillId="12" borderId="5" xfId="3" applyNumberFormat="1" applyFont="1" applyFill="1" applyBorder="1" applyAlignment="1">
      <alignment horizontal="center" vertical="center"/>
    </xf>
    <xf numFmtId="3" fontId="29" fillId="12" borderId="106" xfId="3" applyNumberFormat="1" applyFont="1" applyFill="1" applyBorder="1" applyAlignment="1">
      <alignment horizontal="center" vertical="center"/>
    </xf>
    <xf numFmtId="3" fontId="29" fillId="12" borderId="111" xfId="3" applyNumberFormat="1" applyFont="1" applyFill="1" applyBorder="1" applyAlignment="1">
      <alignment horizontal="center" vertical="center"/>
    </xf>
    <xf numFmtId="3" fontId="29" fillId="12" borderId="112" xfId="3" applyNumberFormat="1" applyFont="1" applyFill="1" applyBorder="1" applyAlignment="1">
      <alignment horizontal="center" vertical="center"/>
    </xf>
    <xf numFmtId="3" fontId="29" fillId="12" borderId="6" xfId="3" applyNumberFormat="1" applyFont="1" applyFill="1" applyBorder="1" applyAlignment="1">
      <alignment horizontal="center" vertical="center"/>
    </xf>
    <xf numFmtId="3" fontId="29" fillId="12" borderId="108" xfId="3" applyNumberFormat="1" applyFont="1" applyFill="1" applyBorder="1" applyAlignment="1">
      <alignment horizontal="center" vertical="center"/>
    </xf>
    <xf numFmtId="3" fontId="21" fillId="4" borderId="81" xfId="0" applyNumberFormat="1" applyFont="1" applyFill="1" applyBorder="1" applyAlignment="1">
      <alignment horizontal="center" vertical="center"/>
    </xf>
    <xf numFmtId="3" fontId="21" fillId="4" borderId="82" xfId="0" applyNumberFormat="1" applyFont="1" applyFill="1" applyBorder="1" applyAlignment="1">
      <alignment horizontal="center" vertical="center"/>
    </xf>
    <xf numFmtId="3" fontId="21" fillId="9" borderId="83" xfId="0" applyNumberFormat="1" applyFont="1" applyFill="1" applyBorder="1" applyAlignment="1">
      <alignment horizontal="center" vertical="center"/>
    </xf>
    <xf numFmtId="3" fontId="21" fillId="9" borderId="21" xfId="0" applyNumberFormat="1" applyFont="1" applyFill="1" applyBorder="1" applyAlignment="1">
      <alignment horizontal="center" vertical="center"/>
    </xf>
    <xf numFmtId="1" fontId="29" fillId="11" borderId="6" xfId="3" applyNumberFormat="1" applyFont="1" applyFill="1" applyBorder="1" applyAlignment="1">
      <alignment horizontal="center" vertical="center" wrapText="1"/>
    </xf>
    <xf numFmtId="1" fontId="29" fillId="11" borderId="7" xfId="3" applyNumberFormat="1" applyFont="1" applyFill="1" applyBorder="1" applyAlignment="1">
      <alignment horizontal="center" vertical="center" wrapText="1"/>
    </xf>
    <xf numFmtId="1" fontId="29" fillId="11" borderId="108" xfId="3" applyNumberFormat="1" applyFont="1" applyFill="1" applyBorder="1" applyAlignment="1">
      <alignment horizontal="center" vertical="center" wrapText="1"/>
    </xf>
    <xf numFmtId="3" fontId="32" fillId="4" borderId="9" xfId="3" applyNumberFormat="1" applyFont="1" applyFill="1" applyBorder="1" applyAlignment="1">
      <alignment horizontal="center" vertical="center"/>
    </xf>
    <xf numFmtId="1" fontId="29" fillId="11" borderId="34" xfId="3" applyNumberFormat="1" applyFont="1" applyFill="1" applyBorder="1" applyAlignment="1">
      <alignment horizontal="center" vertical="center" wrapText="1"/>
    </xf>
    <xf numFmtId="1" fontId="29" fillId="11" borderId="117" xfId="3" applyNumberFormat="1" applyFont="1" applyFill="1" applyBorder="1" applyAlignment="1">
      <alignment horizontal="center" vertical="center" wrapText="1"/>
    </xf>
    <xf numFmtId="0" fontId="32" fillId="4" borderId="109" xfId="3" applyFont="1" applyFill="1" applyBorder="1" applyAlignment="1">
      <alignment horizontal="center" vertical="center" wrapText="1"/>
    </xf>
    <xf numFmtId="0" fontId="32" fillId="4" borderId="9" xfId="3" applyFont="1" applyFill="1" applyBorder="1" applyAlignment="1">
      <alignment horizontal="center" vertical="center" wrapText="1"/>
    </xf>
    <xf numFmtId="3" fontId="21" fillId="0" borderId="83" xfId="0" applyNumberFormat="1" applyFont="1" applyFill="1" applyBorder="1" applyAlignment="1">
      <alignment horizontal="center" vertical="center"/>
    </xf>
    <xf numFmtId="3" fontId="21" fillId="0" borderId="21" xfId="0" applyNumberFormat="1" applyFont="1" applyFill="1" applyBorder="1" applyAlignment="1">
      <alignment horizontal="center" vertical="center"/>
    </xf>
    <xf numFmtId="9" fontId="21" fillId="9" borderId="3" xfId="2" applyFont="1" applyFill="1" applyBorder="1" applyAlignment="1">
      <alignment horizontal="center" vertical="center"/>
    </xf>
    <xf numFmtId="9" fontId="21" fillId="9" borderId="105" xfId="2" applyFont="1" applyFill="1" applyBorder="1" applyAlignment="1">
      <alignment horizontal="center" vertical="center"/>
    </xf>
    <xf numFmtId="3" fontId="21" fillId="9" borderId="118" xfId="0" applyNumberFormat="1" applyFont="1" applyFill="1" applyBorder="1" applyAlignment="1">
      <alignment horizontal="center" vertical="center"/>
    </xf>
    <xf numFmtId="3" fontId="21" fillId="9" borderId="136" xfId="0" applyNumberFormat="1" applyFont="1" applyFill="1" applyBorder="1" applyAlignment="1">
      <alignment horizontal="center" vertical="center"/>
    </xf>
    <xf numFmtId="3" fontId="21" fillId="9" borderId="107" xfId="0" applyNumberFormat="1" applyFont="1" applyFill="1" applyBorder="1" applyAlignment="1">
      <alignment horizontal="center" vertical="center"/>
    </xf>
    <xf numFmtId="3" fontId="21" fillId="9" borderId="22" xfId="0" applyNumberFormat="1" applyFont="1" applyFill="1" applyBorder="1" applyAlignment="1">
      <alignment horizontal="center" vertical="center"/>
    </xf>
    <xf numFmtId="0" fontId="23" fillId="3" borderId="7" xfId="0" applyFont="1" applyFill="1" applyBorder="1" applyAlignment="1">
      <alignment horizontal="center" vertical="center" wrapText="1"/>
    </xf>
    <xf numFmtId="3" fontId="21" fillId="4" borderId="107" xfId="0" applyNumberFormat="1" applyFont="1" applyFill="1" applyBorder="1" applyAlignment="1">
      <alignment horizontal="center" vertical="center"/>
    </xf>
    <xf numFmtId="3" fontId="21" fillId="4" borderId="22" xfId="0" applyNumberFormat="1" applyFont="1" applyFill="1" applyBorder="1" applyAlignment="1">
      <alignment horizontal="center" vertical="center"/>
    </xf>
    <xf numFmtId="9" fontId="23" fillId="9" borderId="107" xfId="2" applyFont="1" applyFill="1" applyBorder="1" applyAlignment="1">
      <alignment horizontal="center" vertical="center"/>
    </xf>
    <xf numFmtId="9" fontId="23" fillId="9" borderId="22" xfId="2" applyFont="1" applyFill="1" applyBorder="1" applyAlignment="1">
      <alignment horizontal="center" vertical="center"/>
    </xf>
    <xf numFmtId="0" fontId="21" fillId="3" borderId="109" xfId="0" applyFont="1" applyFill="1" applyBorder="1" applyAlignment="1">
      <alignment horizontal="center" vertical="center" wrapText="1"/>
    </xf>
    <xf numFmtId="0" fontId="21" fillId="3" borderId="110" xfId="0" applyFont="1" applyFill="1" applyBorder="1" applyAlignment="1">
      <alignment horizontal="center" vertical="center" wrapText="1"/>
    </xf>
    <xf numFmtId="0" fontId="21" fillId="6" borderId="88" xfId="0" applyFont="1" applyFill="1" applyBorder="1" applyAlignment="1">
      <alignment horizontal="center" vertical="center" wrapText="1"/>
    </xf>
    <xf numFmtId="3" fontId="21" fillId="6" borderId="14" xfId="0" applyNumberFormat="1" applyFont="1" applyFill="1" applyBorder="1" applyAlignment="1">
      <alignment horizontal="center" vertical="center"/>
    </xf>
    <xf numFmtId="0" fontId="21" fillId="3" borderId="3" xfId="0" applyFont="1" applyFill="1" applyBorder="1" applyAlignment="1">
      <alignment horizontal="left" vertical="center" wrapText="1"/>
    </xf>
    <xf numFmtId="0" fontId="21" fillId="3" borderId="114" xfId="0" applyFont="1" applyFill="1" applyBorder="1" applyAlignment="1">
      <alignment horizontal="left" vertical="center" wrapText="1"/>
    </xf>
    <xf numFmtId="0" fontId="21" fillId="3" borderId="105" xfId="0" applyFont="1" applyFill="1" applyBorder="1" applyAlignment="1">
      <alignment horizontal="left" vertical="center" wrapText="1"/>
    </xf>
    <xf numFmtId="0" fontId="21" fillId="3" borderId="3" xfId="0" applyFont="1" applyFill="1" applyBorder="1" applyAlignment="1">
      <alignment horizontal="center" vertical="center" wrapText="1"/>
    </xf>
    <xf numFmtId="3" fontId="21" fillId="6" borderId="107" xfId="0" applyNumberFormat="1" applyFont="1" applyFill="1" applyBorder="1" applyAlignment="1">
      <alignment horizontal="center" vertical="center" wrapText="1"/>
    </xf>
    <xf numFmtId="3" fontId="21" fillId="6" borderId="115" xfId="0" applyNumberFormat="1" applyFont="1" applyFill="1" applyBorder="1" applyAlignment="1">
      <alignment horizontal="center" vertical="center" wrapText="1"/>
    </xf>
    <xf numFmtId="3" fontId="21" fillId="6" borderId="22" xfId="0" applyNumberFormat="1" applyFont="1" applyFill="1" applyBorder="1" applyAlignment="1">
      <alignment horizontal="center" vertical="center" wrapText="1"/>
    </xf>
    <xf numFmtId="0" fontId="21" fillId="3" borderId="107"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86" xfId="0" applyFont="1" applyFill="1" applyBorder="1" applyAlignment="1">
      <alignment horizontal="center" vertical="center" wrapText="1"/>
    </xf>
    <xf numFmtId="0" fontId="21" fillId="3" borderId="116" xfId="0" applyFont="1" applyFill="1" applyBorder="1" applyAlignment="1">
      <alignment horizontal="center" vertical="center" wrapText="1"/>
    </xf>
    <xf numFmtId="0" fontId="21" fillId="3" borderId="118" xfId="0" applyFont="1" applyFill="1" applyBorder="1" applyAlignment="1">
      <alignment horizontal="center" vertical="center" wrapText="1"/>
    </xf>
    <xf numFmtId="0" fontId="21" fillId="3" borderId="90" xfId="0" applyFont="1" applyFill="1" applyBorder="1" applyAlignment="1">
      <alignment horizontal="center" vertical="center" wrapText="1"/>
    </xf>
    <xf numFmtId="0" fontId="21" fillId="6" borderId="118" xfId="0" applyFont="1" applyFill="1" applyBorder="1" applyAlignment="1">
      <alignment horizontal="center" vertical="center" wrapText="1"/>
    </xf>
    <xf numFmtId="0" fontId="21" fillId="6" borderId="134" xfId="0" applyFont="1" applyFill="1" applyBorder="1" applyAlignment="1">
      <alignment horizontal="center" vertical="center" wrapText="1"/>
    </xf>
    <xf numFmtId="0" fontId="21" fillId="6" borderId="136" xfId="0" applyFont="1" applyFill="1" applyBorder="1" applyAlignment="1">
      <alignment horizontal="center" vertical="center" wrapText="1"/>
    </xf>
    <xf numFmtId="3" fontId="21" fillId="0" borderId="32" xfId="9" applyNumberFormat="1" applyFont="1" applyFill="1" applyBorder="1" applyAlignment="1">
      <alignment horizontal="center" vertical="center"/>
    </xf>
    <xf numFmtId="3" fontId="21" fillId="0" borderId="30" xfId="9" applyNumberFormat="1" applyFont="1" applyFill="1" applyBorder="1" applyAlignment="1">
      <alignment horizontal="center" vertical="center"/>
    </xf>
    <xf numFmtId="9" fontId="21" fillId="0" borderId="31" xfId="2" applyNumberFormat="1" applyFont="1" applyFill="1" applyBorder="1" applyAlignment="1">
      <alignment horizontal="center" vertical="center"/>
    </xf>
    <xf numFmtId="9" fontId="21" fillId="0" borderId="30" xfId="2" applyNumberFormat="1" applyFont="1" applyFill="1" applyBorder="1" applyAlignment="1">
      <alignment horizontal="center" vertical="center"/>
    </xf>
    <xf numFmtId="3" fontId="21" fillId="9" borderId="137" xfId="0" applyNumberFormat="1" applyFont="1" applyFill="1" applyBorder="1" applyAlignment="1">
      <alignment horizontal="center" vertical="center"/>
    </xf>
    <xf numFmtId="3" fontId="21" fillId="9" borderId="132" xfId="0" applyNumberFormat="1" applyFont="1" applyFill="1" applyBorder="1" applyAlignment="1">
      <alignment horizontal="center" vertical="center"/>
    </xf>
    <xf numFmtId="9" fontId="21" fillId="9" borderId="113" xfId="2" applyFont="1" applyFill="1" applyBorder="1" applyAlignment="1">
      <alignment horizontal="center" vertical="center"/>
    </xf>
    <xf numFmtId="1" fontId="21" fillId="4" borderId="81" xfId="0" applyNumberFormat="1" applyFont="1" applyFill="1" applyBorder="1" applyAlignment="1">
      <alignment horizontal="center" vertical="center"/>
    </xf>
    <xf numFmtId="1" fontId="21" fillId="4" borderId="82" xfId="0" applyNumberFormat="1" applyFont="1" applyFill="1" applyBorder="1" applyAlignment="1">
      <alignment horizontal="center" vertical="center"/>
    </xf>
    <xf numFmtId="3" fontId="21" fillId="9" borderId="15" xfId="0" applyNumberFormat="1" applyFont="1" applyFill="1" applyBorder="1" applyAlignment="1">
      <alignment horizontal="center" vertical="center"/>
    </xf>
    <xf numFmtId="0" fontId="21" fillId="4" borderId="111" xfId="0" applyFont="1" applyFill="1" applyBorder="1" applyAlignment="1">
      <alignment horizontal="center" vertical="center" wrapText="1"/>
    </xf>
    <xf numFmtId="0" fontId="21" fillId="4" borderId="112" xfId="0" applyFont="1" applyFill="1" applyBorder="1" applyAlignment="1">
      <alignment horizontal="center" vertical="center" wrapText="1"/>
    </xf>
    <xf numFmtId="3" fontId="21" fillId="6" borderId="81" xfId="0" applyNumberFormat="1" applyFont="1" applyFill="1" applyBorder="1" applyAlignment="1">
      <alignment horizontal="center" vertical="center"/>
    </xf>
    <xf numFmtId="3" fontId="21" fillId="6" borderId="82" xfId="0" applyNumberFormat="1" applyFont="1" applyFill="1" applyBorder="1" applyAlignment="1">
      <alignment horizontal="center" vertical="center"/>
    </xf>
    <xf numFmtId="9" fontId="21" fillId="9" borderId="81" xfId="2" applyFont="1" applyFill="1" applyBorder="1" applyAlignment="1">
      <alignment horizontal="center" vertical="center"/>
    </xf>
    <xf numFmtId="9" fontId="21" fillId="9" borderId="114" xfId="2" applyFont="1" applyFill="1" applyBorder="1" applyAlignment="1">
      <alignment horizontal="center" vertical="center"/>
    </xf>
    <xf numFmtId="0" fontId="23" fillId="3" borderId="26"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23" fillId="3" borderId="28" xfId="0" applyFont="1" applyFill="1" applyBorder="1" applyAlignment="1">
      <alignment horizontal="center" vertical="center" wrapText="1"/>
    </xf>
    <xf numFmtId="3" fontId="21" fillId="7" borderId="12" xfId="9" applyNumberFormat="1" applyFont="1" applyFill="1" applyBorder="1" applyAlignment="1">
      <alignment horizontal="center" vertical="center"/>
    </xf>
    <xf numFmtId="3" fontId="21" fillId="7" borderId="33" xfId="9" applyNumberFormat="1" applyFont="1" applyFill="1" applyBorder="1" applyAlignment="1">
      <alignment horizontal="center" vertical="center"/>
    </xf>
    <xf numFmtId="3" fontId="21" fillId="0" borderId="109" xfId="0" applyNumberFormat="1" applyFont="1" applyFill="1" applyBorder="1" applyAlignment="1">
      <alignment horizontal="center" vertical="center"/>
    </xf>
    <xf numFmtId="3" fontId="21" fillId="0" borderId="110" xfId="0" applyNumberFormat="1" applyFont="1" applyFill="1" applyBorder="1" applyAlignment="1">
      <alignment horizontal="center" vertical="center"/>
    </xf>
    <xf numFmtId="0" fontId="23" fillId="3" borderId="32" xfId="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21" fillId="4" borderId="84" xfId="0" applyFont="1" applyFill="1" applyBorder="1" applyAlignment="1">
      <alignment horizontal="center" vertical="center" wrapText="1"/>
    </xf>
    <xf numFmtId="0" fontId="21" fillId="4" borderId="8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6" borderId="107"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4" borderId="81" xfId="0" applyFont="1" applyFill="1" applyBorder="1" applyAlignment="1">
      <alignment horizontal="center" vertical="center"/>
    </xf>
    <xf numFmtId="0" fontId="21" fillId="4" borderId="114" xfId="0" applyFont="1" applyFill="1" applyBorder="1" applyAlignment="1">
      <alignment horizontal="center" vertical="center"/>
    </xf>
    <xf numFmtId="0" fontId="21" fillId="4" borderId="82" xfId="0" applyFont="1" applyFill="1" applyBorder="1" applyAlignment="1">
      <alignment horizontal="center" vertical="center"/>
    </xf>
    <xf numFmtId="0" fontId="21" fillId="3" borderId="5" xfId="0" applyFont="1" applyFill="1" applyBorder="1" applyAlignment="1">
      <alignment horizontal="left" vertical="center" wrapText="1"/>
    </xf>
    <xf numFmtId="0" fontId="21" fillId="3" borderId="113" xfId="0" applyFont="1" applyFill="1" applyBorder="1" applyAlignment="1">
      <alignment horizontal="left" vertical="center" wrapText="1"/>
    </xf>
    <xf numFmtId="0" fontId="21" fillId="3" borderId="106"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1" fillId="3" borderId="115" xfId="0" applyFont="1" applyFill="1" applyBorder="1" applyAlignment="1">
      <alignment horizontal="left" vertical="center" wrapText="1"/>
    </xf>
    <xf numFmtId="0" fontId="21" fillId="3" borderId="108" xfId="0" applyFont="1" applyFill="1" applyBorder="1" applyAlignment="1">
      <alignment horizontal="left" vertical="center" wrapText="1"/>
    </xf>
    <xf numFmtId="0" fontId="21" fillId="3" borderId="131" xfId="0" applyFont="1" applyFill="1" applyBorder="1" applyAlignment="1">
      <alignment horizontal="center" vertical="center"/>
    </xf>
    <xf numFmtId="0" fontId="21" fillId="3" borderId="118" xfId="0" applyFont="1" applyFill="1" applyBorder="1" applyAlignment="1">
      <alignment horizontal="center" vertical="center"/>
    </xf>
    <xf numFmtId="0" fontId="21" fillId="3" borderId="90" xfId="0" applyFont="1" applyFill="1" applyBorder="1" applyAlignment="1">
      <alignment horizontal="center" vertical="center"/>
    </xf>
    <xf numFmtId="3" fontId="21" fillId="6" borderId="107" xfId="0" applyNumberFormat="1" applyFont="1" applyFill="1" applyBorder="1" applyAlignment="1" applyProtection="1">
      <alignment horizontal="center" vertical="center"/>
    </xf>
    <xf numFmtId="3" fontId="21" fillId="6" borderId="22" xfId="0" applyNumberFormat="1" applyFont="1" applyFill="1" applyBorder="1" applyAlignment="1" applyProtection="1">
      <alignment horizontal="center" vertical="center"/>
    </xf>
    <xf numFmtId="9" fontId="21" fillId="9" borderId="86" xfId="2" applyFont="1" applyFill="1" applyBorder="1" applyAlignment="1">
      <alignment horizontal="center" vertical="center"/>
    </xf>
    <xf numFmtId="9" fontId="21" fillId="9" borderId="89" xfId="2" applyFont="1" applyFill="1" applyBorder="1" applyAlignment="1">
      <alignment horizontal="center" vertical="center"/>
    </xf>
    <xf numFmtId="1" fontId="21" fillId="4" borderId="107" xfId="0" applyNumberFormat="1" applyFont="1" applyFill="1" applyBorder="1" applyAlignment="1">
      <alignment horizontal="center" vertical="center"/>
    </xf>
    <xf numFmtId="1" fontId="21" fillId="4" borderId="22" xfId="0" applyNumberFormat="1" applyFont="1" applyFill="1" applyBorder="1" applyAlignment="1">
      <alignment horizontal="center" vertical="center"/>
    </xf>
    <xf numFmtId="1" fontId="29" fillId="6" borderId="6" xfId="3" applyNumberFormat="1" applyFont="1" applyFill="1" applyBorder="1" applyAlignment="1">
      <alignment horizontal="center" vertical="center" wrapText="1"/>
    </xf>
    <xf numFmtId="1" fontId="29" fillId="6" borderId="7" xfId="3" applyNumberFormat="1" applyFont="1" applyFill="1" applyBorder="1" applyAlignment="1">
      <alignment horizontal="center" vertical="center" wrapText="1"/>
    </xf>
    <xf numFmtId="1" fontId="29" fillId="6" borderId="108" xfId="3" applyNumberFormat="1" applyFont="1" applyFill="1" applyBorder="1" applyAlignment="1">
      <alignment horizontal="center" vertical="center" wrapText="1"/>
    </xf>
    <xf numFmtId="0" fontId="21" fillId="16" borderId="119" xfId="0" applyFont="1" applyFill="1" applyBorder="1" applyAlignment="1">
      <alignment horizontal="center" vertical="center"/>
    </xf>
    <xf numFmtId="0" fontId="21" fillId="16" borderId="130" xfId="0" applyFont="1" applyFill="1" applyBorder="1" applyAlignment="1">
      <alignment horizontal="center" vertical="center"/>
    </xf>
    <xf numFmtId="0" fontId="21" fillId="16" borderId="119" xfId="0" applyFont="1" applyFill="1" applyBorder="1" applyAlignment="1">
      <alignment horizontal="center" vertical="center" wrapText="1"/>
    </xf>
    <xf numFmtId="0" fontId="21" fillId="16" borderId="123" xfId="0" applyFont="1" applyFill="1" applyBorder="1" applyAlignment="1">
      <alignment horizontal="center" vertical="center" wrapText="1"/>
    </xf>
    <xf numFmtId="49" fontId="25" fillId="13" borderId="29" xfId="2" applyNumberFormat="1" applyFont="1" applyFill="1" applyBorder="1" applyAlignment="1">
      <alignment horizontal="center" vertical="center"/>
    </xf>
    <xf numFmtId="49" fontId="25" fillId="13" borderId="20" xfId="2" applyNumberFormat="1" applyFont="1" applyFill="1" applyBorder="1" applyAlignment="1">
      <alignment horizontal="center" vertical="center"/>
    </xf>
    <xf numFmtId="49" fontId="25" fillId="13" borderId="24" xfId="2" applyNumberFormat="1" applyFont="1" applyFill="1" applyBorder="1" applyAlignment="1">
      <alignment horizontal="center" vertical="center"/>
    </xf>
    <xf numFmtId="49" fontId="25" fillId="13" borderId="25" xfId="2" applyNumberFormat="1" applyFont="1" applyFill="1" applyBorder="1" applyAlignment="1">
      <alignment horizontal="center" vertical="center"/>
    </xf>
    <xf numFmtId="0" fontId="21" fillId="16" borderId="131" xfId="0" applyFont="1" applyFill="1" applyBorder="1" applyAlignment="1">
      <alignment horizontal="center" vertical="center"/>
    </xf>
    <xf numFmtId="0" fontId="21" fillId="16" borderId="123" xfId="0" applyFont="1" applyFill="1" applyBorder="1" applyAlignment="1">
      <alignment horizontal="center" vertical="center"/>
    </xf>
    <xf numFmtId="0" fontId="23" fillId="16" borderId="119" xfId="0" applyFont="1" applyFill="1" applyBorder="1" applyAlignment="1">
      <alignment horizontal="center" vertical="center"/>
    </xf>
    <xf numFmtId="0" fontId="23" fillId="16" borderId="123" xfId="0" applyFont="1" applyFill="1" applyBorder="1" applyAlignment="1">
      <alignment horizontal="center" vertical="center"/>
    </xf>
    <xf numFmtId="49" fontId="25" fillId="9" borderId="26" xfId="9" applyNumberFormat="1" applyFont="1" applyFill="1" applyBorder="1" applyAlignment="1">
      <alignment horizontal="center" vertical="center" wrapText="1"/>
    </xf>
    <xf numFmtId="49" fontId="25" fillId="9" borderId="28" xfId="9" applyNumberFormat="1" applyFont="1" applyFill="1" applyBorder="1" applyAlignment="1">
      <alignment horizontal="center" vertical="center" wrapText="1"/>
    </xf>
    <xf numFmtId="49" fontId="25" fillId="9" borderId="24" xfId="9" applyNumberFormat="1" applyFont="1" applyFill="1" applyBorder="1" applyAlignment="1">
      <alignment horizontal="center" vertical="center" wrapText="1"/>
    </xf>
    <xf numFmtId="49" fontId="25" fillId="9" borderId="25" xfId="9" applyNumberFormat="1" applyFont="1" applyFill="1" applyBorder="1" applyAlignment="1">
      <alignment horizontal="center" vertical="center" wrapText="1"/>
    </xf>
    <xf numFmtId="0" fontId="21" fillId="3" borderId="130" xfId="0" applyFont="1" applyFill="1" applyBorder="1" applyAlignment="1">
      <alignment horizontal="center" vertical="center"/>
    </xf>
    <xf numFmtId="0" fontId="21" fillId="3" borderId="119" xfId="0" applyFont="1" applyFill="1" applyBorder="1" applyAlignment="1">
      <alignment horizontal="center" vertical="center" wrapText="1"/>
    </xf>
    <xf numFmtId="0" fontId="21" fillId="3" borderId="123" xfId="0" applyFont="1" applyFill="1" applyBorder="1" applyAlignment="1">
      <alignment horizontal="center" vertical="center" wrapText="1"/>
    </xf>
    <xf numFmtId="0" fontId="23" fillId="3" borderId="119" xfId="0" applyFont="1" applyFill="1" applyBorder="1" applyAlignment="1">
      <alignment horizontal="center" vertical="center"/>
    </xf>
    <xf numFmtId="0" fontId="23" fillId="3" borderId="123"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12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84"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2" borderId="83" xfId="0" applyFont="1" applyFill="1" applyBorder="1" applyAlignment="1">
      <alignment horizontal="center" vertical="center" wrapText="1"/>
    </xf>
    <xf numFmtId="0" fontId="21" fillId="2" borderId="18" xfId="0" applyFont="1" applyFill="1" applyBorder="1" applyAlignment="1">
      <alignment horizontal="center" vertical="center" wrapText="1"/>
    </xf>
    <xf numFmtId="49" fontId="25" fillId="6" borderId="26" xfId="9" applyNumberFormat="1" applyFont="1" applyFill="1" applyBorder="1" applyAlignment="1">
      <alignment horizontal="center" vertical="center" wrapText="1"/>
    </xf>
    <xf numFmtId="49" fontId="25" fillId="6" borderId="28" xfId="9" applyNumberFormat="1" applyFont="1" applyFill="1" applyBorder="1" applyAlignment="1">
      <alignment horizontal="center" vertical="center" wrapText="1"/>
    </xf>
    <xf numFmtId="49" fontId="25" fillId="6" borderId="24" xfId="9" applyNumberFormat="1" applyFont="1" applyFill="1" applyBorder="1" applyAlignment="1">
      <alignment horizontal="center" vertical="center" wrapText="1"/>
    </xf>
    <xf numFmtId="49" fontId="25" fillId="6" borderId="25" xfId="9" applyNumberFormat="1"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2" borderId="81" xfId="0" applyFont="1" applyFill="1" applyBorder="1" applyAlignment="1">
      <alignment horizontal="center" vertical="center"/>
    </xf>
    <xf numFmtId="0" fontId="21" fillId="2" borderId="85" xfId="0" applyFont="1" applyFill="1" applyBorder="1" applyAlignment="1">
      <alignment horizontal="center" vertical="center"/>
    </xf>
    <xf numFmtId="0" fontId="21" fillId="2" borderId="83"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07" xfId="0" applyFont="1" applyFill="1" applyBorder="1" applyAlignment="1">
      <alignment horizontal="center" vertical="center"/>
    </xf>
    <xf numFmtId="0" fontId="21" fillId="2" borderId="19" xfId="0" applyFont="1" applyFill="1" applyBorder="1" applyAlignment="1">
      <alignment horizontal="center" vertical="center"/>
    </xf>
    <xf numFmtId="0" fontId="21" fillId="16" borderId="3" xfId="0" applyFont="1" applyFill="1" applyBorder="1" applyAlignment="1">
      <alignment horizontal="center" vertical="center" wrapText="1"/>
    </xf>
    <xf numFmtId="0" fontId="21" fillId="16" borderId="84" xfId="0" applyFont="1" applyFill="1" applyBorder="1" applyAlignment="1">
      <alignment horizontal="center" vertical="center" wrapText="1"/>
    </xf>
    <xf numFmtId="0" fontId="21" fillId="16" borderId="5" xfId="0" applyFont="1" applyFill="1" applyBorder="1" applyAlignment="1">
      <alignment horizontal="center" vertical="center" wrapText="1"/>
    </xf>
    <xf numFmtId="0" fontId="21" fillId="16" borderId="13" xfId="0" applyFont="1" applyFill="1" applyBorder="1" applyAlignment="1">
      <alignment horizontal="center" vertical="center" wrapText="1"/>
    </xf>
    <xf numFmtId="0" fontId="14" fillId="0" borderId="46" xfId="3" applyNumberFormat="1" applyFont="1" applyBorder="1" applyAlignment="1">
      <alignment horizontal="left" vertical="top" wrapText="1"/>
    </xf>
    <xf numFmtId="1" fontId="14" fillId="0" borderId="46" xfId="3" applyNumberFormat="1" applyFont="1" applyBorder="1" applyAlignment="1">
      <alignment horizontal="left" vertical="top" wrapText="1"/>
    </xf>
    <xf numFmtId="0" fontId="6" fillId="0" borderId="47" xfId="3" applyNumberFormat="1" applyFont="1" applyBorder="1" applyAlignment="1">
      <alignment vertical="top" wrapText="1"/>
    </xf>
    <xf numFmtId="1" fontId="6" fillId="0" borderId="47" xfId="3" applyNumberFormat="1" applyFont="1" applyBorder="1" applyAlignment="1">
      <alignment vertical="top" wrapText="1"/>
    </xf>
    <xf numFmtId="0" fontId="6" fillId="0" borderId="48" xfId="3" applyNumberFormat="1" applyFont="1" applyBorder="1" applyAlignment="1">
      <alignment vertical="top" wrapText="1"/>
    </xf>
    <xf numFmtId="1" fontId="6" fillId="0" borderId="48" xfId="3" applyNumberFormat="1" applyFont="1" applyBorder="1" applyAlignment="1">
      <alignment vertical="top" wrapText="1"/>
    </xf>
    <xf numFmtId="0" fontId="6" fillId="8" borderId="41" xfId="3" applyNumberFormat="1" applyFont="1" applyFill="1" applyBorder="1" applyAlignment="1">
      <alignment horizontal="left"/>
    </xf>
    <xf numFmtId="1" fontId="6" fillId="8" borderId="40" xfId="3" applyNumberFormat="1" applyFont="1" applyFill="1" applyBorder="1" applyAlignment="1">
      <alignment horizontal="left"/>
    </xf>
    <xf numFmtId="1" fontId="6" fillId="8" borderId="42" xfId="3" applyNumberFormat="1" applyFont="1" applyFill="1" applyBorder="1" applyAlignment="1">
      <alignment horizontal="left"/>
    </xf>
    <xf numFmtId="0" fontId="9" fillId="8" borderId="41" xfId="3" applyNumberFormat="1" applyFont="1" applyFill="1" applyBorder="1" applyAlignment="1">
      <alignment horizontal="center"/>
    </xf>
    <xf numFmtId="1" fontId="9" fillId="8" borderId="40" xfId="3" applyNumberFormat="1" applyFont="1" applyFill="1" applyBorder="1" applyAlignment="1">
      <alignment horizontal="center"/>
    </xf>
    <xf numFmtId="1" fontId="9" fillId="8" borderId="42" xfId="3" applyNumberFormat="1" applyFont="1" applyFill="1" applyBorder="1" applyAlignment="1">
      <alignment horizontal="center"/>
    </xf>
    <xf numFmtId="0" fontId="6" fillId="0" borderId="0" xfId="3" applyNumberFormat="1" applyFont="1" applyBorder="1" applyAlignment="1">
      <alignment vertical="top" wrapText="1"/>
    </xf>
    <xf numFmtId="1" fontId="6" fillId="0" borderId="0" xfId="3" applyNumberFormat="1" applyFont="1" applyBorder="1" applyAlignment="1">
      <alignment vertical="top" wrapText="1"/>
    </xf>
    <xf numFmtId="0" fontId="6" fillId="0" borderId="45" xfId="3" applyNumberFormat="1" applyFont="1" applyBorder="1" applyAlignment="1">
      <alignment horizontal="left" vertical="top" wrapText="1"/>
    </xf>
    <xf numFmtId="1" fontId="6" fillId="0" borderId="45" xfId="3" applyNumberFormat="1" applyFont="1" applyBorder="1" applyAlignment="1">
      <alignment horizontal="left" vertical="top" wrapText="1"/>
    </xf>
    <xf numFmtId="1" fontId="6" fillId="0" borderId="95" xfId="3" applyNumberFormat="1" applyFont="1" applyBorder="1" applyAlignment="1">
      <alignment horizontal="center"/>
    </xf>
    <xf numFmtId="0" fontId="14" fillId="0" borderId="53" xfId="3" applyNumberFormat="1" applyFont="1" applyBorder="1" applyAlignment="1">
      <alignment horizontal="left" vertical="top" wrapText="1"/>
    </xf>
    <xf numFmtId="1" fontId="6" fillId="0" borderId="0" xfId="3" applyNumberFormat="1" applyFont="1" applyBorder="1" applyAlignment="1">
      <alignment horizontal="left" vertical="top" wrapText="1"/>
    </xf>
    <xf numFmtId="1" fontId="6" fillId="0" borderId="61" xfId="3" applyNumberFormat="1" applyFont="1" applyBorder="1" applyAlignment="1">
      <alignment horizontal="left" vertical="top" wrapText="1"/>
    </xf>
    <xf numFmtId="0" fontId="6" fillId="0" borderId="53" xfId="3" applyNumberFormat="1" applyFont="1" applyBorder="1" applyAlignment="1">
      <alignment horizontal="left" vertical="top" wrapText="1"/>
    </xf>
    <xf numFmtId="0" fontId="6" fillId="0" borderId="65" xfId="3" applyNumberFormat="1" applyFont="1" applyBorder="1" applyAlignment="1">
      <alignment horizontal="left" vertical="top" wrapText="1"/>
    </xf>
    <xf numFmtId="1" fontId="6" fillId="0" borderId="66" xfId="3" applyNumberFormat="1" applyFont="1" applyBorder="1" applyAlignment="1">
      <alignment horizontal="left" vertical="top" wrapText="1"/>
    </xf>
    <xf numFmtId="1" fontId="6" fillId="0" borderId="67" xfId="3" applyNumberFormat="1" applyFont="1" applyBorder="1" applyAlignment="1">
      <alignment horizontal="left" vertical="top" wrapText="1"/>
    </xf>
    <xf numFmtId="0" fontId="6" fillId="0" borderId="65" xfId="3" applyNumberFormat="1" applyFont="1" applyBorder="1" applyAlignment="1">
      <alignment vertical="top" wrapText="1"/>
    </xf>
    <xf numFmtId="1" fontId="6" fillId="0" borderId="66" xfId="3" applyNumberFormat="1" applyFont="1" applyBorder="1" applyAlignment="1">
      <alignment vertical="top" wrapText="1"/>
    </xf>
    <xf numFmtId="1" fontId="6" fillId="0" borderId="68" xfId="3" applyNumberFormat="1" applyFont="1" applyBorder="1" applyAlignment="1">
      <alignment vertical="top" wrapText="1"/>
    </xf>
    <xf numFmtId="1" fontId="6" fillId="0" borderId="0" xfId="3" applyNumberFormat="1" applyFont="1" applyBorder="1" applyAlignment="1">
      <alignment horizontal="center"/>
    </xf>
    <xf numFmtId="1" fontId="6" fillId="0" borderId="53" xfId="3" applyNumberFormat="1" applyFont="1" applyBorder="1" applyAlignment="1">
      <alignment horizontal="center"/>
    </xf>
    <xf numFmtId="1" fontId="6" fillId="0" borderId="98" xfId="3" applyNumberFormat="1" applyFont="1" applyBorder="1" applyAlignment="1">
      <alignment horizontal="center" vertical="center" wrapText="1"/>
    </xf>
    <xf numFmtId="1" fontId="6" fillId="0" borderId="97" xfId="3" applyNumberFormat="1" applyFont="1" applyBorder="1" applyAlignment="1">
      <alignment horizontal="center" vertical="center" wrapText="1"/>
    </xf>
    <xf numFmtId="1" fontId="6" fillId="0" borderId="96" xfId="3" applyNumberFormat="1" applyFont="1" applyBorder="1" applyAlignment="1">
      <alignment horizontal="center" vertical="center" wrapText="1"/>
    </xf>
    <xf numFmtId="0" fontId="6" fillId="0" borderId="125" xfId="3" applyNumberFormat="1" applyFont="1" applyBorder="1" applyAlignment="1">
      <alignment horizontal="left" vertical="center" wrapText="1"/>
    </xf>
    <xf numFmtId="1" fontId="6" fillId="0" borderId="125" xfId="3" applyNumberFormat="1" applyFont="1" applyBorder="1" applyAlignment="1">
      <alignment horizontal="left" vertical="center" wrapText="1"/>
    </xf>
    <xf numFmtId="1" fontId="6" fillId="0" borderId="36" xfId="3" applyNumberFormat="1" applyFont="1" applyBorder="1" applyAlignment="1">
      <alignment horizontal="center"/>
    </xf>
    <xf numFmtId="0" fontId="9" fillId="5" borderId="77" xfId="3" applyNumberFormat="1" applyFont="1" applyFill="1" applyBorder="1" applyAlignment="1">
      <alignment horizontal="center"/>
    </xf>
    <xf numFmtId="1" fontId="9" fillId="5" borderId="78" xfId="3" applyNumberFormat="1" applyFont="1" applyFill="1" applyBorder="1" applyAlignment="1">
      <alignment horizontal="center"/>
    </xf>
    <xf numFmtId="1" fontId="9" fillId="5" borderId="79" xfId="3" applyNumberFormat="1" applyFont="1" applyFill="1" applyBorder="1" applyAlignment="1">
      <alignment horizontal="center"/>
    </xf>
    <xf numFmtId="0" fontId="11" fillId="0" borderId="0" xfId="0" quotePrefix="1" applyFont="1" applyBorder="1" applyAlignment="1">
      <alignment horizontal="left" wrapText="1"/>
    </xf>
    <xf numFmtId="0" fontId="6" fillId="3" borderId="127" xfId="3" applyNumberFormat="1" applyFont="1" applyFill="1" applyBorder="1" applyAlignment="1">
      <alignment horizontal="center" vertical="center"/>
    </xf>
    <xf numFmtId="1" fontId="6" fillId="3" borderId="35" xfId="3" applyNumberFormat="1" applyFont="1" applyFill="1" applyBorder="1" applyAlignment="1">
      <alignment horizontal="center" vertical="center"/>
    </xf>
    <xf numFmtId="1" fontId="6" fillId="3" borderId="128" xfId="3" applyNumberFormat="1" applyFont="1" applyFill="1" applyBorder="1" applyAlignment="1">
      <alignment horizontal="center" vertical="center"/>
    </xf>
    <xf numFmtId="0" fontId="8" fillId="0" borderId="125" xfId="3" applyNumberFormat="1" applyFont="1" applyBorder="1" applyAlignment="1">
      <alignment horizontal="left" vertical="center" wrapText="1"/>
    </xf>
    <xf numFmtId="1" fontId="8" fillId="0" borderId="125" xfId="3" applyNumberFormat="1" applyFont="1" applyBorder="1" applyAlignment="1">
      <alignment horizontal="left" vertical="center" wrapText="1"/>
    </xf>
    <xf numFmtId="1" fontId="6" fillId="0" borderId="125" xfId="3" applyNumberFormat="1" applyFont="1" applyBorder="1" applyAlignment="1">
      <alignment horizontal="center" vertical="center" wrapText="1"/>
    </xf>
    <xf numFmtId="1" fontId="6" fillId="0" borderId="75" xfId="3" applyNumberFormat="1" applyFont="1" applyBorder="1" applyAlignment="1">
      <alignment horizontal="center"/>
    </xf>
  </cellXfs>
  <cellStyles count="10">
    <cellStyle name="Comma 2" xfId="7" xr:uid="{00000000-0005-0000-0000-000001000000}"/>
    <cellStyle name="Currency 2" xfId="6" xr:uid="{00000000-0005-0000-0000-000003000000}"/>
    <cellStyle name="Millares" xfId="1" builtinId="3"/>
    <cellStyle name="Moneda" xfId="9" builtinId="4"/>
    <cellStyle name="Normal" xfId="0" builtinId="0"/>
    <cellStyle name="Normal 2" xfId="3" xr:uid="{00000000-0005-0000-0000-000005000000}"/>
    <cellStyle name="Normal 3" xfId="4" xr:uid="{00000000-0005-0000-0000-000006000000}"/>
    <cellStyle name="Normal 7" xfId="8" xr:uid="{00000000-0005-0000-0000-000007000000}"/>
    <cellStyle name="Percent 2" xfId="5" xr:uid="{00000000-0005-0000-0000-000009000000}"/>
    <cellStyle name="Porcentaje" xfId="2" builtinId="5"/>
  </cellStyles>
  <dxfs count="8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thin">
          <color indexed="64"/>
        </bottom>
      </border>
    </dxf>
    <dxf>
      <font>
        <strike val="0"/>
        <outline val="0"/>
        <shadow val="0"/>
        <u val="none"/>
        <vertAlign val="baseline"/>
        <name val="Arial"/>
        <scheme val="none"/>
      </font>
    </dxf>
    <dxf>
      <font>
        <strike val="0"/>
        <outline val="0"/>
        <shadow val="0"/>
        <u val="none"/>
        <vertAlign val="baseline"/>
        <sz val="11"/>
        <color theme="1" tint="4.9989318521683403E-2"/>
        <name val="Arial"/>
        <scheme val="none"/>
      </font>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data-set">
        <xsd:complexType>
          <xsd:sequence minOccurs="0">
            <xsd:element minOccurs="0" nillable="true" name="CCMFunding" form="unqualified">
              <xsd:complexType>
                <xsd:sequence minOccurs="0">
                  <xsd:element minOccurs="0" nillable="true" type="xsd:string" name="CCM" form="unqualified"/>
                  <xsd:element minOccurs="0" nillable="true" type="xsd:string" name="CCMAgreement" form="unqualified"/>
                  <xsd:element minOccurs="0" nillable="true" type="xsd:string" name="StartDate" form="unqualified"/>
                  <xsd:element minOccurs="0" nillable="true" type="xsd:string" name="EndDate" form="unqualified"/>
                  <xsd:element minOccurs="0" nillable="true" type="xsd:string" name="Year" form="unqualified"/>
                  <xsd:element minOccurs="0" nillable="true" type="xsd:string" name="Currency" form="unqualified"/>
                  <xsd:element minOccurs="0" nillable="true" type="xsd:string" name="TotalBudgetForCurrentYear" form="unqualified"/>
                  <xsd:element minOccurs="0" nillable="true" type="xsd:string" name="TotalExpenditureForCurrentYear" form="unqualified"/>
                  <xsd:element minOccurs="0" nillable="true" type="xsd:string" name="TotalAbsorptionForCurrentYear" form="unqualified"/>
                  <xsd:element minOccurs="0" nillable="true" type="xsd:string" name="CBBankStatements" form="unqualified"/>
                  <xsd:element minOccurs="0" nillable="true" type="xsd:string" name="CBBankStatementsComment" form="unqualified"/>
                  <xsd:element minOccurs="0" nillable="true" type="xsd:string" name="CashInTransitForRP" form="unqualified"/>
                  <xsd:element minOccurs="0" nillable="true" type="xsd:string" name="CashInTransitForRPComment" form="unqualified"/>
                  <xsd:element minOccurs="0" nillable="true" type="xsd:string" name="CashInTransitAfterRP" form="unqualified"/>
                  <xsd:element minOccurs="0" nillable="true" type="xsd:string" name="CashInTransitAfterRPComment" form="unqualified"/>
                  <xsd:element minOccurs="0" nillable="true" type="xsd:string" name="TotalCBReported" form="unqualified"/>
                  <xsd:element minOccurs="0" nillable="true" name="HR" form="unqualified">
                    <xsd:complexType>
                      <xsd:sequence minOccurs="0">
                        <xsd:element minOccurs="0" maxOccurs="unbounded" nillable="true" name="HRItem" form="unqualified">
                          <xsd:complexType>
                            <xsd:sequence minOccurs="0">
                              <xsd:element minOccurs="0" nillable="true" type="xsd:string" name="HRPosition" form="unqualified"/>
                              <xsd:element minOccurs="0" nillable="true" type="xsd:string" name="HRApproved" form="unqualified"/>
                              <xsd:element minOccurs="0" nillable="true" type="xsd:string" name="HRReported" form="unqualified"/>
                              <xsd:element minOccurs="0" nillable="true" type="xsd:string" name="HRReasonsForVariance" form="unqualified"/>
                            </xsd:sequence>
                          </xsd:complexType>
                        </xsd:element>
                      </xsd:sequence>
                    </xsd:complexType>
                  </xsd:element>
                  <xsd:element minOccurs="0" nillable="true" name="CostGrouping" form="unqualified">
                    <xsd:complexType>
                      <xsd:sequence minOccurs="0">
                        <xsd:element minOccurs="0" maxOccurs="unbounded" nillable="true" name="CostGroupingItem" form="unqualified">
                          <xsd:complexType>
                            <xsd:sequence minOccurs="0">
                              <xsd:element minOccurs="0" nillable="true" type="xsd:string" name="CostGroupingCat" form="unqualified"/>
                              <xsd:element minOccurs="0" nillable="true" type="xsd:string" name="CGBudgetY1" form="unqualified"/>
                              <xsd:element minOccurs="0" nillable="true" type="xsd:string" name="CGExpY1" form="unqualified"/>
                              <xsd:element minOccurs="0" nillable="true" type="xsd:string" name="CGBudgetY2" form="unqualified"/>
                              <xsd:element minOccurs="0" nillable="true" type="xsd:string" name="CGExpY2" form="unqualified"/>
                              <xsd:element minOccurs="0" nillable="true" type="xsd:string" name="CGBudgetY3" form="unqualified"/>
                              <xsd:element minOccurs="0" nillable="true" type="xsd:string" name="CGExpY3" form="unqualified"/>
                              <xsd:element minOccurs="0" nillable="true" type="xsd:string" name="CGBudgetTotal" form="unqualified"/>
                              <xsd:element minOccurs="0" nillable="true" type="xsd:string" name="CGExpTotal" form="unqualified"/>
                            </xsd:sequence>
                          </xsd:complexType>
                        </xsd:element>
                      </xsd:sequence>
                    </xsd:complexType>
                  </xsd:element>
                  <xsd:element minOccurs="0" nillable="true" name="Performance" form="unqualified">
                    <xsd:complexType>
                      <xsd:sequence minOccurs="0">
                        <xsd:element minOccurs="0" maxOccurs="unbounded" nillable="true" name="PerformanceItem" form="unqualified">
                          <xsd:complexType>
                            <xsd:sequence minOccurs="0">
                              <xsd:element minOccurs="0" nillable="true" type="xsd:string" name="PerformanceArea" form="unqualified"/>
                              <xsd:element minOccurs="0" nillable="true" type="xsd:string" name="PABudgetY1" form="unqualified"/>
                              <xsd:element minOccurs="0" nillable="true" type="xsd:string" name="PAExpY1" form="unqualified"/>
                              <xsd:element minOccurs="0" nillable="true" type="xsd:string" name="PABudgetY2" form="unqualified"/>
                              <xsd:element minOccurs="0" nillable="true" type="xsd:string" name="PAExpY2" form="unqualified"/>
                              <xsd:element minOccurs="0" nillable="true" type="xsd:string" name="PABudgetY3" form="unqualified"/>
                              <xsd:element minOccurs="0" nillable="true" type="xsd:string" name="PAExpY3" form="unqualified"/>
                              <xsd:element minOccurs="0" nillable="true" type="xsd:string" name="PABudgetTotal" form="unqualified"/>
                              <xsd:element minOccurs="0" nillable="true" type="xsd:string" name="PAExpTotal" form="unqualified"/>
                            </xsd:sequence>
                          </xsd:complexType>
                        </xsd:element>
                      </xsd:sequence>
                    </xsd:complexType>
                  </xsd:element>
                  <xsd:element minOccurs="0" nillable="true" name="Activities" form="unqualified">
                    <xsd:complexType>
                      <xsd:sequence minOccurs="0">
                        <xsd:element minOccurs="0" maxOccurs="unbounded" nillable="true" name="ActivityItem" form="unqualified">
                          <xsd:complexType>
                            <xsd:sequence minOccurs="0">
                              <xsd:element minOccurs="0" nillable="true" type="xsd:string" name="Activity" form="unqualified"/>
                              <xsd:element minOccurs="0" nillable="true" type="xsd:string" name="ACTBudgetY1" form="unqualified"/>
                              <xsd:element minOccurs="0" nillable="true" type="xsd:string" name="ACTExpY1" form="unqualified"/>
                              <xsd:element minOccurs="0" nillable="true" type="xsd:string" name="ACTBudgetY2" form="unqualified"/>
                              <xsd:element minOccurs="0" nillable="true" type="xsd:string" name="ACTExpY2" form="unqualified"/>
                              <xsd:element minOccurs="0" nillable="true" type="xsd:string" name="ACTBudgetY3" form="unqualified"/>
                              <xsd:element minOccurs="0" nillable="true" type="xsd:string" name="ACTExpY3" form="unqualified"/>
                              <xsd:element minOccurs="0" nillable="true" type="xsd:string" name="ACTBudgetTotal" form="unqualified"/>
                              <xsd:element minOccurs="0" nillable="true" type="xsd:string" name="ACTExpTotal" form="unqualified"/>
                            </xsd:sequence>
                          </xsd:complexType>
                        </xsd:element>
                      </xsd:sequence>
                    </xsd:complexType>
                  </xsd:element>
                  <xsd:element minOccurs="0" nillable="true" name="SC" form="unqualified">
                    <xsd:complexType>
                      <xsd:sequence minOccurs="0">
                        <xsd:element minOccurs="0" maxOccurs="unbounded" nillable="true" name="SCItem" form="unqualified">
                          <xsd:complexType>
                            <xsd:sequence minOccurs="0">
                              <xsd:element minOccurs="0" nillable="true" type="xsd:string" name="Condition" form="unqualified"/>
                              <xsd:element minOccurs="0" nillable="true" type="xsd:string" name="SCBudgetY1" form="unqualified"/>
                              <xsd:element minOccurs="0" nillable="true" type="xsd:string" name="SCExpY1" form="unqualified"/>
                              <xsd:element minOccurs="0" nillable="true" type="xsd:string" name="SCBudgetY2" form="unqualified"/>
                              <xsd:element minOccurs="0" nillable="true" type="xsd:string" name="SCExpY2" form="unqualified"/>
                              <xsd:element minOccurs="0" nillable="true" type="xsd:string" name="SCBudgetY3" form="unqualified"/>
                              <xsd:element minOccurs="0" nillable="true" type="xsd:string" name="SCExpY3" form="unqualified"/>
                              <xsd:element minOccurs="0" nillable="true" type="xsd:string" name="SCBudgetTotal" form="unqualified"/>
                              <xsd:element minOccurs="0" nillable="true" type="xsd:string" name="SCExpTotal" form="unqualified"/>
                            </xsd:sequence>
                          </xsd:complexType>
                        </xsd:element>
                      </xsd:sequence>
                    </xsd:complexType>
                  </xsd:element>
                </xsd:sequence>
              </xsd:complexType>
            </xsd:element>
          </xsd:sequence>
        </xsd:complexType>
      </xsd:element>
    </xsd:schema>
  </Schema>
  <Map ID="1" Name="data-set_Map" RootElement="data-set"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xmlMaps" Target="xmlMaps.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9</xdr:col>
      <xdr:colOff>7937</xdr:colOff>
      <xdr:row>15</xdr:row>
      <xdr:rowOff>0</xdr:rowOff>
    </xdr:from>
    <xdr:ext cx="2431745" cy="4000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494337" y="2286000"/>
          <a:ext cx="2431745" cy="400000"/>
        </a:xfrm>
        <a:prstGeom prst="rect">
          <a:avLst/>
        </a:prstGeom>
      </xdr:spPr>
    </xdr:pic>
    <xdr:clientData/>
  </xdr:oneCellAnchor>
  <xdr:oneCellAnchor>
    <xdr:from>
      <xdr:col>9</xdr:col>
      <xdr:colOff>31750</xdr:colOff>
      <xdr:row>14</xdr:row>
      <xdr:rowOff>23812</xdr:rowOff>
    </xdr:from>
    <xdr:ext cx="1244444" cy="371429"/>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518150" y="2119312"/>
          <a:ext cx="1244444" cy="371429"/>
        </a:xfrm>
        <a:prstGeom prst="rect">
          <a:avLst/>
        </a:prstGeom>
      </xdr:spPr>
    </xdr:pic>
    <xdr:clientData/>
  </xdr:oneCellAnchor>
  <xdr:oneCellAnchor>
    <xdr:from>
      <xdr:col>9</xdr:col>
      <xdr:colOff>34925</xdr:colOff>
      <xdr:row>11</xdr:row>
      <xdr:rowOff>38100</xdr:rowOff>
    </xdr:from>
    <xdr:ext cx="1749206" cy="514286"/>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5521325" y="1562100"/>
          <a:ext cx="1749206" cy="514286"/>
        </a:xfrm>
        <a:prstGeom prst="rect">
          <a:avLst/>
        </a:prstGeom>
      </xdr:spPr>
    </xdr:pic>
    <xdr:clientData/>
  </xdr:oneCellAnchor>
  <xdr:twoCellAnchor editAs="oneCell">
    <xdr:from>
      <xdr:col>0</xdr:col>
      <xdr:colOff>38100</xdr:colOff>
      <xdr:row>0</xdr:row>
      <xdr:rowOff>28575</xdr:rowOff>
    </xdr:from>
    <xdr:to>
      <xdr:col>2</xdr:col>
      <xdr:colOff>1209675</xdr:colOff>
      <xdr:row>2</xdr:row>
      <xdr:rowOff>41943</xdr:rowOff>
    </xdr:to>
    <xdr:pic>
      <xdr:nvPicPr>
        <xdr:cNvPr id="5" name="Picture 4" descr="https://tgf.sharepoint.com/sites/inside/Communications%20%20Templates%20%20Logos%20Library/TheGlobalFundLogo_Color_en.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0" y="28575"/>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7937</xdr:colOff>
      <xdr:row>15</xdr:row>
      <xdr:rowOff>0</xdr:rowOff>
    </xdr:from>
    <xdr:ext cx="2431745" cy="4000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085137" y="6829425"/>
          <a:ext cx="2431745" cy="400000"/>
        </a:xfrm>
        <a:prstGeom prst="rect">
          <a:avLst/>
        </a:prstGeom>
      </xdr:spPr>
    </xdr:pic>
    <xdr:clientData/>
  </xdr:oneCellAnchor>
  <xdr:oneCellAnchor>
    <xdr:from>
      <xdr:col>9</xdr:col>
      <xdr:colOff>31750</xdr:colOff>
      <xdr:row>14</xdr:row>
      <xdr:rowOff>23812</xdr:rowOff>
    </xdr:from>
    <xdr:ext cx="1244444" cy="371429"/>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108950" y="6291262"/>
          <a:ext cx="1244444" cy="371429"/>
        </a:xfrm>
        <a:prstGeom prst="rect">
          <a:avLst/>
        </a:prstGeom>
      </xdr:spPr>
    </xdr:pic>
    <xdr:clientData/>
  </xdr:oneCellAnchor>
  <xdr:oneCellAnchor>
    <xdr:from>
      <xdr:col>9</xdr:col>
      <xdr:colOff>34925</xdr:colOff>
      <xdr:row>11</xdr:row>
      <xdr:rowOff>38100</xdr:rowOff>
    </xdr:from>
    <xdr:ext cx="1749206" cy="514286"/>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8112125" y="4533900"/>
          <a:ext cx="1749206" cy="514286"/>
        </a:xfrm>
        <a:prstGeom prst="rect">
          <a:avLst/>
        </a:prstGeom>
      </xdr:spPr>
    </xdr:pic>
    <xdr:clientData/>
  </xdr:oneCellAnchor>
  <xdr:twoCellAnchor editAs="oneCell">
    <xdr:from>
      <xdr:col>0</xdr:col>
      <xdr:colOff>38101</xdr:colOff>
      <xdr:row>0</xdr:row>
      <xdr:rowOff>28576</xdr:rowOff>
    </xdr:from>
    <xdr:to>
      <xdr:col>3</xdr:col>
      <xdr:colOff>228600</xdr:colOff>
      <xdr:row>2</xdr:row>
      <xdr:rowOff>47068</xdr:rowOff>
    </xdr:to>
    <xdr:pic>
      <xdr:nvPicPr>
        <xdr:cNvPr id="5" name="Picture 4" descr="https://tgf.sharepoint.com/sites/inside/Communications%20%20Templates%20%20Logos%20Library/TheGlobalFundLogo_Color_fr.jp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1" y="28576"/>
          <a:ext cx="3314699" cy="380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7937</xdr:colOff>
      <xdr:row>15</xdr:row>
      <xdr:rowOff>0</xdr:rowOff>
    </xdr:from>
    <xdr:ext cx="2431745" cy="400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085137" y="6829425"/>
          <a:ext cx="2431745" cy="400000"/>
        </a:xfrm>
        <a:prstGeom prst="rect">
          <a:avLst/>
        </a:prstGeom>
      </xdr:spPr>
    </xdr:pic>
    <xdr:clientData/>
  </xdr:oneCellAnchor>
  <xdr:oneCellAnchor>
    <xdr:from>
      <xdr:col>9</xdr:col>
      <xdr:colOff>31750</xdr:colOff>
      <xdr:row>14</xdr:row>
      <xdr:rowOff>23812</xdr:rowOff>
    </xdr:from>
    <xdr:ext cx="1244444" cy="371429"/>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8108950" y="6291262"/>
          <a:ext cx="1244444" cy="371429"/>
        </a:xfrm>
        <a:prstGeom prst="rect">
          <a:avLst/>
        </a:prstGeom>
      </xdr:spPr>
    </xdr:pic>
    <xdr:clientData/>
  </xdr:oneCellAnchor>
  <xdr:oneCellAnchor>
    <xdr:from>
      <xdr:col>9</xdr:col>
      <xdr:colOff>34925</xdr:colOff>
      <xdr:row>11</xdr:row>
      <xdr:rowOff>38100</xdr:rowOff>
    </xdr:from>
    <xdr:ext cx="1749206" cy="514286"/>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8112125" y="4533900"/>
          <a:ext cx="1749206" cy="514286"/>
        </a:xfrm>
        <a:prstGeom prst="rect">
          <a:avLst/>
        </a:prstGeom>
      </xdr:spPr>
    </xdr:pic>
    <xdr:clientData/>
  </xdr:oneCellAnchor>
  <xdr:twoCellAnchor editAs="oneCell">
    <xdr:from>
      <xdr:col>0</xdr:col>
      <xdr:colOff>47626</xdr:colOff>
      <xdr:row>0</xdr:row>
      <xdr:rowOff>28575</xdr:rowOff>
    </xdr:from>
    <xdr:to>
      <xdr:col>3</xdr:col>
      <xdr:colOff>238125</xdr:colOff>
      <xdr:row>2</xdr:row>
      <xdr:rowOff>55131</xdr:rowOff>
    </xdr:to>
    <xdr:pic>
      <xdr:nvPicPr>
        <xdr:cNvPr id="5" name="Picture 4" descr="https://tgf.sharepoint.com/sites/inside/Communications%20%20Templates%20%20Logos%20Library/TheGlobalFundLogo_Color_es.jp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626" y="28575"/>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40821</xdr:colOff>
      <xdr:row>0</xdr:row>
      <xdr:rowOff>54429</xdr:rowOff>
    </xdr:from>
    <xdr:to>
      <xdr:col>3</xdr:col>
      <xdr:colOff>807594</xdr:colOff>
      <xdr:row>1</xdr:row>
      <xdr:rowOff>204108</xdr:rowOff>
    </xdr:to>
    <xdr:pic>
      <xdr:nvPicPr>
        <xdr:cNvPr id="3" name="Picture 2" descr="https://tgf.sharepoint.com/sites/inside/Communications%20%20Templates%20%20Logos%20Library/TheGlobalFundLogo_Color_en.jp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29"/>
          <a:ext cx="3855594"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40821</xdr:colOff>
      <xdr:row>0</xdr:row>
      <xdr:rowOff>54429</xdr:rowOff>
    </xdr:from>
    <xdr:to>
      <xdr:col>3</xdr:col>
      <xdr:colOff>807594</xdr:colOff>
      <xdr:row>1</xdr:row>
      <xdr:rowOff>204108</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29"/>
          <a:ext cx="3843348" cy="473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40821</xdr:colOff>
      <xdr:row>0</xdr:row>
      <xdr:rowOff>54429</xdr:rowOff>
    </xdr:from>
    <xdr:to>
      <xdr:col>3</xdr:col>
      <xdr:colOff>807594</xdr:colOff>
      <xdr:row>1</xdr:row>
      <xdr:rowOff>204108</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29"/>
          <a:ext cx="3843348" cy="473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40821</xdr:colOff>
      <xdr:row>0</xdr:row>
      <xdr:rowOff>40821</xdr:rowOff>
    </xdr:from>
    <xdr:to>
      <xdr:col>3</xdr:col>
      <xdr:colOff>140844</xdr:colOff>
      <xdr:row>0</xdr:row>
      <xdr:rowOff>517071</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40821"/>
          <a:ext cx="3855594"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40821</xdr:colOff>
      <xdr:row>0</xdr:row>
      <xdr:rowOff>40821</xdr:rowOff>
    </xdr:from>
    <xdr:to>
      <xdr:col>3</xdr:col>
      <xdr:colOff>140844</xdr:colOff>
      <xdr:row>0</xdr:row>
      <xdr:rowOff>517071</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40821"/>
          <a:ext cx="384334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40821</xdr:colOff>
      <xdr:row>0</xdr:row>
      <xdr:rowOff>40821</xdr:rowOff>
    </xdr:from>
    <xdr:to>
      <xdr:col>3</xdr:col>
      <xdr:colOff>140844</xdr:colOff>
      <xdr:row>0</xdr:row>
      <xdr:rowOff>517071</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40821"/>
          <a:ext cx="384334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1:K18" tableType="xml" totalsRowShown="0" headerRowDxfId="80" dataDxfId="79" tableBorderDxfId="78" connectionId="1">
  <autoFilter ref="C11:K18" xr:uid="{00000000-0009-0000-0100-000001000000}"/>
  <tableColumns count="9">
    <tableColumn id="1" xr3:uid="{00000000-0010-0000-0000-000001000000}" uniqueName="CostGroupingCat" name="Cost Grouping" dataDxfId="77">
      <xmlColumnPr mapId="1" xpath="/data-set/CCMFunding/CostGrouping/CostGroupingItem/CostGroupingCat" xmlDataType="string"/>
    </tableColumn>
    <tableColumn id="2" xr3:uid="{00000000-0010-0000-0000-000002000000}" uniqueName="CGBudgetY1" name="Budget" dataDxfId="76">
      <xmlColumnPr mapId="1" xpath="/data-set/CCMFunding/CostGrouping/CostGroupingItem/CGBudgetY1" xmlDataType="string"/>
    </tableColumn>
    <tableColumn id="3" xr3:uid="{00000000-0010-0000-0000-000003000000}" uniqueName="CGExpY1" name="Expenditure" dataDxfId="75">
      <xmlColumnPr mapId="1" xpath="/data-set/CCMFunding/CostGrouping/CostGroupingItem/CGExpY1" xmlDataType="string"/>
    </tableColumn>
    <tableColumn id="4" xr3:uid="{00000000-0010-0000-0000-000004000000}" uniqueName="CGBudgetY2" name="Budget2" dataDxfId="74">
      <xmlColumnPr mapId="1" xpath="/data-set/CCMFunding/CostGrouping/CostGroupingItem/CGBudgetY2" xmlDataType="string"/>
    </tableColumn>
    <tableColumn id="5" xr3:uid="{00000000-0010-0000-0000-000005000000}" uniqueName="CGExpY2" name="Expenditure3" dataDxfId="73">
      <xmlColumnPr mapId="1" xpath="/data-set/CCMFunding/CostGrouping/CostGroupingItem/CGExpY2" xmlDataType="string"/>
    </tableColumn>
    <tableColumn id="6" xr3:uid="{00000000-0010-0000-0000-000006000000}" uniqueName="CGBudgetY3" name="Budget4" dataDxfId="72">
      <xmlColumnPr mapId="1" xpath="/data-set/CCMFunding/CostGrouping/CostGroupingItem/CGBudgetY3" xmlDataType="string"/>
    </tableColumn>
    <tableColumn id="7" xr3:uid="{00000000-0010-0000-0000-000007000000}" uniqueName="CGExpY3" name="Expenditure5" dataDxfId="71">
      <xmlColumnPr mapId="1" xpath="/data-set/CCMFunding/CostGrouping/CostGroupingItem/CGExpY3" xmlDataType="string"/>
    </tableColumn>
    <tableColumn id="8" xr3:uid="{00000000-0010-0000-0000-000008000000}" uniqueName="CGBudgetTotal" name="Budget6" dataDxfId="70">
      <xmlColumnPr mapId="1" xpath="/data-set/CCMFunding/CostGrouping/CostGroupingItem/CGBudgetTotal" xmlDataType="string"/>
    </tableColumn>
    <tableColumn id="9" xr3:uid="{00000000-0010-0000-0000-000009000000}" uniqueName="CGExpTotal" name="Expenditure7" dataDxfId="69">
      <xmlColumnPr mapId="1" xpath="/data-set/CCMFunding/CostGrouping/CostGroupingItem/CGExpTotal"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23:K28" tableType="xml" totalsRowShown="0" headerRowDxfId="68" dataDxfId="67" tableBorderDxfId="66" connectionId="1">
  <autoFilter ref="C23:K28" xr:uid="{00000000-0009-0000-0100-000002000000}"/>
  <tableColumns count="9">
    <tableColumn id="1" xr3:uid="{00000000-0010-0000-0100-000001000000}" uniqueName="PerformanceArea" name="Performance Area" dataDxfId="65">
      <xmlColumnPr mapId="1" xpath="/data-set/CCMFunding/Performance/PerformanceItem/PerformanceArea" xmlDataType="string"/>
    </tableColumn>
    <tableColumn id="2" xr3:uid="{00000000-0010-0000-0100-000002000000}" uniqueName="PABudgetY1" name="Budget" dataDxfId="64">
      <xmlColumnPr mapId="1" xpath="/data-set/CCMFunding/Performance/PerformanceItem/PABudgetY1" xmlDataType="string"/>
    </tableColumn>
    <tableColumn id="3" xr3:uid="{00000000-0010-0000-0100-000003000000}" uniqueName="PAExpY1" name="Expenditure" dataDxfId="63">
      <xmlColumnPr mapId="1" xpath="/data-set/CCMFunding/Performance/PerformanceItem/PAExpY1" xmlDataType="string"/>
    </tableColumn>
    <tableColumn id="4" xr3:uid="{00000000-0010-0000-0100-000004000000}" uniqueName="PABudgetY2" name="Budget2" dataDxfId="62">
      <xmlColumnPr mapId="1" xpath="/data-set/CCMFunding/Performance/PerformanceItem/PABudgetY2" xmlDataType="string"/>
    </tableColumn>
    <tableColumn id="5" xr3:uid="{00000000-0010-0000-0100-000005000000}" uniqueName="PAExpY2" name="Expenditure3" dataDxfId="61">
      <xmlColumnPr mapId="1" xpath="/data-set/CCMFunding/Performance/PerformanceItem/PAExpY2" xmlDataType="string"/>
    </tableColumn>
    <tableColumn id="6" xr3:uid="{00000000-0010-0000-0100-000006000000}" uniqueName="PABudgetY3" name="Budget4" dataDxfId="60">
      <xmlColumnPr mapId="1" xpath="/data-set/CCMFunding/Performance/PerformanceItem/PABudgetY3" xmlDataType="string"/>
    </tableColumn>
    <tableColumn id="7" xr3:uid="{00000000-0010-0000-0100-000007000000}" uniqueName="PAExpY3" name="Expenditure5" dataDxfId="59">
      <xmlColumnPr mapId="1" xpath="/data-set/CCMFunding/Performance/PerformanceItem/PAExpY3" xmlDataType="string"/>
    </tableColumn>
    <tableColumn id="8" xr3:uid="{00000000-0010-0000-0100-000008000000}" uniqueName="PABudgetTotal" name="Budget6" dataDxfId="58">
      <xmlColumnPr mapId="1" xpath="/data-set/CCMFunding/Performance/PerformanceItem/PABudgetTotal" xmlDataType="string"/>
    </tableColumn>
    <tableColumn id="9" xr3:uid="{00000000-0010-0000-0100-000009000000}" uniqueName="PAExpTotal" name="Expenditure7" dataDxfId="57">
      <xmlColumnPr mapId="1" xpath="/data-set/CCMFunding/Performance/PerformanceItem/PAExpTotal"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C33:K35" tableType="xml" totalsRowShown="0" headerRowDxfId="56" dataDxfId="55" tableBorderDxfId="54" connectionId="1">
  <autoFilter ref="C33:K35" xr:uid="{00000000-0009-0000-0100-000003000000}"/>
  <tableColumns count="9">
    <tableColumn id="1" xr3:uid="{00000000-0010-0000-0200-000001000000}" uniqueName="Activity" name="Activity" dataDxfId="53">
      <xmlColumnPr mapId="1" xpath="/data-set/CCMFunding/Activities/ActivityItem/Activity" xmlDataType="string"/>
    </tableColumn>
    <tableColumn id="2" xr3:uid="{00000000-0010-0000-0200-000002000000}" uniqueName="ACTBudgetY1" name="Budget" dataDxfId="52">
      <xmlColumnPr mapId="1" xpath="/data-set/CCMFunding/Activities/ActivityItem/ACTBudgetY1" xmlDataType="string"/>
    </tableColumn>
    <tableColumn id="3" xr3:uid="{00000000-0010-0000-0200-000003000000}" uniqueName="ACTExpY1" name="Expenditure" dataDxfId="51">
      <xmlColumnPr mapId="1" xpath="/data-set/CCMFunding/Activities/ActivityItem/ACTExpY1" xmlDataType="string"/>
    </tableColumn>
    <tableColumn id="4" xr3:uid="{00000000-0010-0000-0200-000004000000}" uniqueName="ACTBudgetY2" name="Budget2" dataDxfId="50">
      <xmlColumnPr mapId="1" xpath="/data-set/CCMFunding/Activities/ActivityItem/ACTBudgetY2" xmlDataType="string"/>
    </tableColumn>
    <tableColumn id="5" xr3:uid="{00000000-0010-0000-0200-000005000000}" uniqueName="ACTExpY2" name="Expenditure3" dataDxfId="49">
      <xmlColumnPr mapId="1" xpath="/data-set/CCMFunding/Activities/ActivityItem/ACTExpY2" xmlDataType="string"/>
    </tableColumn>
    <tableColumn id="6" xr3:uid="{00000000-0010-0000-0200-000006000000}" uniqueName="ACTBudgetY3" name="Budget4" dataDxfId="48">
      <xmlColumnPr mapId="1" xpath="/data-set/CCMFunding/Activities/ActivityItem/ACTBudgetY3" xmlDataType="string"/>
    </tableColumn>
    <tableColumn id="7" xr3:uid="{00000000-0010-0000-0200-000007000000}" uniqueName="ACTExpY3" name="Expenditure5" dataDxfId="47">
      <xmlColumnPr mapId="1" xpath="/data-set/CCMFunding/Activities/ActivityItem/ACTExpY3" xmlDataType="string"/>
    </tableColumn>
    <tableColumn id="8" xr3:uid="{00000000-0010-0000-0200-000008000000}" uniqueName="ACTBudgetTotal" name="Budget6" dataDxfId="46">
      <xmlColumnPr mapId="1" xpath="/data-set/CCMFunding/Activities/ActivityItem/ACTBudgetTotal" xmlDataType="string"/>
    </tableColumn>
    <tableColumn id="9" xr3:uid="{00000000-0010-0000-0200-000009000000}" uniqueName="ACTExpTotal" name="Expenditure7" dataDxfId="45">
      <xmlColumnPr mapId="1" xpath="/data-set/CCMFunding/Activities/ActivityItem/ACTExpTotal" xmlDataType="string"/>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40:K43" tableType="xml" totalsRowShown="0" headerRowDxfId="44" dataDxfId="43" tableBorderDxfId="42" connectionId="1">
  <autoFilter ref="C40:K43" xr:uid="{00000000-0009-0000-0100-000004000000}"/>
  <tableColumns count="9">
    <tableColumn id="1" xr3:uid="{00000000-0010-0000-0300-000001000000}" uniqueName="Condition" name="Condition" dataDxfId="41">
      <xmlColumnPr mapId="1" xpath="/data-set/CCMFunding/SC/SCItem/Condition" xmlDataType="string"/>
    </tableColumn>
    <tableColumn id="2" xr3:uid="{00000000-0010-0000-0300-000002000000}" uniqueName="SCBudgetY1" name="Expected" dataDxfId="40">
      <xmlColumnPr mapId="1" xpath="/data-set/CCMFunding/SC/SCItem/SCBudgetY1" xmlDataType="string"/>
    </tableColumn>
    <tableColumn id="3" xr3:uid="{00000000-0010-0000-0300-000003000000}" uniqueName="SCExpY1" name="Reported" dataDxfId="39">
      <xmlColumnPr mapId="1" xpath="/data-set/CCMFunding/SC/SCItem/SCExpY1" xmlDataType="string"/>
    </tableColumn>
    <tableColumn id="4" xr3:uid="{00000000-0010-0000-0300-000004000000}" uniqueName="SCBudgetY2" name="Expected2" dataDxfId="38">
      <xmlColumnPr mapId="1" xpath="/data-set/CCMFunding/SC/SCItem/SCBudgetY2" xmlDataType="string"/>
    </tableColumn>
    <tableColumn id="5" xr3:uid="{00000000-0010-0000-0300-000005000000}" uniqueName="SCExpY2" name="Reported3" dataDxfId="37">
      <xmlColumnPr mapId="1" xpath="/data-set/CCMFunding/SC/SCItem/SCExpY2" xmlDataType="string"/>
    </tableColumn>
    <tableColumn id="6" xr3:uid="{00000000-0010-0000-0300-000006000000}" uniqueName="SCBudgetY3" name="Expected4" dataDxfId="36">
      <xmlColumnPr mapId="1" xpath="/data-set/CCMFunding/SC/SCItem/SCBudgetY3" xmlDataType="string"/>
    </tableColumn>
    <tableColumn id="7" xr3:uid="{00000000-0010-0000-0300-000007000000}" uniqueName="SCExpY3" name="Reported5" dataDxfId="35">
      <xmlColumnPr mapId="1" xpath="/data-set/CCMFunding/SC/SCItem/SCExpY3" xmlDataType="string"/>
    </tableColumn>
    <tableColumn id="8" xr3:uid="{00000000-0010-0000-0300-000008000000}" uniqueName="SCBudgetTotal" name="Expected6" dataDxfId="34">
      <xmlColumnPr mapId="1" xpath="/data-set/CCMFunding/SC/SCItem/SCBudgetTotal" xmlDataType="string"/>
    </tableColumn>
    <tableColumn id="9" xr3:uid="{00000000-0010-0000-0300-000009000000}" uniqueName="SCExpTotal" name="Reported7" dataDxfId="33">
      <xmlColumnPr mapId="1" xpath="/data-set/CCMFunding/SC/SCItem/SCExpTotal"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215" displayName="Table215" ref="C49:K54" totalsRowShown="0" headerRowDxfId="32" dataDxfId="31" tableBorderDxfId="30">
  <autoFilter ref="C49:K54" xr:uid="{00000000-0009-0000-0100-00000E000000}"/>
  <tableColumns count="9">
    <tableColumn id="1" xr3:uid="{00000000-0010-0000-0400-000001000000}" name="Positions covered" dataDxfId="29"/>
    <tableColumn id="2" xr3:uid="{00000000-0010-0000-0400-000002000000}" name="Expected" dataDxfId="28"/>
    <tableColumn id="3" xr3:uid="{00000000-0010-0000-0400-000003000000}" name="Reported" dataDxfId="27"/>
    <tableColumn id="4" xr3:uid="{00000000-0010-0000-0400-000004000000}" name="Expected2" dataDxfId="26"/>
    <tableColumn id="5" xr3:uid="{00000000-0010-0000-0400-000005000000}" name="Reported3" dataDxfId="25"/>
    <tableColumn id="6" xr3:uid="{00000000-0010-0000-0400-000006000000}" name="Expected4" dataDxfId="24"/>
    <tableColumn id="7" xr3:uid="{00000000-0010-0000-0400-000007000000}" name="Reported5" dataDxfId="23"/>
    <tableColumn id="8" xr3:uid="{00000000-0010-0000-0400-000008000000}" name="Expected6" dataDxfId="22"/>
    <tableColumn id="9" xr3:uid="{00000000-0010-0000-0400-000009000000}" name="Reported7" dataDxfId="2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e21516" displayName="Table21516" ref="C60:K61" totalsRowShown="0" headerRowDxfId="20" dataDxfId="19" tableBorderDxfId="18">
  <autoFilter ref="C60:K61" xr:uid="{00000000-0009-0000-0100-00000F000000}"/>
  <tableColumns count="9">
    <tableColumn id="1" xr3:uid="{00000000-0010-0000-0500-000001000000}" name="Column1" dataDxfId="17"/>
    <tableColumn id="2" xr3:uid="{00000000-0010-0000-0500-000002000000}" name="Budget" dataDxfId="16"/>
    <tableColumn id="3" xr3:uid="{00000000-0010-0000-0500-000003000000}" name="Expenditure" dataDxfId="15"/>
    <tableColumn id="4" xr3:uid="{00000000-0010-0000-0500-000004000000}" name="Budget2" dataDxfId="14"/>
    <tableColumn id="5" xr3:uid="{00000000-0010-0000-0500-000005000000}" name="Expenditure3" dataDxfId="13"/>
    <tableColumn id="6" xr3:uid="{00000000-0010-0000-0500-000006000000}" name="Budget4" dataDxfId="12"/>
    <tableColumn id="7" xr3:uid="{00000000-0010-0000-0500-000007000000}" name="Expenditure5" dataDxfId="11"/>
    <tableColumn id="8" xr3:uid="{00000000-0010-0000-0500-000008000000}" name="Budget6" dataDxfId="10"/>
    <tableColumn id="9" xr3:uid="{00000000-0010-0000-0500-000009000000}" name="Expenditure7" dataDxfId="9"/>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6000000}" r="C3" connectionId="1">
    <xmlCellPr id="1" xr6:uid="{00000000-0010-0000-0600-000001000000}" uniqueName="CCM">
      <xmlPr mapId="1" xpath="/data-set/CCMFunding/CCM" xmlDataType="string"/>
    </xmlCellPr>
  </singleXmlCell>
  <singleXmlCell id="6" xr6:uid="{00000000-000C-0000-FFFF-FFFF07000000}" r="C4" connectionId="1">
    <xmlCellPr id="1" xr6:uid="{00000000-0010-0000-0700-000001000000}" uniqueName="CCMAgreement">
      <xmlPr mapId="1" xpath="/data-set/CCMFunding/CCMAgreement" xmlDataType="string"/>
    </xmlCellPr>
  </singleXmlCell>
  <singleXmlCell id="7" xr6:uid="{00000000-000C-0000-FFFF-FFFF08000000}" r="C5" connectionId="1">
    <xmlCellPr id="1" xr6:uid="{00000000-0010-0000-0800-000001000000}" uniqueName="StartDate">
      <xmlPr mapId="1" xpath="/data-set/CCMFunding/StartDate" xmlDataType="string"/>
    </xmlCellPr>
  </singleXmlCell>
  <singleXmlCell id="8" xr6:uid="{00000000-000C-0000-FFFF-FFFF09000000}" r="C6" connectionId="1">
    <xmlCellPr id="1" xr6:uid="{00000000-0010-0000-0900-000001000000}" uniqueName="EndDate">
      <xmlPr mapId="1" xpath="/data-set/CCMFunding/EndDate" xmlDataType="string"/>
    </xmlCellPr>
  </singleXmlCell>
  <singleXmlCell id="9" xr6:uid="{00000000-000C-0000-FFFF-FFFF0A000000}" r="C7" connectionId="1">
    <xmlCellPr id="1" xr6:uid="{00000000-0010-0000-0A00-000001000000}" uniqueName="Year">
      <xmlPr mapId="1" xpath="/data-set/CCMFunding/Year" xmlDataType="string"/>
    </xmlCellPr>
  </singleXmlCell>
  <singleXmlCell id="10" xr6:uid="{00000000-000C-0000-FFFF-FFFF0B000000}" r="C8" connectionId="1">
    <xmlCellPr id="1" xr6:uid="{00000000-0010-0000-0B00-000001000000}" uniqueName="Currency">
      <xmlPr mapId="1" xpath="/data-set/CCMFunding/Currency" xmlDataType="string"/>
    </xmlCellPr>
  </singleXmlCell>
  <singleXmlCell id="11" xr6:uid="{00000000-000C-0000-FFFF-FFFF0C000000}" r="F4" connectionId="1">
    <xmlCellPr id="1" xr6:uid="{00000000-0010-0000-0C00-000001000000}" uniqueName="TotalBudgetForCurrentYear">
      <xmlPr mapId="1" xpath="/data-set/CCMFunding/TotalBudgetForCurrentYear" xmlDataType="string"/>
    </xmlCellPr>
  </singleXmlCell>
  <singleXmlCell id="12" xr6:uid="{00000000-000C-0000-FFFF-FFFF0D000000}" r="H4" connectionId="1">
    <xmlCellPr id="1" xr6:uid="{00000000-0010-0000-0D00-000001000000}" uniqueName="TotalExpenditureForCurrentYear">
      <xmlPr mapId="1" xpath="/data-set/CCMFunding/TotalExpenditureForCurrentYear" xmlDataType="string"/>
    </xmlCellPr>
  </singleXmlCell>
  <singleXmlCell id="13" xr6:uid="{00000000-000C-0000-FFFF-FFFF0E000000}" r="J4" connectionId="1">
    <xmlCellPr id="1" xr6:uid="{00000000-0010-0000-0E00-000001000000}" uniqueName="TotalAbsorptionForCurrentYear">
      <xmlPr mapId="1" xpath="/data-set/CCMFunding/TotalAbsorptionForCurrentYear"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tableSingleCells" Target="../tables/tableSingleCells1.xml"/><Relationship Id="rId1" Type="http://schemas.openxmlformats.org/officeDocument/2006/relationships/printerSettings" Target="../printerSettings/printerSettings9.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4:L23"/>
  <sheetViews>
    <sheetView zoomScaleNormal="100" workbookViewId="0">
      <selection activeCell="A8" sqref="A8:I8"/>
    </sheetView>
  </sheetViews>
  <sheetFormatPr baseColWidth="10" defaultColWidth="9.140625" defaultRowHeight="14.25" x14ac:dyDescent="0.2"/>
  <cols>
    <col min="1" max="1" width="9.140625" style="118" customWidth="1"/>
    <col min="2" max="5" width="18.85546875" style="118" customWidth="1"/>
    <col min="6" max="16384" width="9.140625" style="118"/>
  </cols>
  <sheetData>
    <row r="4" spans="1:12" ht="15.75" x14ac:dyDescent="0.25">
      <c r="A4" s="330" t="s">
        <v>197</v>
      </c>
      <c r="B4" s="330"/>
      <c r="C4" s="330"/>
      <c r="D4" s="330"/>
      <c r="E4" s="330"/>
      <c r="F4" s="330"/>
      <c r="G4" s="330"/>
      <c r="H4" s="330"/>
      <c r="I4" s="330"/>
    </row>
    <row r="5" spans="1:12" ht="15.75" x14ac:dyDescent="0.25">
      <c r="A5" s="119"/>
      <c r="B5" s="118" t="s">
        <v>496</v>
      </c>
    </row>
    <row r="6" spans="1:12" ht="45" customHeight="1" x14ac:dyDescent="0.2">
      <c r="A6" s="331" t="s">
        <v>451</v>
      </c>
      <c r="B6" s="331"/>
      <c r="C6" s="331"/>
      <c r="D6" s="331"/>
      <c r="E6" s="331"/>
      <c r="F6" s="331"/>
      <c r="G6" s="331"/>
      <c r="H6" s="331"/>
      <c r="I6" s="331"/>
    </row>
    <row r="7" spans="1:12" ht="34.5" customHeight="1" x14ac:dyDescent="0.2">
      <c r="A7" s="332" t="s">
        <v>450</v>
      </c>
      <c r="B7" s="332"/>
      <c r="C7" s="332"/>
      <c r="D7" s="332"/>
      <c r="E7" s="332"/>
      <c r="F7" s="332"/>
      <c r="G7" s="332"/>
      <c r="H7" s="332"/>
      <c r="I7" s="332"/>
    </row>
    <row r="8" spans="1:12" ht="48" customHeight="1" x14ac:dyDescent="0.2">
      <c r="A8" s="327" t="s">
        <v>449</v>
      </c>
      <c r="B8" s="327"/>
      <c r="C8" s="327"/>
      <c r="D8" s="327"/>
      <c r="E8" s="327"/>
      <c r="F8" s="327"/>
      <c r="G8" s="327"/>
      <c r="H8" s="327"/>
      <c r="I8" s="327"/>
    </row>
    <row r="9" spans="1:12" ht="93.75" customHeight="1" x14ac:dyDescent="0.2">
      <c r="A9" s="327" t="s">
        <v>448</v>
      </c>
      <c r="B9" s="327"/>
      <c r="C9" s="327"/>
      <c r="D9" s="327"/>
      <c r="E9" s="327"/>
      <c r="F9" s="327"/>
      <c r="G9" s="327"/>
      <c r="H9" s="327"/>
      <c r="I9" s="327"/>
    </row>
    <row r="10" spans="1:12" ht="59.25" customHeight="1" x14ac:dyDescent="0.2">
      <c r="A10" s="327" t="s">
        <v>453</v>
      </c>
      <c r="B10" s="327"/>
      <c r="C10" s="327"/>
      <c r="D10" s="327"/>
      <c r="E10" s="327"/>
      <c r="F10" s="327"/>
      <c r="G10" s="327"/>
      <c r="H10" s="327"/>
      <c r="I10" s="327"/>
    </row>
    <row r="11" spans="1:12" ht="43.5" customHeight="1" x14ac:dyDescent="0.2">
      <c r="A11" s="327" t="s">
        <v>447</v>
      </c>
      <c r="B11" s="327"/>
      <c r="C11" s="327"/>
      <c r="D11" s="327"/>
      <c r="E11" s="327"/>
      <c r="F11" s="327"/>
      <c r="G11" s="327"/>
      <c r="H11" s="327"/>
      <c r="I11" s="327"/>
    </row>
    <row r="12" spans="1:12" ht="43.5" customHeight="1" x14ac:dyDescent="0.2">
      <c r="A12" s="327" t="s">
        <v>491</v>
      </c>
      <c r="B12" s="327"/>
      <c r="C12" s="327"/>
      <c r="D12" s="327"/>
      <c r="E12" s="327"/>
      <c r="F12" s="327"/>
      <c r="G12" s="327"/>
      <c r="H12" s="327"/>
      <c r="I12" s="327"/>
    </row>
    <row r="13" spans="1:12" ht="47.25" customHeight="1" x14ac:dyDescent="0.2">
      <c r="A13" s="326" t="s">
        <v>446</v>
      </c>
      <c r="B13" s="326"/>
      <c r="C13" s="326"/>
      <c r="D13" s="326"/>
      <c r="E13" s="326"/>
      <c r="F13" s="326"/>
      <c r="G13" s="326"/>
      <c r="H13" s="326"/>
      <c r="I13" s="326"/>
      <c r="J13" s="120"/>
      <c r="K13" s="120"/>
      <c r="L13" s="120"/>
    </row>
    <row r="14" spans="1:12" ht="48.75" customHeight="1" x14ac:dyDescent="0.2">
      <c r="A14" s="327" t="s">
        <v>445</v>
      </c>
      <c r="B14" s="327"/>
      <c r="C14" s="327"/>
      <c r="D14" s="327"/>
      <c r="E14" s="327"/>
      <c r="F14" s="327"/>
      <c r="G14" s="327"/>
      <c r="H14" s="327"/>
      <c r="I14" s="327"/>
    </row>
    <row r="15" spans="1:12" ht="44.25" customHeight="1" x14ac:dyDescent="0.2">
      <c r="A15" s="327" t="s">
        <v>444</v>
      </c>
      <c r="B15" s="327"/>
      <c r="C15" s="327"/>
      <c r="D15" s="327"/>
      <c r="E15" s="327"/>
      <c r="F15" s="327"/>
      <c r="G15" s="327"/>
      <c r="H15" s="327"/>
      <c r="I15" s="327"/>
    </row>
    <row r="16" spans="1:12" ht="44.25" customHeight="1" x14ac:dyDescent="0.2">
      <c r="A16" s="328" t="s">
        <v>443</v>
      </c>
      <c r="B16" s="328"/>
      <c r="C16" s="328"/>
      <c r="D16" s="328"/>
      <c r="E16" s="328"/>
      <c r="F16" s="328"/>
      <c r="G16" s="328"/>
      <c r="H16" s="328"/>
      <c r="I16" s="328"/>
    </row>
    <row r="17" spans="1:9" ht="44.25" customHeight="1" x14ac:dyDescent="0.2">
      <c r="A17" s="327" t="s">
        <v>454</v>
      </c>
      <c r="B17" s="327"/>
      <c r="C17" s="327"/>
      <c r="D17" s="327"/>
      <c r="E17" s="327"/>
      <c r="F17" s="327"/>
      <c r="G17" s="327"/>
      <c r="H17" s="327"/>
      <c r="I17" s="327"/>
    </row>
    <row r="18" spans="1:9" ht="39.75" customHeight="1" x14ac:dyDescent="0.2">
      <c r="A18" s="327" t="s">
        <v>442</v>
      </c>
      <c r="B18" s="333"/>
      <c r="C18" s="333"/>
      <c r="D18" s="333"/>
      <c r="E18" s="333"/>
      <c r="F18" s="333"/>
      <c r="G18" s="333"/>
      <c r="H18" s="333"/>
      <c r="I18" s="333"/>
    </row>
    <row r="19" spans="1:9" ht="43.5" customHeight="1" x14ac:dyDescent="0.2">
      <c r="A19" s="334" t="s">
        <v>463</v>
      </c>
      <c r="B19" s="326"/>
      <c r="C19" s="326"/>
      <c r="D19" s="326"/>
      <c r="E19" s="326"/>
      <c r="F19" s="326"/>
      <c r="G19" s="326"/>
      <c r="H19" s="326"/>
      <c r="I19" s="326"/>
    </row>
    <row r="20" spans="1:9" ht="37.5" customHeight="1" x14ac:dyDescent="0.2">
      <c r="A20" s="334" t="s">
        <v>464</v>
      </c>
      <c r="B20" s="326"/>
      <c r="C20" s="326"/>
      <c r="D20" s="326"/>
      <c r="E20" s="326"/>
      <c r="F20" s="326"/>
      <c r="G20" s="326"/>
      <c r="H20" s="326"/>
      <c r="I20" s="326"/>
    </row>
    <row r="21" spans="1:9" ht="14.25" customHeight="1" x14ac:dyDescent="0.2"/>
    <row r="23" spans="1:9" x14ac:dyDescent="0.2">
      <c r="A23" s="329" t="s">
        <v>490</v>
      </c>
      <c r="B23" s="329"/>
      <c r="C23" s="329"/>
      <c r="D23" s="329"/>
    </row>
  </sheetData>
  <mergeCells count="17">
    <mergeCell ref="A10:I10"/>
    <mergeCell ref="A17:I17"/>
    <mergeCell ref="A18:I18"/>
    <mergeCell ref="A19:I19"/>
    <mergeCell ref="A20:I20"/>
    <mergeCell ref="A11:I11"/>
    <mergeCell ref="A12:I12"/>
    <mergeCell ref="A4:I4"/>
    <mergeCell ref="A6:I6"/>
    <mergeCell ref="A7:I7"/>
    <mergeCell ref="A8:I8"/>
    <mergeCell ref="A9:I9"/>
    <mergeCell ref="A13:I13"/>
    <mergeCell ref="A14:I14"/>
    <mergeCell ref="A15:I15"/>
    <mergeCell ref="A16:I16"/>
    <mergeCell ref="A23:D23"/>
  </mergeCells>
  <pageMargins left="0.7" right="0.7" top="0.75" bottom="0.75" header="0.3" footer="0.3"/>
  <pageSetup paperSize="9" scale="78" fitToHeight="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IJ93"/>
  <sheetViews>
    <sheetView zoomScale="90" zoomScaleNormal="90" workbookViewId="0">
      <selection activeCell="G8" sqref="G8"/>
    </sheetView>
  </sheetViews>
  <sheetFormatPr baseColWidth="10" defaultColWidth="9.140625" defaultRowHeight="14.25" x14ac:dyDescent="0.2"/>
  <cols>
    <col min="1" max="1" width="6.85546875" style="118" customWidth="1"/>
    <col min="2" max="2" width="26.42578125" style="118" customWidth="1"/>
    <col min="3" max="3" width="22.85546875" style="118" customWidth="1"/>
    <col min="4" max="4" width="20.42578125" style="118" customWidth="1"/>
    <col min="5" max="13" width="10.5703125" style="118" customWidth="1"/>
    <col min="14" max="16" width="8.42578125" style="118" customWidth="1"/>
    <col min="17" max="17" width="18" style="118" customWidth="1"/>
    <col min="18" max="18" width="19.85546875" style="118" customWidth="1"/>
    <col min="19" max="19" width="30.85546875" style="118" customWidth="1"/>
    <col min="20" max="20" width="34.5703125" style="118" customWidth="1"/>
    <col min="21" max="21" width="17.28515625" style="118" bestFit="1" customWidth="1"/>
    <col min="22" max="16384" width="9.140625" style="118"/>
  </cols>
  <sheetData>
    <row r="1" spans="1:21" ht="45" customHeight="1" x14ac:dyDescent="0.25">
      <c r="A1" s="633" t="s">
        <v>192</v>
      </c>
      <c r="B1" s="633"/>
      <c r="C1" s="634"/>
      <c r="D1" s="634"/>
      <c r="E1" s="634"/>
      <c r="F1" s="634"/>
      <c r="G1" s="634"/>
      <c r="H1" s="634"/>
      <c r="I1" s="634"/>
      <c r="J1" s="634"/>
      <c r="K1" s="634"/>
      <c r="L1" s="634"/>
      <c r="M1" s="634"/>
      <c r="N1" s="634"/>
      <c r="O1" s="634"/>
      <c r="P1" s="634"/>
      <c r="Q1" s="634"/>
      <c r="R1" s="634"/>
      <c r="S1" s="634"/>
      <c r="T1" s="189"/>
      <c r="U1" s="189"/>
    </row>
    <row r="2" spans="1:21" ht="15" thickBot="1" x14ac:dyDescent="0.25">
      <c r="A2" s="122"/>
      <c r="B2" s="122"/>
      <c r="C2" s="122"/>
      <c r="D2" s="122"/>
      <c r="E2" s="122"/>
      <c r="F2" s="122"/>
      <c r="G2" s="122"/>
      <c r="H2" s="122"/>
      <c r="I2" s="122"/>
      <c r="J2" s="122"/>
      <c r="K2" s="122"/>
      <c r="L2" s="122"/>
      <c r="M2" s="122"/>
      <c r="N2" s="122"/>
      <c r="O2" s="122"/>
      <c r="P2" s="122"/>
      <c r="Q2" s="122"/>
      <c r="R2" s="122"/>
      <c r="S2" s="122"/>
    </row>
    <row r="3" spans="1:21" ht="29.25" customHeight="1" thickBot="1" x14ac:dyDescent="0.25">
      <c r="A3" s="299" t="s">
        <v>178</v>
      </c>
      <c r="B3" s="300"/>
      <c r="C3" s="300"/>
      <c r="D3" s="300"/>
      <c r="E3" s="300"/>
      <c r="F3" s="300"/>
      <c r="G3" s="300"/>
      <c r="H3" s="300"/>
      <c r="I3" s="300"/>
      <c r="J3" s="300"/>
      <c r="K3" s="300"/>
      <c r="L3" s="300"/>
      <c r="M3" s="300"/>
      <c r="N3" s="300"/>
      <c r="O3" s="300"/>
      <c r="P3" s="300"/>
      <c r="Q3" s="300"/>
      <c r="R3" s="300"/>
      <c r="S3" s="301"/>
    </row>
    <row r="4" spans="1:21" s="193" customFormat="1" ht="15.75" thickBot="1" x14ac:dyDescent="0.25">
      <c r="A4" s="125"/>
      <c r="B4" s="125"/>
      <c r="C4" s="126"/>
      <c r="D4" s="126"/>
      <c r="E4" s="126"/>
      <c r="F4" s="126"/>
      <c r="G4" s="125"/>
      <c r="H4" s="126"/>
      <c r="I4" s="126"/>
      <c r="J4" s="126"/>
      <c r="K4" s="126"/>
      <c r="L4" s="126"/>
      <c r="M4" s="126"/>
      <c r="N4" s="126"/>
      <c r="O4" s="126"/>
      <c r="P4" s="126"/>
      <c r="Q4" s="126"/>
      <c r="R4" s="126"/>
      <c r="S4" s="126"/>
    </row>
    <row r="5" spans="1:21" ht="25.5" customHeight="1" thickBot="1" x14ac:dyDescent="0.25">
      <c r="A5" s="194" t="s">
        <v>17</v>
      </c>
      <c r="B5" s="194"/>
      <c r="C5" s="538" t="s">
        <v>263</v>
      </c>
      <c r="D5" s="539"/>
      <c r="E5" s="540"/>
      <c r="F5" s="122"/>
      <c r="G5" s="122"/>
      <c r="H5" s="122"/>
      <c r="I5" s="122"/>
      <c r="J5" s="122"/>
      <c r="K5" s="122"/>
      <c r="L5" s="122"/>
      <c r="M5" s="122"/>
      <c r="N5" s="122"/>
      <c r="O5" s="122"/>
      <c r="P5" s="122"/>
      <c r="Q5" s="122"/>
      <c r="R5" s="122"/>
      <c r="S5" s="122"/>
    </row>
    <row r="6" spans="1:21" ht="25.5" customHeight="1" thickBot="1" x14ac:dyDescent="0.25">
      <c r="A6" s="195" t="s">
        <v>179</v>
      </c>
      <c r="B6" s="195"/>
      <c r="C6" s="541" t="s">
        <v>497</v>
      </c>
      <c r="D6" s="542"/>
      <c r="E6" s="543"/>
      <c r="F6" s="122"/>
      <c r="G6" s="122"/>
      <c r="H6" s="122"/>
      <c r="I6" s="122"/>
      <c r="J6" s="122"/>
      <c r="K6" s="122"/>
      <c r="L6" s="122"/>
      <c r="M6" s="123"/>
      <c r="N6" s="554" t="s">
        <v>136</v>
      </c>
      <c r="O6" s="562"/>
      <c r="P6" s="554" t="s">
        <v>137</v>
      </c>
      <c r="Q6" s="555"/>
      <c r="R6" s="124" t="s">
        <v>356</v>
      </c>
      <c r="S6" s="122"/>
    </row>
    <row r="7" spans="1:21" ht="25.5" customHeight="1" x14ac:dyDescent="0.2">
      <c r="A7" s="195" t="s">
        <v>21</v>
      </c>
      <c r="B7" s="195"/>
      <c r="C7" s="544" t="s">
        <v>498</v>
      </c>
      <c r="D7" s="545"/>
      <c r="E7" s="546"/>
      <c r="F7" s="122"/>
      <c r="G7" s="127"/>
      <c r="H7" s="122"/>
      <c r="I7" s="122"/>
      <c r="J7" s="556" t="s">
        <v>24</v>
      </c>
      <c r="K7" s="557"/>
      <c r="L7" s="557"/>
      <c r="M7" s="558"/>
      <c r="N7" s="563">
        <f>I22+J53</f>
        <v>0</v>
      </c>
      <c r="O7" s="564"/>
      <c r="P7" s="547">
        <f>K22+L53</f>
        <v>0</v>
      </c>
      <c r="Q7" s="548"/>
      <c r="R7" s="580" t="str">
        <f>IFERROR(P7/N7,"-")</f>
        <v>-</v>
      </c>
      <c r="S7" s="122"/>
    </row>
    <row r="8" spans="1:21" ht="25.5" customHeight="1" thickBot="1" x14ac:dyDescent="0.25">
      <c r="A8" s="195" t="s">
        <v>20</v>
      </c>
      <c r="B8" s="195"/>
      <c r="C8" s="541" t="s">
        <v>129</v>
      </c>
      <c r="D8" s="542"/>
      <c r="E8" s="543"/>
      <c r="F8" s="122"/>
      <c r="G8" s="122"/>
      <c r="H8" s="122"/>
      <c r="I8" s="122"/>
      <c r="J8" s="559"/>
      <c r="K8" s="560"/>
      <c r="L8" s="560"/>
      <c r="M8" s="561"/>
      <c r="N8" s="565"/>
      <c r="O8" s="566"/>
      <c r="P8" s="549"/>
      <c r="Q8" s="550"/>
      <c r="R8" s="581"/>
      <c r="S8" s="122"/>
    </row>
    <row r="9" spans="1:21" ht="25.5" customHeight="1" thickBot="1" x14ac:dyDescent="0.25">
      <c r="A9" s="196" t="s">
        <v>26</v>
      </c>
      <c r="B9" s="196"/>
      <c r="C9" s="551" t="s">
        <v>28</v>
      </c>
      <c r="D9" s="552"/>
      <c r="E9" s="553"/>
      <c r="F9" s="122"/>
      <c r="G9" s="122"/>
      <c r="H9" s="122"/>
      <c r="I9" s="122"/>
      <c r="J9" s="122"/>
      <c r="K9" s="122"/>
      <c r="L9" s="122"/>
      <c r="M9" s="122"/>
      <c r="N9" s="122"/>
      <c r="O9" s="122"/>
      <c r="P9" s="122"/>
      <c r="Q9" s="122"/>
      <c r="R9" s="122"/>
      <c r="S9" s="122"/>
    </row>
    <row r="10" spans="1:21" ht="15" thickBot="1" x14ac:dyDescent="0.25">
      <c r="A10" s="122"/>
      <c r="B10" s="122"/>
      <c r="C10" s="122"/>
      <c r="D10" s="122"/>
      <c r="E10" s="122"/>
      <c r="F10" s="122"/>
      <c r="G10" s="122"/>
      <c r="H10" s="122"/>
      <c r="I10" s="122"/>
      <c r="J10" s="122"/>
      <c r="K10" s="122"/>
      <c r="L10" s="122"/>
      <c r="M10" s="122"/>
      <c r="N10" s="122"/>
      <c r="O10" s="122"/>
      <c r="P10" s="122"/>
      <c r="Q10" s="122"/>
      <c r="R10" s="122"/>
      <c r="S10" s="122"/>
    </row>
    <row r="11" spans="1:21" ht="30" customHeight="1" thickBot="1" x14ac:dyDescent="0.25">
      <c r="A11" s="299" t="s">
        <v>180</v>
      </c>
      <c r="B11" s="300"/>
      <c r="C11" s="300"/>
      <c r="D11" s="300"/>
      <c r="E11" s="300"/>
      <c r="F11" s="300"/>
      <c r="G11" s="300"/>
      <c r="H11" s="300"/>
      <c r="I11" s="300"/>
      <c r="J11" s="300"/>
      <c r="K11" s="300"/>
      <c r="L11" s="300"/>
      <c r="M11" s="300"/>
      <c r="N11" s="300"/>
      <c r="O11" s="300"/>
      <c r="P11" s="300"/>
      <c r="Q11" s="300"/>
      <c r="R11" s="300"/>
      <c r="S11" s="301"/>
    </row>
    <row r="12" spans="1:21" ht="15.75" thickBot="1" x14ac:dyDescent="0.25">
      <c r="A12" s="122"/>
      <c r="B12" s="122"/>
      <c r="C12" s="127"/>
      <c r="D12" s="127"/>
      <c r="E12" s="122"/>
      <c r="F12" s="122"/>
      <c r="G12" s="122"/>
      <c r="H12" s="122"/>
      <c r="I12" s="122"/>
      <c r="J12" s="122"/>
      <c r="K12" s="122"/>
      <c r="L12" s="122"/>
      <c r="M12" s="122"/>
      <c r="N12" s="122"/>
      <c r="O12" s="122"/>
      <c r="P12" s="122"/>
      <c r="Q12" s="122"/>
      <c r="R12" s="122"/>
      <c r="S12" s="122"/>
    </row>
    <row r="13" spans="1:21" ht="24" customHeight="1" thickBot="1" x14ac:dyDescent="0.25">
      <c r="A13" s="341" t="s">
        <v>182</v>
      </c>
      <c r="B13" s="342"/>
      <c r="C13" s="342"/>
      <c r="D13" s="342"/>
      <c r="E13" s="342"/>
      <c r="F13" s="342"/>
      <c r="G13" s="342"/>
      <c r="H13" s="342"/>
      <c r="I13" s="342"/>
      <c r="J13" s="342"/>
      <c r="K13" s="342"/>
      <c r="L13" s="342"/>
      <c r="M13" s="342"/>
      <c r="N13" s="342"/>
      <c r="O13" s="342"/>
      <c r="P13" s="342"/>
      <c r="Q13" s="342"/>
      <c r="R13" s="342"/>
      <c r="S13" s="343"/>
    </row>
    <row r="14" spans="1:21" ht="15" thickBot="1" x14ac:dyDescent="0.25">
      <c r="A14" s="197"/>
      <c r="B14" s="197"/>
      <c r="C14" s="122"/>
      <c r="D14" s="122"/>
      <c r="E14" s="122"/>
      <c r="F14" s="122"/>
      <c r="G14" s="122"/>
      <c r="H14" s="122"/>
      <c r="I14" s="122"/>
      <c r="J14" s="122"/>
      <c r="K14" s="122"/>
      <c r="L14" s="122"/>
      <c r="M14" s="122"/>
      <c r="N14" s="122"/>
      <c r="O14" s="122"/>
      <c r="P14" s="122"/>
      <c r="Q14" s="122"/>
      <c r="R14" s="122"/>
    </row>
    <row r="15" spans="1:21" ht="29.25" customHeight="1" thickBot="1" x14ac:dyDescent="0.25">
      <c r="A15" s="344" t="s">
        <v>357</v>
      </c>
      <c r="B15" s="346"/>
      <c r="C15" s="304" t="s">
        <v>30</v>
      </c>
      <c r="D15" s="512" t="s">
        <v>119</v>
      </c>
      <c r="E15" s="513"/>
      <c r="F15" s="513"/>
      <c r="G15" s="513"/>
      <c r="H15" s="582"/>
      <c r="I15" s="732" t="s">
        <v>181</v>
      </c>
      <c r="J15" s="733"/>
      <c r="K15" s="513" t="s">
        <v>138</v>
      </c>
      <c r="L15" s="582"/>
      <c r="M15" s="576" t="s">
        <v>139</v>
      </c>
      <c r="N15" s="577"/>
      <c r="O15" s="344" t="s">
        <v>140</v>
      </c>
      <c r="P15" s="346"/>
      <c r="Q15" s="344" t="s">
        <v>144</v>
      </c>
      <c r="R15" s="346"/>
    </row>
    <row r="16" spans="1:21" ht="29.25" customHeight="1" x14ac:dyDescent="0.2">
      <c r="A16" s="198">
        <v>1</v>
      </c>
      <c r="B16" s="133"/>
      <c r="C16" s="134"/>
      <c r="D16" s="741"/>
      <c r="E16" s="742"/>
      <c r="F16" s="742"/>
      <c r="G16" s="742"/>
      <c r="H16" s="743"/>
      <c r="I16" s="664"/>
      <c r="J16" s="665"/>
      <c r="K16" s="583"/>
      <c r="L16" s="583"/>
      <c r="M16" s="584" t="str">
        <f t="shared" ref="M16:M22" si="0">IFERROR(K16/I16,"-")</f>
        <v>-</v>
      </c>
      <c r="N16" s="585"/>
      <c r="O16" s="588">
        <f t="shared" ref="O16:O22" si="1">IFERROR(K16-I16,"-")</f>
        <v>0</v>
      </c>
      <c r="P16" s="589"/>
      <c r="Q16" s="598"/>
      <c r="R16" s="599"/>
    </row>
    <row r="17" spans="1:19" ht="29.25" customHeight="1" x14ac:dyDescent="0.2">
      <c r="A17" s="308">
        <v>2</v>
      </c>
      <c r="B17" s="139"/>
      <c r="C17" s="140"/>
      <c r="D17" s="604"/>
      <c r="E17" s="605"/>
      <c r="F17" s="605"/>
      <c r="G17" s="605"/>
      <c r="H17" s="606"/>
      <c r="I17" s="531"/>
      <c r="J17" s="532"/>
      <c r="K17" s="586"/>
      <c r="L17" s="586"/>
      <c r="M17" s="600" t="str">
        <f t="shared" si="0"/>
        <v>-</v>
      </c>
      <c r="N17" s="601"/>
      <c r="O17" s="590">
        <f>IFERROR(K17-I17,"-")</f>
        <v>0</v>
      </c>
      <c r="P17" s="591"/>
      <c r="Q17" s="500"/>
      <c r="R17" s="501"/>
    </row>
    <row r="18" spans="1:19" ht="29.25" customHeight="1" x14ac:dyDescent="0.2">
      <c r="A18" s="308">
        <v>3</v>
      </c>
      <c r="B18" s="139"/>
      <c r="C18" s="140"/>
      <c r="D18" s="607"/>
      <c r="E18" s="608"/>
      <c r="F18" s="608"/>
      <c r="G18" s="608"/>
      <c r="H18" s="609"/>
      <c r="I18" s="531"/>
      <c r="J18" s="532"/>
      <c r="K18" s="586"/>
      <c r="L18" s="586"/>
      <c r="M18" s="620" t="str">
        <f t="shared" si="0"/>
        <v>-</v>
      </c>
      <c r="N18" s="621"/>
      <c r="O18" s="592">
        <f t="shared" si="1"/>
        <v>0</v>
      </c>
      <c r="P18" s="593"/>
      <c r="Q18" s="500"/>
      <c r="R18" s="501"/>
    </row>
    <row r="19" spans="1:19" ht="29.25" customHeight="1" x14ac:dyDescent="0.2">
      <c r="A19" s="308">
        <v>4</v>
      </c>
      <c r="B19" s="139"/>
      <c r="C19" s="140"/>
      <c r="D19" s="607"/>
      <c r="E19" s="608"/>
      <c r="F19" s="608"/>
      <c r="G19" s="608"/>
      <c r="H19" s="609"/>
      <c r="I19" s="531"/>
      <c r="J19" s="532"/>
      <c r="K19" s="477"/>
      <c r="L19" s="478"/>
      <c r="M19" s="600" t="str">
        <f t="shared" si="0"/>
        <v>-</v>
      </c>
      <c r="N19" s="601"/>
      <c r="O19" s="594">
        <f t="shared" si="1"/>
        <v>0</v>
      </c>
      <c r="P19" s="595"/>
      <c r="Q19" s="500"/>
      <c r="R19" s="501"/>
    </row>
    <row r="20" spans="1:19" ht="29.25" customHeight="1" x14ac:dyDescent="0.2">
      <c r="A20" s="308">
        <v>5</v>
      </c>
      <c r="B20" s="139"/>
      <c r="C20" s="140"/>
      <c r="D20" s="604"/>
      <c r="E20" s="605"/>
      <c r="F20" s="605"/>
      <c r="G20" s="605"/>
      <c r="H20" s="606"/>
      <c r="I20" s="531"/>
      <c r="J20" s="532"/>
      <c r="K20" s="586"/>
      <c r="L20" s="586"/>
      <c r="M20" s="620" t="str">
        <f t="shared" si="0"/>
        <v>-</v>
      </c>
      <c r="N20" s="621"/>
      <c r="O20" s="594">
        <f t="shared" si="1"/>
        <v>0</v>
      </c>
      <c r="P20" s="595"/>
      <c r="Q20" s="500"/>
      <c r="R20" s="501"/>
    </row>
    <row r="21" spans="1:19" ht="29.25" customHeight="1" thickBot="1" x14ac:dyDescent="0.25">
      <c r="A21" s="200">
        <v>6</v>
      </c>
      <c r="B21" s="143"/>
      <c r="C21" s="144"/>
      <c r="D21" s="610"/>
      <c r="E21" s="611"/>
      <c r="F21" s="611"/>
      <c r="G21" s="611"/>
      <c r="H21" s="612"/>
      <c r="I21" s="685"/>
      <c r="J21" s="686"/>
      <c r="K21" s="587"/>
      <c r="L21" s="587"/>
      <c r="M21" s="622" t="str">
        <f t="shared" si="0"/>
        <v>-</v>
      </c>
      <c r="N21" s="623"/>
      <c r="O21" s="596">
        <f t="shared" si="1"/>
        <v>0</v>
      </c>
      <c r="P21" s="597"/>
      <c r="Q21" s="739"/>
      <c r="R21" s="740"/>
    </row>
    <row r="22" spans="1:19" ht="24" customHeight="1" thickBot="1" x14ac:dyDescent="0.25">
      <c r="A22" s="122"/>
      <c r="B22" s="122"/>
      <c r="C22" s="122"/>
      <c r="D22" s="613" t="s">
        <v>8</v>
      </c>
      <c r="E22" s="614"/>
      <c r="F22" s="614"/>
      <c r="G22" s="614"/>
      <c r="H22" s="615"/>
      <c r="I22" s="567">
        <f>SUM(I16:I21)</f>
        <v>0</v>
      </c>
      <c r="J22" s="710"/>
      <c r="K22" s="728">
        <f>SUM(K16:L21)</f>
        <v>0</v>
      </c>
      <c r="L22" s="729"/>
      <c r="M22" s="602" t="str">
        <f t="shared" si="0"/>
        <v>-</v>
      </c>
      <c r="N22" s="603"/>
      <c r="O22" s="730">
        <f t="shared" si="1"/>
        <v>0</v>
      </c>
      <c r="P22" s="731"/>
      <c r="Q22" s="122"/>
      <c r="R22" s="122"/>
    </row>
    <row r="23" spans="1:19" ht="15.75" customHeight="1" thickBot="1" x14ac:dyDescent="0.25">
      <c r="A23" s="122"/>
      <c r="B23" s="122"/>
      <c r="C23" s="122"/>
      <c r="D23" s="122"/>
      <c r="E23" s="122"/>
      <c r="F23" s="122"/>
      <c r="G23" s="122"/>
      <c r="H23" s="122"/>
      <c r="I23" s="122"/>
      <c r="J23" s="122"/>
      <c r="K23" s="122"/>
      <c r="L23" s="122"/>
      <c r="M23" s="122"/>
      <c r="N23" s="122"/>
      <c r="O23" s="122"/>
      <c r="P23" s="122"/>
      <c r="Q23" s="122"/>
      <c r="R23" s="122"/>
      <c r="S23" s="122"/>
    </row>
    <row r="24" spans="1:19" ht="24" customHeight="1" thickBot="1" x14ac:dyDescent="0.25">
      <c r="A24" s="341" t="s">
        <v>183</v>
      </c>
      <c r="B24" s="342"/>
      <c r="C24" s="342"/>
      <c r="D24" s="342"/>
      <c r="E24" s="342"/>
      <c r="F24" s="342"/>
      <c r="G24" s="342"/>
      <c r="H24" s="342"/>
      <c r="I24" s="342"/>
      <c r="J24" s="342"/>
      <c r="K24" s="343"/>
      <c r="L24" s="122"/>
      <c r="M24" s="122"/>
      <c r="N24" s="122"/>
      <c r="O24" s="122"/>
      <c r="P24" s="122"/>
      <c r="Q24" s="122"/>
      <c r="R24" s="122"/>
      <c r="S24" s="122"/>
    </row>
    <row r="25" spans="1:19" ht="15" thickBot="1" x14ac:dyDescent="0.25">
      <c r="A25" s="122"/>
      <c r="B25" s="122"/>
      <c r="C25" s="122"/>
      <c r="D25" s="122"/>
      <c r="E25" s="122"/>
      <c r="F25" s="122"/>
      <c r="G25" s="122"/>
      <c r="H25" s="122"/>
      <c r="I25" s="122"/>
      <c r="J25" s="122"/>
      <c r="K25" s="122"/>
      <c r="L25" s="122"/>
      <c r="M25" s="122"/>
      <c r="N25" s="122"/>
      <c r="O25" s="122"/>
      <c r="P25" s="122"/>
      <c r="Q25" s="122"/>
      <c r="R25" s="122"/>
      <c r="S25" s="122"/>
    </row>
    <row r="26" spans="1:19" ht="26.25" customHeight="1" thickBot="1" x14ac:dyDescent="0.25">
      <c r="A26" s="725" t="s">
        <v>494</v>
      </c>
      <c r="B26" s="726"/>
      <c r="C26" s="727"/>
      <c r="D26" s="307" t="s">
        <v>184</v>
      </c>
      <c r="E26" s="523" t="s">
        <v>185</v>
      </c>
      <c r="F26" s="525"/>
      <c r="G26" s="523" t="s">
        <v>144</v>
      </c>
      <c r="H26" s="524"/>
      <c r="I26" s="524"/>
      <c r="J26" s="524"/>
      <c r="K26" s="525"/>
      <c r="L26" s="122"/>
      <c r="M26" s="122"/>
      <c r="N26" s="122"/>
      <c r="O26" s="122"/>
      <c r="P26" s="122"/>
      <c r="Q26" s="122"/>
      <c r="R26" s="122"/>
      <c r="S26" s="122"/>
    </row>
    <row r="27" spans="1:19" ht="21" customHeight="1" x14ac:dyDescent="0.2">
      <c r="A27" s="298">
        <v>1</v>
      </c>
      <c r="B27" s="734"/>
      <c r="C27" s="735"/>
      <c r="D27" s="314"/>
      <c r="E27" s="616"/>
      <c r="F27" s="617"/>
      <c r="G27" s="526"/>
      <c r="H27" s="527"/>
      <c r="I27" s="527"/>
      <c r="J27" s="527"/>
      <c r="K27" s="528"/>
      <c r="L27" s="122"/>
      <c r="M27" s="122"/>
      <c r="N27" s="122"/>
      <c r="O27" s="122"/>
      <c r="P27" s="122"/>
      <c r="Q27" s="122"/>
      <c r="R27" s="122"/>
      <c r="S27" s="122"/>
    </row>
    <row r="28" spans="1:19" ht="21" customHeight="1" x14ac:dyDescent="0.2">
      <c r="A28" s="296">
        <v>2</v>
      </c>
      <c r="B28" s="736"/>
      <c r="C28" s="606"/>
      <c r="D28" s="315"/>
      <c r="E28" s="618"/>
      <c r="F28" s="619"/>
      <c r="G28" s="529"/>
      <c r="H28" s="530"/>
      <c r="I28" s="530"/>
      <c r="J28" s="530"/>
      <c r="K28" s="377"/>
      <c r="L28" s="122"/>
      <c r="M28" s="122"/>
      <c r="N28" s="122"/>
      <c r="O28" s="122"/>
      <c r="P28" s="122"/>
      <c r="Q28" s="122"/>
      <c r="R28" s="122"/>
      <c r="S28" s="122"/>
    </row>
    <row r="29" spans="1:19" ht="21" customHeight="1" x14ac:dyDescent="0.2">
      <c r="A29" s="296">
        <v>3</v>
      </c>
      <c r="B29" s="736"/>
      <c r="C29" s="606"/>
      <c r="D29" s="315"/>
      <c r="E29" s="618"/>
      <c r="F29" s="619"/>
      <c r="G29" s="529"/>
      <c r="H29" s="530"/>
      <c r="I29" s="530"/>
      <c r="J29" s="530"/>
      <c r="K29" s="377"/>
      <c r="L29" s="122"/>
      <c r="M29" s="122"/>
      <c r="N29" s="122"/>
      <c r="O29" s="122"/>
      <c r="P29" s="122"/>
      <c r="Q29" s="122"/>
      <c r="R29" s="122"/>
      <c r="S29" s="122"/>
    </row>
    <row r="30" spans="1:19" ht="21" customHeight="1" thickBot="1" x14ac:dyDescent="0.25">
      <c r="A30" s="297">
        <v>4</v>
      </c>
      <c r="B30" s="737"/>
      <c r="C30" s="738"/>
      <c r="D30" s="316"/>
      <c r="E30" s="624"/>
      <c r="F30" s="625"/>
      <c r="G30" s="529"/>
      <c r="H30" s="530"/>
      <c r="I30" s="530"/>
      <c r="J30" s="530"/>
      <c r="K30" s="377"/>
      <c r="L30" s="122"/>
      <c r="M30" s="122"/>
      <c r="N30" s="122"/>
      <c r="O30" s="122"/>
      <c r="P30" s="122"/>
      <c r="Q30" s="122"/>
      <c r="R30" s="122"/>
      <c r="S30" s="122"/>
    </row>
    <row r="31" spans="1:19" ht="21" customHeight="1" thickBot="1" x14ac:dyDescent="0.25">
      <c r="A31" s="122"/>
      <c r="B31" s="122"/>
      <c r="C31" s="122"/>
      <c r="D31" s="317">
        <f>SUM(D27:D30)</f>
        <v>0</v>
      </c>
      <c r="E31" s="626">
        <f>SUM(E27:E30)</f>
        <v>0</v>
      </c>
      <c r="F31" s="627"/>
      <c r="G31" s="366"/>
      <c r="H31" s="382"/>
      <c r="I31" s="382"/>
      <c r="J31" s="382"/>
      <c r="K31" s="367"/>
      <c r="L31" s="122"/>
      <c r="M31" s="122"/>
      <c r="N31" s="122"/>
      <c r="O31" s="122"/>
      <c r="P31" s="122"/>
      <c r="Q31" s="122"/>
      <c r="R31" s="122"/>
      <c r="S31" s="122"/>
    </row>
    <row r="32" spans="1:19" x14ac:dyDescent="0.2">
      <c r="A32" s="122"/>
      <c r="B32" s="122"/>
      <c r="C32" s="122"/>
      <c r="D32" s="122"/>
      <c r="E32" s="122"/>
      <c r="F32" s="122"/>
      <c r="G32" s="122"/>
      <c r="H32" s="122"/>
      <c r="I32" s="122"/>
      <c r="J32" s="122"/>
      <c r="K32" s="122"/>
      <c r="L32" s="122"/>
      <c r="M32" s="122"/>
      <c r="N32" s="122"/>
      <c r="O32" s="122"/>
      <c r="P32" s="122"/>
      <c r="Q32" s="122"/>
      <c r="R32" s="122"/>
      <c r="S32" s="122"/>
    </row>
    <row r="33" spans="1:20" ht="15" thickBot="1" x14ac:dyDescent="0.25">
      <c r="A33" s="122"/>
      <c r="B33" s="122"/>
      <c r="C33" s="122"/>
      <c r="D33" s="122"/>
      <c r="E33" s="122"/>
      <c r="F33" s="122"/>
      <c r="G33" s="122"/>
      <c r="H33" s="122"/>
      <c r="I33" s="122"/>
      <c r="J33" s="122"/>
      <c r="K33" s="122"/>
      <c r="L33" s="122"/>
      <c r="M33" s="122"/>
      <c r="N33" s="122"/>
      <c r="O33" s="122"/>
      <c r="P33" s="122"/>
      <c r="Q33" s="122"/>
      <c r="R33" s="122"/>
      <c r="S33" s="122"/>
    </row>
    <row r="34" spans="1:20" ht="30" customHeight="1" thickBot="1" x14ac:dyDescent="0.25">
      <c r="A34" s="341" t="s">
        <v>186</v>
      </c>
      <c r="B34" s="342"/>
      <c r="C34" s="342"/>
      <c r="D34" s="342"/>
      <c r="E34" s="342"/>
      <c r="F34" s="342"/>
      <c r="G34" s="342"/>
      <c r="H34" s="342"/>
      <c r="I34" s="342"/>
      <c r="J34" s="342"/>
      <c r="K34" s="342"/>
      <c r="L34" s="342"/>
      <c r="M34" s="342"/>
      <c r="N34" s="342"/>
      <c r="O34" s="342"/>
      <c r="P34" s="342"/>
      <c r="Q34" s="342"/>
      <c r="R34" s="342"/>
      <c r="S34" s="343"/>
    </row>
    <row r="35" spans="1:20" ht="15" thickBot="1" x14ac:dyDescent="0.25">
      <c r="A35" s="122"/>
      <c r="B35" s="122"/>
      <c r="C35" s="122"/>
      <c r="D35" s="122"/>
      <c r="E35" s="122"/>
      <c r="F35" s="122"/>
      <c r="G35" s="122"/>
      <c r="H35" s="122"/>
      <c r="I35" s="122"/>
      <c r="J35" s="122"/>
      <c r="K35" s="122"/>
      <c r="L35" s="122"/>
      <c r="M35" s="122"/>
      <c r="N35" s="122"/>
      <c r="O35" s="122"/>
      <c r="P35" s="122"/>
      <c r="Q35" s="122"/>
      <c r="R35" s="122"/>
      <c r="S35" s="122"/>
    </row>
    <row r="36" spans="1:20" s="184" customFormat="1" ht="34.5" customHeight="1" thickBot="1" x14ac:dyDescent="0.25">
      <c r="A36" s="344" t="s">
        <v>357</v>
      </c>
      <c r="B36" s="345"/>
      <c r="C36" s="205" t="s">
        <v>30</v>
      </c>
      <c r="D36" s="507" t="s">
        <v>0</v>
      </c>
      <c r="E36" s="508"/>
      <c r="F36" s="576" t="s">
        <v>142</v>
      </c>
      <c r="G36" s="577"/>
      <c r="H36" s="576" t="s">
        <v>141</v>
      </c>
      <c r="I36" s="577"/>
      <c r="J36" s="576" t="s">
        <v>143</v>
      </c>
      <c r="K36" s="577"/>
      <c r="L36" s="344" t="s">
        <v>138</v>
      </c>
      <c r="M36" s="346"/>
      <c r="N36" s="576" t="s">
        <v>139</v>
      </c>
      <c r="O36" s="577"/>
      <c r="P36" s="344" t="s">
        <v>140</v>
      </c>
      <c r="Q36" s="346"/>
      <c r="R36" s="344" t="s">
        <v>144</v>
      </c>
      <c r="S36" s="346"/>
      <c r="T36" s="118"/>
    </row>
    <row r="37" spans="1:20" ht="27" customHeight="1" x14ac:dyDescent="0.2">
      <c r="A37" s="132">
        <v>1</v>
      </c>
      <c r="B37" s="133"/>
      <c r="C37" s="133"/>
      <c r="D37" s="719"/>
      <c r="E37" s="720"/>
      <c r="F37" s="716"/>
      <c r="G37" s="717"/>
      <c r="H37" s="572"/>
      <c r="I37" s="573"/>
      <c r="J37" s="664"/>
      <c r="K37" s="665"/>
      <c r="L37" s="721"/>
      <c r="M37" s="722"/>
      <c r="N37" s="723" t="str">
        <f>IFERROR(L37/J37,"-")</f>
        <v>-</v>
      </c>
      <c r="O37" s="724"/>
      <c r="P37" s="718">
        <f>IFERROR(L37-J37,"-")</f>
        <v>0</v>
      </c>
      <c r="Q37" s="718"/>
      <c r="R37" s="598"/>
      <c r="S37" s="599"/>
    </row>
    <row r="38" spans="1:20" ht="27" customHeight="1" x14ac:dyDescent="0.2">
      <c r="A38" s="138">
        <v>2</v>
      </c>
      <c r="B38" s="139"/>
      <c r="C38" s="139"/>
      <c r="D38" s="378"/>
      <c r="E38" s="631"/>
      <c r="F38" s="574"/>
      <c r="G38" s="575"/>
      <c r="H38" s="578"/>
      <c r="I38" s="579"/>
      <c r="J38" s="531"/>
      <c r="K38" s="532"/>
      <c r="L38" s="477"/>
      <c r="M38" s="478"/>
      <c r="N38" s="600" t="str">
        <f>IFERROR(L38/J38,"-")</f>
        <v>-</v>
      </c>
      <c r="O38" s="715"/>
      <c r="P38" s="652">
        <f t="shared" ref="P38:P52" si="2">IFERROR(L38-J38,"-")</f>
        <v>0</v>
      </c>
      <c r="Q38" s="652"/>
      <c r="R38" s="500"/>
      <c r="S38" s="501"/>
    </row>
    <row r="39" spans="1:20" ht="27" customHeight="1" x14ac:dyDescent="0.2">
      <c r="A39" s="138">
        <v>3</v>
      </c>
      <c r="B39" s="139"/>
      <c r="C39" s="139"/>
      <c r="D39" s="378"/>
      <c r="E39" s="631"/>
      <c r="F39" s="574"/>
      <c r="G39" s="575"/>
      <c r="H39" s="578"/>
      <c r="I39" s="579"/>
      <c r="J39" s="531"/>
      <c r="K39" s="532"/>
      <c r="L39" s="477"/>
      <c r="M39" s="478"/>
      <c r="N39" s="600" t="str">
        <f>IFERROR(L39/J39,"-")</f>
        <v>-</v>
      </c>
      <c r="O39" s="715"/>
      <c r="P39" s="713">
        <f t="shared" si="2"/>
        <v>0</v>
      </c>
      <c r="Q39" s="713"/>
      <c r="R39" s="500"/>
      <c r="S39" s="501"/>
    </row>
    <row r="40" spans="1:20" ht="27" customHeight="1" x14ac:dyDescent="0.2">
      <c r="A40" s="138">
        <v>4</v>
      </c>
      <c r="B40" s="139"/>
      <c r="C40" s="139"/>
      <c r="D40" s="378"/>
      <c r="E40" s="631"/>
      <c r="F40" s="574"/>
      <c r="G40" s="575"/>
      <c r="H40" s="578"/>
      <c r="I40" s="579"/>
      <c r="J40" s="531"/>
      <c r="K40" s="532"/>
      <c r="L40" s="477"/>
      <c r="M40" s="478"/>
      <c r="N40" s="600" t="str">
        <f>IFERROR(L40/J40,"-")</f>
        <v>-</v>
      </c>
      <c r="O40" s="715"/>
      <c r="P40" s="714">
        <f t="shared" si="2"/>
        <v>0</v>
      </c>
      <c r="Q40" s="714"/>
      <c r="R40" s="500"/>
      <c r="S40" s="501"/>
    </row>
    <row r="41" spans="1:20" ht="27" customHeight="1" x14ac:dyDescent="0.2">
      <c r="A41" s="138">
        <v>5</v>
      </c>
      <c r="B41" s="139"/>
      <c r="C41" s="139"/>
      <c r="D41" s="378"/>
      <c r="E41" s="631"/>
      <c r="F41" s="574"/>
      <c r="G41" s="575"/>
      <c r="H41" s="578"/>
      <c r="I41" s="579"/>
      <c r="J41" s="531"/>
      <c r="K41" s="532"/>
      <c r="L41" s="477"/>
      <c r="M41" s="478"/>
      <c r="N41" s="600" t="str">
        <f t="shared" ref="N41:N52" si="3">IFERROR(L41/J41,"-")</f>
        <v>-</v>
      </c>
      <c r="O41" s="715"/>
      <c r="P41" s="714">
        <f t="shared" si="2"/>
        <v>0</v>
      </c>
      <c r="Q41" s="714"/>
      <c r="R41" s="500"/>
      <c r="S41" s="501"/>
    </row>
    <row r="42" spans="1:20" ht="27" customHeight="1" x14ac:dyDescent="0.2">
      <c r="A42" s="138">
        <v>6</v>
      </c>
      <c r="B42" s="139"/>
      <c r="C42" s="139"/>
      <c r="D42" s="378"/>
      <c r="E42" s="631"/>
      <c r="F42" s="574"/>
      <c r="G42" s="575"/>
      <c r="H42" s="578"/>
      <c r="I42" s="579"/>
      <c r="J42" s="531"/>
      <c r="K42" s="532"/>
      <c r="L42" s="477"/>
      <c r="M42" s="478"/>
      <c r="N42" s="600" t="str">
        <f t="shared" si="3"/>
        <v>-</v>
      </c>
      <c r="O42" s="715"/>
      <c r="P42" s="714">
        <f t="shared" si="2"/>
        <v>0</v>
      </c>
      <c r="Q42" s="714"/>
      <c r="R42" s="500"/>
      <c r="S42" s="501"/>
    </row>
    <row r="43" spans="1:20" ht="27" customHeight="1" x14ac:dyDescent="0.2">
      <c r="A43" s="138">
        <v>7</v>
      </c>
      <c r="B43" s="139"/>
      <c r="C43" s="139"/>
      <c r="D43" s="378"/>
      <c r="E43" s="631"/>
      <c r="F43" s="574"/>
      <c r="G43" s="575"/>
      <c r="H43" s="578"/>
      <c r="I43" s="579"/>
      <c r="J43" s="531"/>
      <c r="K43" s="532"/>
      <c r="L43" s="477"/>
      <c r="M43" s="478"/>
      <c r="N43" s="600" t="str">
        <f t="shared" si="3"/>
        <v>-</v>
      </c>
      <c r="O43" s="715"/>
      <c r="P43" s="714">
        <f t="shared" si="2"/>
        <v>0</v>
      </c>
      <c r="Q43" s="714"/>
      <c r="R43" s="500"/>
      <c r="S43" s="501"/>
    </row>
    <row r="44" spans="1:20" ht="27" customHeight="1" x14ac:dyDescent="0.2">
      <c r="A44" s="138">
        <v>8</v>
      </c>
      <c r="B44" s="139"/>
      <c r="C44" s="139"/>
      <c r="D44" s="378"/>
      <c r="E44" s="631"/>
      <c r="F44" s="574"/>
      <c r="G44" s="575"/>
      <c r="H44" s="578"/>
      <c r="I44" s="579"/>
      <c r="J44" s="531"/>
      <c r="K44" s="532"/>
      <c r="L44" s="477"/>
      <c r="M44" s="478"/>
      <c r="N44" s="600" t="str">
        <f t="shared" si="3"/>
        <v>-</v>
      </c>
      <c r="O44" s="715"/>
      <c r="P44" s="652">
        <f t="shared" si="2"/>
        <v>0</v>
      </c>
      <c r="Q44" s="652"/>
      <c r="R44" s="500"/>
      <c r="S44" s="501"/>
    </row>
    <row r="45" spans="1:20" ht="27" customHeight="1" x14ac:dyDescent="0.2">
      <c r="A45" s="138">
        <v>9</v>
      </c>
      <c r="B45" s="139"/>
      <c r="C45" s="139"/>
      <c r="D45" s="378"/>
      <c r="E45" s="631"/>
      <c r="F45" s="574"/>
      <c r="G45" s="575"/>
      <c r="H45" s="578"/>
      <c r="I45" s="579"/>
      <c r="J45" s="531"/>
      <c r="K45" s="532"/>
      <c r="L45" s="477"/>
      <c r="M45" s="478"/>
      <c r="N45" s="600" t="str">
        <f t="shared" si="3"/>
        <v>-</v>
      </c>
      <c r="O45" s="715"/>
      <c r="P45" s="652">
        <f t="shared" si="2"/>
        <v>0</v>
      </c>
      <c r="Q45" s="652"/>
      <c r="R45" s="500"/>
      <c r="S45" s="501"/>
    </row>
    <row r="46" spans="1:20" ht="27" customHeight="1" x14ac:dyDescent="0.2">
      <c r="A46" s="138">
        <v>10</v>
      </c>
      <c r="B46" s="139"/>
      <c r="C46" s="139"/>
      <c r="D46" s="378"/>
      <c r="E46" s="631"/>
      <c r="F46" s="574"/>
      <c r="G46" s="575"/>
      <c r="H46" s="578"/>
      <c r="I46" s="579"/>
      <c r="J46" s="531"/>
      <c r="K46" s="532"/>
      <c r="L46" s="477"/>
      <c r="M46" s="478"/>
      <c r="N46" s="600" t="str">
        <f t="shared" si="3"/>
        <v>-</v>
      </c>
      <c r="O46" s="715"/>
      <c r="P46" s="713">
        <f t="shared" si="2"/>
        <v>0</v>
      </c>
      <c r="Q46" s="713"/>
      <c r="R46" s="500"/>
      <c r="S46" s="501"/>
    </row>
    <row r="47" spans="1:20" ht="27" customHeight="1" x14ac:dyDescent="0.2">
      <c r="A47" s="138">
        <v>11</v>
      </c>
      <c r="B47" s="139"/>
      <c r="C47" s="139"/>
      <c r="D47" s="378"/>
      <c r="E47" s="631"/>
      <c r="F47" s="574"/>
      <c r="G47" s="575"/>
      <c r="H47" s="578"/>
      <c r="I47" s="579"/>
      <c r="J47" s="531"/>
      <c r="K47" s="532"/>
      <c r="L47" s="477"/>
      <c r="M47" s="478"/>
      <c r="N47" s="600" t="str">
        <f t="shared" si="3"/>
        <v>-</v>
      </c>
      <c r="O47" s="715"/>
      <c r="P47" s="714">
        <f t="shared" si="2"/>
        <v>0</v>
      </c>
      <c r="Q47" s="714"/>
      <c r="R47" s="500"/>
      <c r="S47" s="501"/>
    </row>
    <row r="48" spans="1:20" ht="27" customHeight="1" x14ac:dyDescent="0.2">
      <c r="A48" s="138">
        <v>12</v>
      </c>
      <c r="B48" s="139"/>
      <c r="C48" s="139"/>
      <c r="D48" s="378"/>
      <c r="E48" s="631"/>
      <c r="F48" s="574"/>
      <c r="G48" s="575"/>
      <c r="H48" s="578"/>
      <c r="I48" s="579"/>
      <c r="J48" s="531"/>
      <c r="K48" s="532"/>
      <c r="L48" s="477"/>
      <c r="M48" s="478"/>
      <c r="N48" s="600" t="str">
        <f t="shared" si="3"/>
        <v>-</v>
      </c>
      <c r="O48" s="715"/>
      <c r="P48" s="652">
        <f t="shared" si="2"/>
        <v>0</v>
      </c>
      <c r="Q48" s="652"/>
      <c r="R48" s="500"/>
      <c r="S48" s="501"/>
    </row>
    <row r="49" spans="1:244" ht="27" customHeight="1" x14ac:dyDescent="0.2">
      <c r="A49" s="138">
        <v>13</v>
      </c>
      <c r="B49" s="139"/>
      <c r="C49" s="139"/>
      <c r="D49" s="378"/>
      <c r="E49" s="631"/>
      <c r="F49" s="574"/>
      <c r="G49" s="575"/>
      <c r="H49" s="578"/>
      <c r="I49" s="579"/>
      <c r="J49" s="531"/>
      <c r="K49" s="532"/>
      <c r="L49" s="477"/>
      <c r="M49" s="478"/>
      <c r="N49" s="600" t="str">
        <f t="shared" si="3"/>
        <v>-</v>
      </c>
      <c r="O49" s="715"/>
      <c r="P49" s="713">
        <f t="shared" si="2"/>
        <v>0</v>
      </c>
      <c r="Q49" s="713"/>
      <c r="R49" s="500"/>
      <c r="S49" s="501"/>
    </row>
    <row r="50" spans="1:244" ht="27" customHeight="1" x14ac:dyDescent="0.2">
      <c r="A50" s="138">
        <v>14</v>
      </c>
      <c r="B50" s="139"/>
      <c r="C50" s="139"/>
      <c r="D50" s="378"/>
      <c r="E50" s="631"/>
      <c r="F50" s="574"/>
      <c r="G50" s="575"/>
      <c r="H50" s="578"/>
      <c r="I50" s="579"/>
      <c r="J50" s="531"/>
      <c r="K50" s="532"/>
      <c r="L50" s="477"/>
      <c r="M50" s="478"/>
      <c r="N50" s="600" t="str">
        <f t="shared" si="3"/>
        <v>-</v>
      </c>
      <c r="O50" s="715"/>
      <c r="P50" s="652">
        <f t="shared" si="2"/>
        <v>0</v>
      </c>
      <c r="Q50" s="652"/>
      <c r="R50" s="500"/>
      <c r="S50" s="501"/>
    </row>
    <row r="51" spans="1:244" ht="27" customHeight="1" x14ac:dyDescent="0.2">
      <c r="A51" s="138">
        <v>15</v>
      </c>
      <c r="B51" s="139"/>
      <c r="C51" s="139"/>
      <c r="D51" s="378"/>
      <c r="E51" s="631"/>
      <c r="F51" s="574"/>
      <c r="G51" s="575"/>
      <c r="H51" s="578"/>
      <c r="I51" s="579"/>
      <c r="J51" s="531"/>
      <c r="K51" s="532"/>
      <c r="L51" s="477"/>
      <c r="M51" s="478"/>
      <c r="N51" s="600" t="str">
        <f t="shared" si="3"/>
        <v>-</v>
      </c>
      <c r="O51" s="715"/>
      <c r="P51" s="713">
        <f t="shared" si="2"/>
        <v>0</v>
      </c>
      <c r="Q51" s="713"/>
      <c r="R51" s="500"/>
      <c r="S51" s="501"/>
    </row>
    <row r="52" spans="1:244" ht="27" customHeight="1" thickBot="1" x14ac:dyDescent="0.25">
      <c r="A52" s="142">
        <v>16</v>
      </c>
      <c r="B52" s="143"/>
      <c r="C52" s="143"/>
      <c r="D52" s="383"/>
      <c r="E52" s="632"/>
      <c r="F52" s="757"/>
      <c r="G52" s="758"/>
      <c r="H52" s="753"/>
      <c r="I52" s="754"/>
      <c r="J52" s="531"/>
      <c r="K52" s="532"/>
      <c r="L52" s="477"/>
      <c r="M52" s="478"/>
      <c r="N52" s="755" t="str">
        <f t="shared" si="3"/>
        <v>-</v>
      </c>
      <c r="O52" s="756"/>
      <c r="P52" s="519">
        <f t="shared" si="2"/>
        <v>0</v>
      </c>
      <c r="Q52" s="519"/>
      <c r="R52" s="739"/>
      <c r="S52" s="740"/>
    </row>
    <row r="53" spans="1:244" ht="24" customHeight="1" thickBot="1" x14ac:dyDescent="0.25">
      <c r="A53" s="122"/>
      <c r="B53" s="122"/>
      <c r="C53" s="122"/>
      <c r="D53" s="122"/>
      <c r="E53" s="122"/>
      <c r="F53" s="197"/>
      <c r="H53" s="613" t="s">
        <v>8</v>
      </c>
      <c r="I53" s="615"/>
      <c r="J53" s="567">
        <f>SUM(J37:K52)</f>
        <v>0</v>
      </c>
      <c r="K53" s="568"/>
      <c r="L53" s="533">
        <f>SUM(L37:M52)</f>
        <v>0</v>
      </c>
      <c r="M53" s="534"/>
      <c r="N53" s="711" t="str">
        <f>IFERROR(L53/J53,"-")</f>
        <v>-</v>
      </c>
      <c r="O53" s="712"/>
      <c r="P53" s="709">
        <f>J53-L53</f>
        <v>0</v>
      </c>
      <c r="Q53" s="710"/>
      <c r="R53" s="122"/>
      <c r="S53" s="122"/>
    </row>
    <row r="54" spans="1:244" ht="27" customHeight="1" thickBot="1" x14ac:dyDescent="0.25">
      <c r="A54" s="122"/>
      <c r="B54" s="122"/>
      <c r="C54" s="122"/>
      <c r="D54" s="122"/>
      <c r="E54" s="122"/>
      <c r="F54" s="122"/>
      <c r="G54" s="122"/>
      <c r="H54" s="122"/>
      <c r="I54" s="122"/>
      <c r="J54" s="122"/>
      <c r="K54" s="122"/>
      <c r="L54" s="122"/>
      <c r="M54" s="122"/>
      <c r="N54" s="122"/>
      <c r="O54" s="122"/>
      <c r="P54" s="122"/>
      <c r="Q54" s="122"/>
      <c r="R54" s="122"/>
      <c r="S54" s="122"/>
    </row>
    <row r="55" spans="1:244" s="207" customFormat="1" ht="30" customHeight="1" thickBot="1" x14ac:dyDescent="0.25">
      <c r="A55" s="341" t="s">
        <v>188</v>
      </c>
      <c r="B55" s="342"/>
      <c r="C55" s="342"/>
      <c r="D55" s="342"/>
      <c r="E55" s="342"/>
      <c r="F55" s="342"/>
      <c r="G55" s="342"/>
      <c r="H55" s="342"/>
      <c r="I55" s="342"/>
      <c r="J55" s="342"/>
      <c r="K55" s="342"/>
      <c r="L55" s="342"/>
      <c r="M55" s="342"/>
      <c r="N55" s="342"/>
      <c r="O55" s="342"/>
      <c r="P55" s="342"/>
      <c r="Q55" s="342"/>
      <c r="R55" s="342"/>
      <c r="S55" s="343"/>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c r="CO55" s="206"/>
      <c r="CP55" s="206"/>
      <c r="CQ55" s="206"/>
      <c r="CR55" s="206"/>
      <c r="CS55" s="206"/>
      <c r="CT55" s="206"/>
      <c r="CU55" s="206"/>
      <c r="CV55" s="206"/>
      <c r="CW55" s="206"/>
      <c r="CX55" s="206"/>
      <c r="CY55" s="206"/>
      <c r="CZ55" s="206"/>
      <c r="DA55" s="206"/>
      <c r="DB55" s="206"/>
      <c r="DC55" s="206"/>
      <c r="DD55" s="206"/>
      <c r="DE55" s="206"/>
      <c r="DF55" s="206"/>
      <c r="DG55" s="206"/>
      <c r="DH55" s="206"/>
      <c r="DI55" s="206"/>
      <c r="DJ55" s="206"/>
      <c r="DK55" s="206"/>
      <c r="DL55" s="206"/>
      <c r="DM55" s="206"/>
      <c r="DN55" s="206"/>
      <c r="DO55" s="206"/>
      <c r="DP55" s="206"/>
      <c r="DQ55" s="206"/>
      <c r="DR55" s="206"/>
      <c r="DS55" s="206"/>
      <c r="DT55" s="206"/>
      <c r="DU55" s="206"/>
      <c r="DV55" s="206"/>
      <c r="DW55" s="206"/>
      <c r="DX55" s="206"/>
      <c r="DY55" s="206"/>
      <c r="DZ55" s="206"/>
      <c r="EA55" s="206"/>
      <c r="EB55" s="206"/>
      <c r="EC55" s="206"/>
      <c r="ED55" s="206"/>
      <c r="EE55" s="206"/>
      <c r="EF55" s="206"/>
      <c r="EG55" s="206"/>
      <c r="EH55" s="206"/>
      <c r="EI55" s="206"/>
      <c r="EJ55" s="206"/>
      <c r="EK55" s="206"/>
      <c r="EL55" s="206"/>
      <c r="EM55" s="206"/>
      <c r="EN55" s="206"/>
      <c r="EO55" s="206"/>
      <c r="EP55" s="206"/>
      <c r="EQ55" s="206"/>
      <c r="ER55" s="206"/>
      <c r="ES55" s="206"/>
      <c r="ET55" s="206"/>
      <c r="EU55" s="206"/>
      <c r="EV55" s="206"/>
      <c r="EW55" s="206"/>
      <c r="EX55" s="206"/>
      <c r="EY55" s="206"/>
      <c r="EZ55" s="206"/>
      <c r="FA55" s="206"/>
      <c r="FB55" s="206"/>
      <c r="FC55" s="206"/>
      <c r="FD55" s="206"/>
      <c r="FE55" s="206"/>
      <c r="FF55" s="206"/>
      <c r="FG55" s="206"/>
      <c r="FH55" s="206"/>
      <c r="FI55" s="206"/>
      <c r="FJ55" s="206"/>
      <c r="FK55" s="206"/>
      <c r="FL55" s="206"/>
      <c r="FM55" s="206"/>
      <c r="FN55" s="206"/>
      <c r="FO55" s="206"/>
      <c r="FP55" s="206"/>
      <c r="FQ55" s="206"/>
      <c r="FR55" s="206"/>
      <c r="FS55" s="206"/>
      <c r="FT55" s="206"/>
      <c r="FU55" s="206"/>
      <c r="FV55" s="206"/>
      <c r="FW55" s="206"/>
      <c r="FX55" s="206"/>
      <c r="FY55" s="206"/>
      <c r="FZ55" s="206"/>
      <c r="GA55" s="206"/>
      <c r="GB55" s="206"/>
      <c r="GC55" s="206"/>
      <c r="GD55" s="206"/>
      <c r="GE55" s="206"/>
      <c r="GF55" s="206"/>
      <c r="GG55" s="206"/>
      <c r="GH55" s="206"/>
      <c r="GI55" s="206"/>
      <c r="GJ55" s="206"/>
      <c r="GK55" s="206"/>
      <c r="GL55" s="206"/>
      <c r="GM55" s="206"/>
      <c r="GN55" s="206"/>
      <c r="GO55" s="206"/>
      <c r="GP55" s="206"/>
      <c r="GQ55" s="206"/>
      <c r="GR55" s="206"/>
      <c r="GS55" s="206"/>
      <c r="GT55" s="206"/>
      <c r="GU55" s="206"/>
      <c r="GV55" s="206"/>
      <c r="GW55" s="206"/>
      <c r="GX55" s="206"/>
      <c r="GY55" s="206"/>
      <c r="GZ55" s="206"/>
      <c r="HA55" s="206"/>
      <c r="HB55" s="206"/>
      <c r="HC55" s="206"/>
      <c r="HD55" s="206"/>
      <c r="HE55" s="206"/>
      <c r="HF55" s="206"/>
      <c r="HG55" s="206"/>
      <c r="HH55" s="206"/>
      <c r="HI55" s="206"/>
      <c r="HJ55" s="206"/>
      <c r="HK55" s="206"/>
      <c r="HL55" s="206"/>
      <c r="HM55" s="206"/>
      <c r="HN55" s="206"/>
      <c r="HO55" s="206"/>
      <c r="HP55" s="206"/>
      <c r="HQ55" s="206"/>
      <c r="HR55" s="206"/>
      <c r="HS55" s="206"/>
      <c r="HT55" s="206"/>
      <c r="HU55" s="206"/>
      <c r="HV55" s="206"/>
      <c r="HW55" s="206"/>
      <c r="HX55" s="206"/>
      <c r="HY55" s="206"/>
      <c r="HZ55" s="206"/>
      <c r="IA55" s="206"/>
      <c r="IB55" s="206"/>
      <c r="IC55" s="206"/>
      <c r="ID55" s="206"/>
      <c r="IE55" s="206"/>
      <c r="IF55" s="206"/>
      <c r="IG55" s="206"/>
      <c r="IH55" s="206"/>
      <c r="II55" s="206"/>
    </row>
    <row r="56" spans="1:244" s="211" customFormat="1" ht="18" customHeight="1" thickBot="1" x14ac:dyDescent="0.25">
      <c r="A56" s="208"/>
      <c r="B56" s="208"/>
      <c r="C56" s="208"/>
      <c r="D56" s="208"/>
      <c r="E56" s="208"/>
      <c r="F56" s="208"/>
      <c r="G56" s="208"/>
      <c r="H56" s="208"/>
      <c r="I56" s="208"/>
      <c r="J56" s="208"/>
      <c r="K56" s="209"/>
      <c r="L56" s="209"/>
      <c r="M56" s="209"/>
      <c r="N56" s="209"/>
      <c r="O56" s="209"/>
      <c r="P56" s="209"/>
      <c r="Q56" s="209"/>
      <c r="R56" s="209"/>
      <c r="S56" s="209"/>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c r="DP56" s="210"/>
      <c r="DQ56" s="210"/>
      <c r="DR56" s="210"/>
      <c r="DS56" s="210"/>
      <c r="DT56" s="210"/>
      <c r="DU56" s="210"/>
      <c r="DV56" s="210"/>
      <c r="DW56" s="210"/>
      <c r="DX56" s="210"/>
      <c r="DY56" s="210"/>
      <c r="DZ56" s="210"/>
      <c r="EA56" s="210"/>
      <c r="EB56" s="210"/>
      <c r="EC56" s="210"/>
      <c r="ED56" s="210"/>
      <c r="EE56" s="210"/>
      <c r="EF56" s="210"/>
      <c r="EG56" s="210"/>
      <c r="EH56" s="210"/>
      <c r="EI56" s="210"/>
      <c r="EJ56" s="210"/>
      <c r="EK56" s="210"/>
      <c r="EL56" s="210"/>
      <c r="EM56" s="210"/>
      <c r="EN56" s="210"/>
      <c r="EO56" s="210"/>
      <c r="EP56" s="210"/>
      <c r="EQ56" s="210"/>
      <c r="ER56" s="210"/>
      <c r="ES56" s="210"/>
      <c r="ET56" s="210"/>
      <c r="EU56" s="210"/>
      <c r="EV56" s="210"/>
      <c r="EW56" s="210"/>
      <c r="EX56" s="210"/>
      <c r="EY56" s="210"/>
      <c r="EZ56" s="210"/>
      <c r="FA56" s="210"/>
      <c r="FB56" s="210"/>
      <c r="FC56" s="210"/>
      <c r="FD56" s="210"/>
      <c r="FE56" s="210"/>
      <c r="FF56" s="210"/>
      <c r="FG56" s="210"/>
      <c r="FH56" s="210"/>
      <c r="FI56" s="210"/>
      <c r="FJ56" s="210"/>
      <c r="FK56" s="210"/>
      <c r="FL56" s="210"/>
      <c r="FM56" s="210"/>
      <c r="FN56" s="210"/>
      <c r="FO56" s="210"/>
      <c r="FP56" s="210"/>
      <c r="FQ56" s="210"/>
      <c r="FR56" s="210"/>
      <c r="FS56" s="210"/>
      <c r="FT56" s="210"/>
      <c r="FU56" s="210"/>
      <c r="FV56" s="210"/>
      <c r="FW56" s="210"/>
      <c r="FX56" s="210"/>
      <c r="FY56" s="210"/>
      <c r="FZ56" s="210"/>
      <c r="GA56" s="210"/>
      <c r="GB56" s="210"/>
      <c r="GC56" s="210"/>
      <c r="GD56" s="210"/>
      <c r="GE56" s="210"/>
      <c r="GF56" s="210"/>
      <c r="GG56" s="210"/>
      <c r="GH56" s="210"/>
      <c r="GI56" s="210"/>
      <c r="GJ56" s="210"/>
      <c r="GK56" s="210"/>
      <c r="GL56" s="210"/>
      <c r="GM56" s="210"/>
      <c r="GN56" s="210"/>
      <c r="GO56" s="210"/>
      <c r="GP56" s="210"/>
      <c r="GQ56" s="210"/>
      <c r="GR56" s="210"/>
      <c r="GS56" s="210"/>
      <c r="GT56" s="210"/>
      <c r="GU56" s="210"/>
      <c r="GV56" s="210"/>
      <c r="GW56" s="210"/>
      <c r="GX56" s="210"/>
      <c r="GY56" s="210"/>
      <c r="GZ56" s="210"/>
      <c r="HA56" s="210"/>
      <c r="HB56" s="210"/>
      <c r="HC56" s="210"/>
      <c r="HD56" s="210"/>
      <c r="HE56" s="210"/>
      <c r="HF56" s="210"/>
      <c r="HG56" s="210"/>
      <c r="HH56" s="210"/>
      <c r="HI56" s="210"/>
      <c r="HJ56" s="210"/>
      <c r="HK56" s="210"/>
      <c r="HL56" s="210"/>
      <c r="HM56" s="210"/>
      <c r="HN56" s="210"/>
      <c r="HO56" s="210"/>
      <c r="HP56" s="210"/>
      <c r="HQ56" s="210"/>
      <c r="HR56" s="210"/>
      <c r="HS56" s="210"/>
      <c r="HT56" s="210"/>
      <c r="HU56" s="210"/>
      <c r="HV56" s="210"/>
      <c r="HW56" s="210"/>
      <c r="HX56" s="210"/>
      <c r="HY56" s="210"/>
      <c r="HZ56" s="210"/>
      <c r="IA56" s="210"/>
      <c r="IB56" s="210"/>
      <c r="IC56" s="210"/>
      <c r="ID56" s="210"/>
      <c r="IE56" s="210"/>
      <c r="IF56" s="210"/>
      <c r="IG56" s="210"/>
      <c r="IH56" s="210"/>
      <c r="II56" s="210"/>
    </row>
    <row r="57" spans="1:244" s="207" customFormat="1" ht="25.5" customHeight="1" thickBot="1" x14ac:dyDescent="0.25">
      <c r="A57" s="344" t="s">
        <v>357</v>
      </c>
      <c r="B57" s="346"/>
      <c r="C57" s="294" t="s">
        <v>30</v>
      </c>
      <c r="D57" s="628" t="s">
        <v>128</v>
      </c>
      <c r="E57" s="630"/>
      <c r="F57" s="629"/>
      <c r="G57" s="628" t="s">
        <v>23</v>
      </c>
      <c r="H57" s="629"/>
      <c r="I57" s="628" t="s">
        <v>160</v>
      </c>
      <c r="J57" s="630"/>
      <c r="K57" s="629"/>
      <c r="L57" s="507" t="s">
        <v>185</v>
      </c>
      <c r="M57" s="508"/>
      <c r="N57" s="628" t="s">
        <v>189</v>
      </c>
      <c r="O57" s="630"/>
      <c r="P57" s="630"/>
      <c r="Q57" s="629"/>
      <c r="R57" s="212"/>
      <c r="S57" s="212"/>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c r="CK57" s="206"/>
      <c r="CL57" s="206"/>
      <c r="CM57" s="206"/>
      <c r="CN57" s="206"/>
      <c r="CO57" s="206"/>
      <c r="CP57" s="206"/>
      <c r="CQ57" s="206"/>
      <c r="CR57" s="206"/>
      <c r="CS57" s="206"/>
      <c r="CT57" s="206"/>
      <c r="CU57" s="206"/>
      <c r="CV57" s="206"/>
      <c r="CW57" s="206"/>
      <c r="CX57" s="206"/>
      <c r="CY57" s="206"/>
      <c r="CZ57" s="206"/>
      <c r="DA57" s="206"/>
      <c r="DB57" s="206"/>
      <c r="DC57" s="206"/>
      <c r="DD57" s="206"/>
      <c r="DE57" s="206"/>
      <c r="DF57" s="206"/>
      <c r="DG57" s="206"/>
      <c r="DH57" s="206"/>
      <c r="DI57" s="206"/>
      <c r="DJ57" s="206"/>
      <c r="DK57" s="206"/>
      <c r="DL57" s="206"/>
      <c r="DM57" s="206"/>
      <c r="DN57" s="206"/>
      <c r="DO57" s="206"/>
      <c r="DP57" s="206"/>
      <c r="DQ57" s="206"/>
      <c r="DR57" s="206"/>
      <c r="DS57" s="206"/>
      <c r="DT57" s="206"/>
      <c r="DU57" s="206"/>
      <c r="DV57" s="206"/>
      <c r="DW57" s="206"/>
      <c r="DX57" s="206"/>
      <c r="DY57" s="206"/>
      <c r="DZ57" s="206"/>
      <c r="EA57" s="206"/>
      <c r="EB57" s="206"/>
      <c r="EC57" s="206"/>
      <c r="ED57" s="206"/>
      <c r="EE57" s="206"/>
      <c r="EF57" s="206"/>
      <c r="EG57" s="206"/>
      <c r="EH57" s="206"/>
      <c r="EI57" s="206"/>
      <c r="EJ57" s="206"/>
      <c r="EK57" s="206"/>
      <c r="EL57" s="206"/>
      <c r="EM57" s="206"/>
      <c r="EN57" s="206"/>
      <c r="EO57" s="206"/>
      <c r="EP57" s="206"/>
      <c r="EQ57" s="206"/>
      <c r="ER57" s="206"/>
      <c r="ES57" s="206"/>
      <c r="ET57" s="206"/>
      <c r="EU57" s="206"/>
      <c r="EV57" s="206"/>
      <c r="EW57" s="206"/>
      <c r="EX57" s="206"/>
      <c r="EY57" s="206"/>
      <c r="EZ57" s="206"/>
      <c r="FA57" s="206"/>
      <c r="FB57" s="206"/>
      <c r="FC57" s="206"/>
      <c r="FD57" s="206"/>
      <c r="FE57" s="206"/>
      <c r="FF57" s="206"/>
      <c r="FG57" s="206"/>
      <c r="FH57" s="206"/>
      <c r="FI57" s="206"/>
      <c r="FJ57" s="206"/>
      <c r="FK57" s="206"/>
      <c r="FL57" s="206"/>
      <c r="FM57" s="206"/>
      <c r="FN57" s="206"/>
      <c r="FO57" s="206"/>
      <c r="FP57" s="206"/>
      <c r="FQ57" s="206"/>
      <c r="FR57" s="206"/>
      <c r="FS57" s="206"/>
      <c r="FT57" s="206"/>
      <c r="FU57" s="206"/>
      <c r="FV57" s="206"/>
      <c r="FW57" s="206"/>
      <c r="FX57" s="206"/>
      <c r="FY57" s="206"/>
      <c r="FZ57" s="206"/>
      <c r="GA57" s="206"/>
      <c r="GB57" s="206"/>
      <c r="GC57" s="206"/>
      <c r="GD57" s="206"/>
      <c r="GE57" s="206"/>
      <c r="GF57" s="206"/>
      <c r="GG57" s="206"/>
      <c r="GH57" s="206"/>
      <c r="GI57" s="206"/>
      <c r="GJ57" s="206"/>
      <c r="GK57" s="206"/>
      <c r="GL57" s="206"/>
      <c r="GM57" s="206"/>
      <c r="GN57" s="206"/>
      <c r="GO57" s="206"/>
      <c r="GP57" s="206"/>
      <c r="GQ57" s="206"/>
      <c r="GR57" s="206"/>
      <c r="GS57" s="206"/>
      <c r="GT57" s="206"/>
      <c r="GU57" s="206"/>
      <c r="GV57" s="206"/>
      <c r="GW57" s="206"/>
      <c r="GX57" s="206"/>
      <c r="GY57" s="206"/>
      <c r="GZ57" s="206"/>
      <c r="HA57" s="206"/>
      <c r="HB57" s="206"/>
      <c r="HC57" s="206"/>
      <c r="HD57" s="206"/>
      <c r="HE57" s="206"/>
      <c r="HF57" s="206"/>
      <c r="HG57" s="206"/>
      <c r="HH57" s="206"/>
      <c r="HI57" s="206"/>
      <c r="HJ57" s="206"/>
      <c r="HK57" s="206"/>
      <c r="HL57" s="206"/>
      <c r="HM57" s="206"/>
      <c r="HN57" s="206"/>
      <c r="HO57" s="206"/>
      <c r="HP57" s="206"/>
      <c r="HQ57" s="206"/>
      <c r="HR57" s="206"/>
      <c r="HS57" s="206"/>
      <c r="HT57" s="206"/>
      <c r="HU57" s="206"/>
      <c r="HV57" s="206"/>
      <c r="HW57" s="206"/>
      <c r="HX57" s="206"/>
      <c r="HY57" s="206"/>
      <c r="HZ57" s="206"/>
      <c r="IA57" s="206"/>
      <c r="IB57" s="206"/>
      <c r="IC57" s="206"/>
      <c r="ID57" s="206"/>
      <c r="IE57" s="206"/>
      <c r="IF57" s="206"/>
      <c r="IG57" s="206"/>
      <c r="IH57" s="206"/>
      <c r="II57" s="206"/>
      <c r="IJ57" s="206"/>
    </row>
    <row r="58" spans="1:244" s="207" customFormat="1" ht="25.5" customHeight="1" x14ac:dyDescent="0.2">
      <c r="A58" s="141">
        <v>1</v>
      </c>
      <c r="B58" s="213"/>
      <c r="C58" s="213"/>
      <c r="D58" s="655"/>
      <c r="E58" s="656"/>
      <c r="F58" s="657"/>
      <c r="G58" s="660"/>
      <c r="H58" s="661"/>
      <c r="I58" s="655"/>
      <c r="J58" s="656"/>
      <c r="K58" s="657"/>
      <c r="L58" s="648"/>
      <c r="M58" s="649"/>
      <c r="N58" s="569"/>
      <c r="O58" s="570"/>
      <c r="P58" s="570"/>
      <c r="Q58" s="571"/>
      <c r="R58" s="212"/>
      <c r="S58" s="212"/>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6"/>
      <c r="DW58" s="206"/>
      <c r="DX58" s="206"/>
      <c r="DY58" s="206"/>
      <c r="DZ58" s="206"/>
      <c r="EA58" s="206"/>
      <c r="EB58" s="206"/>
      <c r="EC58" s="206"/>
      <c r="ED58" s="206"/>
      <c r="EE58" s="206"/>
      <c r="EF58" s="206"/>
      <c r="EG58" s="206"/>
      <c r="EH58" s="206"/>
      <c r="EI58" s="206"/>
      <c r="EJ58" s="206"/>
      <c r="EK58" s="206"/>
      <c r="EL58" s="206"/>
      <c r="EM58" s="206"/>
      <c r="EN58" s="206"/>
      <c r="EO58" s="206"/>
      <c r="EP58" s="206"/>
      <c r="EQ58" s="206"/>
      <c r="ER58" s="206"/>
      <c r="ES58" s="206"/>
      <c r="ET58" s="206"/>
      <c r="EU58" s="206"/>
      <c r="EV58" s="206"/>
      <c r="EW58" s="206"/>
      <c r="EX58" s="206"/>
      <c r="EY58" s="206"/>
      <c r="EZ58" s="206"/>
      <c r="FA58" s="206"/>
      <c r="FB58" s="206"/>
      <c r="FC58" s="206"/>
      <c r="FD58" s="206"/>
      <c r="FE58" s="206"/>
      <c r="FF58" s="206"/>
      <c r="FG58" s="206"/>
      <c r="FH58" s="206"/>
      <c r="FI58" s="206"/>
      <c r="FJ58" s="206"/>
      <c r="FK58" s="206"/>
      <c r="FL58" s="206"/>
      <c r="FM58" s="206"/>
      <c r="FN58" s="206"/>
      <c r="FO58" s="206"/>
      <c r="FP58" s="206"/>
      <c r="FQ58" s="206"/>
      <c r="FR58" s="206"/>
      <c r="FS58" s="206"/>
      <c r="FT58" s="206"/>
      <c r="FU58" s="206"/>
      <c r="FV58" s="206"/>
      <c r="FW58" s="206"/>
      <c r="FX58" s="206"/>
      <c r="FY58" s="206"/>
      <c r="FZ58" s="206"/>
      <c r="GA58" s="206"/>
      <c r="GB58" s="206"/>
      <c r="GC58" s="206"/>
      <c r="GD58" s="206"/>
      <c r="GE58" s="206"/>
      <c r="GF58" s="206"/>
      <c r="GG58" s="206"/>
      <c r="GH58" s="206"/>
      <c r="GI58" s="206"/>
      <c r="GJ58" s="206"/>
      <c r="GK58" s="206"/>
      <c r="GL58" s="206"/>
      <c r="GM58" s="206"/>
      <c r="GN58" s="206"/>
      <c r="GO58" s="206"/>
      <c r="GP58" s="206"/>
      <c r="GQ58" s="206"/>
      <c r="GR58" s="206"/>
      <c r="GS58" s="206"/>
      <c r="GT58" s="206"/>
      <c r="GU58" s="206"/>
      <c r="GV58" s="206"/>
      <c r="GW58" s="206"/>
      <c r="GX58" s="206"/>
      <c r="GY58" s="206"/>
      <c r="GZ58" s="206"/>
      <c r="HA58" s="206"/>
      <c r="HB58" s="206"/>
      <c r="HC58" s="206"/>
      <c r="HD58" s="206"/>
      <c r="HE58" s="206"/>
      <c r="HF58" s="206"/>
      <c r="HG58" s="206"/>
      <c r="HH58" s="206"/>
      <c r="HI58" s="206"/>
      <c r="HJ58" s="206"/>
      <c r="HK58" s="206"/>
      <c r="HL58" s="206"/>
      <c r="HM58" s="206"/>
      <c r="HN58" s="206"/>
      <c r="HO58" s="206"/>
      <c r="HP58" s="206"/>
      <c r="HQ58" s="206"/>
      <c r="HR58" s="206"/>
      <c r="HS58" s="206"/>
      <c r="HT58" s="206"/>
      <c r="HU58" s="206"/>
      <c r="HV58" s="206"/>
      <c r="HW58" s="206"/>
      <c r="HX58" s="206"/>
      <c r="HY58" s="206"/>
      <c r="HZ58" s="206"/>
      <c r="IA58" s="206"/>
      <c r="IB58" s="206"/>
      <c r="IC58" s="206"/>
      <c r="ID58" s="206"/>
      <c r="IE58" s="206"/>
      <c r="IF58" s="206"/>
      <c r="IG58" s="206"/>
      <c r="IH58" s="206"/>
      <c r="II58" s="206"/>
      <c r="IJ58" s="206"/>
    </row>
    <row r="59" spans="1:244" s="207" customFormat="1" ht="25.5" customHeight="1" x14ac:dyDescent="0.2">
      <c r="A59" s="141">
        <v>2</v>
      </c>
      <c r="B59" s="213"/>
      <c r="C59" s="213"/>
      <c r="D59" s="520"/>
      <c r="E59" s="521"/>
      <c r="F59" s="522"/>
      <c r="G59" s="658"/>
      <c r="H59" s="659"/>
      <c r="I59" s="520"/>
      <c r="J59" s="521"/>
      <c r="K59" s="522"/>
      <c r="L59" s="516"/>
      <c r="M59" s="359"/>
      <c r="N59" s="535"/>
      <c r="O59" s="536"/>
      <c r="P59" s="536"/>
      <c r="Q59" s="537"/>
      <c r="R59" s="212"/>
      <c r="S59" s="212"/>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c r="CD59" s="206"/>
      <c r="CE59" s="206"/>
      <c r="CF59" s="206"/>
      <c r="CG59" s="206"/>
      <c r="CH59" s="206"/>
      <c r="CI59" s="206"/>
      <c r="CJ59" s="206"/>
      <c r="CK59" s="206"/>
      <c r="CL59" s="206"/>
      <c r="CM59" s="206"/>
      <c r="CN59" s="206"/>
      <c r="CO59" s="206"/>
      <c r="CP59" s="206"/>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06"/>
      <c r="DQ59" s="206"/>
      <c r="DR59" s="206"/>
      <c r="DS59" s="206"/>
      <c r="DT59" s="206"/>
      <c r="DU59" s="206"/>
      <c r="DV59" s="206"/>
      <c r="DW59" s="206"/>
      <c r="DX59" s="206"/>
      <c r="DY59" s="206"/>
      <c r="DZ59" s="206"/>
      <c r="EA59" s="206"/>
      <c r="EB59" s="206"/>
      <c r="EC59" s="206"/>
      <c r="ED59" s="206"/>
      <c r="EE59" s="206"/>
      <c r="EF59" s="206"/>
      <c r="EG59" s="206"/>
      <c r="EH59" s="206"/>
      <c r="EI59" s="206"/>
      <c r="EJ59" s="206"/>
      <c r="EK59" s="206"/>
      <c r="EL59" s="206"/>
      <c r="EM59" s="206"/>
      <c r="EN59" s="206"/>
      <c r="EO59" s="206"/>
      <c r="EP59" s="206"/>
      <c r="EQ59" s="206"/>
      <c r="ER59" s="206"/>
      <c r="ES59" s="206"/>
      <c r="ET59" s="206"/>
      <c r="EU59" s="206"/>
      <c r="EV59" s="206"/>
      <c r="EW59" s="206"/>
      <c r="EX59" s="206"/>
      <c r="EY59" s="206"/>
      <c r="EZ59" s="206"/>
      <c r="FA59" s="206"/>
      <c r="FB59" s="206"/>
      <c r="FC59" s="206"/>
      <c r="FD59" s="206"/>
      <c r="FE59" s="206"/>
      <c r="FF59" s="206"/>
      <c r="FG59" s="206"/>
      <c r="FH59" s="206"/>
      <c r="FI59" s="206"/>
      <c r="FJ59" s="206"/>
      <c r="FK59" s="206"/>
      <c r="FL59" s="206"/>
      <c r="FM59" s="206"/>
      <c r="FN59" s="206"/>
      <c r="FO59" s="206"/>
      <c r="FP59" s="206"/>
      <c r="FQ59" s="206"/>
      <c r="FR59" s="206"/>
      <c r="FS59" s="206"/>
      <c r="FT59" s="206"/>
      <c r="FU59" s="206"/>
      <c r="FV59" s="206"/>
      <c r="FW59" s="206"/>
      <c r="FX59" s="206"/>
      <c r="FY59" s="206"/>
      <c r="FZ59" s="206"/>
      <c r="GA59" s="206"/>
      <c r="GB59" s="206"/>
      <c r="GC59" s="206"/>
      <c r="GD59" s="206"/>
      <c r="GE59" s="206"/>
      <c r="GF59" s="206"/>
      <c r="GG59" s="206"/>
      <c r="GH59" s="206"/>
      <c r="GI59" s="206"/>
      <c r="GJ59" s="206"/>
      <c r="GK59" s="206"/>
      <c r="GL59" s="206"/>
      <c r="GM59" s="206"/>
      <c r="GN59" s="206"/>
      <c r="GO59" s="206"/>
      <c r="GP59" s="206"/>
      <c r="GQ59" s="206"/>
      <c r="GR59" s="206"/>
      <c r="GS59" s="206"/>
      <c r="GT59" s="206"/>
      <c r="GU59" s="206"/>
      <c r="GV59" s="206"/>
      <c r="GW59" s="206"/>
      <c r="GX59" s="206"/>
      <c r="GY59" s="206"/>
      <c r="GZ59" s="206"/>
      <c r="HA59" s="206"/>
      <c r="HB59" s="206"/>
      <c r="HC59" s="206"/>
      <c r="HD59" s="206"/>
      <c r="HE59" s="206"/>
      <c r="HF59" s="206"/>
      <c r="HG59" s="206"/>
      <c r="HH59" s="206"/>
      <c r="HI59" s="206"/>
      <c r="HJ59" s="206"/>
      <c r="HK59" s="206"/>
      <c r="HL59" s="206"/>
      <c r="HM59" s="206"/>
      <c r="HN59" s="206"/>
      <c r="HO59" s="206"/>
      <c r="HP59" s="206"/>
      <c r="HQ59" s="206"/>
      <c r="HR59" s="206"/>
      <c r="HS59" s="206"/>
      <c r="HT59" s="206"/>
      <c r="HU59" s="206"/>
      <c r="HV59" s="206"/>
      <c r="HW59" s="206"/>
      <c r="HX59" s="206"/>
      <c r="HY59" s="206"/>
      <c r="HZ59" s="206"/>
      <c r="IA59" s="206"/>
      <c r="IB59" s="206"/>
      <c r="IC59" s="206"/>
      <c r="ID59" s="206"/>
      <c r="IE59" s="206"/>
      <c r="IF59" s="206"/>
      <c r="IG59" s="206"/>
      <c r="IH59" s="206"/>
      <c r="II59" s="206"/>
      <c r="IJ59" s="206"/>
    </row>
    <row r="60" spans="1:244" s="207" customFormat="1" ht="25.5" customHeight="1" x14ac:dyDescent="0.2">
      <c r="A60" s="141">
        <v>3</v>
      </c>
      <c r="B60" s="213"/>
      <c r="C60" s="213"/>
      <c r="D60" s="520"/>
      <c r="E60" s="521"/>
      <c r="F60" s="522"/>
      <c r="G60" s="658"/>
      <c r="H60" s="659"/>
      <c r="I60" s="520"/>
      <c r="J60" s="521"/>
      <c r="K60" s="522"/>
      <c r="L60" s="516"/>
      <c r="M60" s="359"/>
      <c r="N60" s="535"/>
      <c r="O60" s="536"/>
      <c r="P60" s="536"/>
      <c r="Q60" s="537"/>
      <c r="R60" s="212"/>
      <c r="S60" s="212"/>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6"/>
      <c r="CI60" s="206"/>
      <c r="CJ60" s="206"/>
      <c r="CK60" s="206"/>
      <c r="CL60" s="206"/>
      <c r="CM60" s="206"/>
      <c r="CN60" s="206"/>
      <c r="CO60" s="206"/>
      <c r="CP60" s="206"/>
      <c r="CQ60" s="206"/>
      <c r="CR60" s="206"/>
      <c r="CS60" s="206"/>
      <c r="CT60" s="206"/>
      <c r="CU60" s="206"/>
      <c r="CV60" s="206"/>
      <c r="CW60" s="206"/>
      <c r="CX60" s="206"/>
      <c r="CY60" s="206"/>
      <c r="CZ60" s="206"/>
      <c r="DA60" s="206"/>
      <c r="DB60" s="206"/>
      <c r="DC60" s="206"/>
      <c r="DD60" s="206"/>
      <c r="DE60" s="206"/>
      <c r="DF60" s="206"/>
      <c r="DG60" s="206"/>
      <c r="DH60" s="206"/>
      <c r="DI60" s="206"/>
      <c r="DJ60" s="206"/>
      <c r="DK60" s="206"/>
      <c r="DL60" s="206"/>
      <c r="DM60" s="206"/>
      <c r="DN60" s="206"/>
      <c r="DO60" s="206"/>
      <c r="DP60" s="206"/>
      <c r="DQ60" s="206"/>
      <c r="DR60" s="206"/>
      <c r="DS60" s="206"/>
      <c r="DT60" s="206"/>
      <c r="DU60" s="206"/>
      <c r="DV60" s="206"/>
      <c r="DW60" s="206"/>
      <c r="DX60" s="206"/>
      <c r="DY60" s="206"/>
      <c r="DZ60" s="206"/>
      <c r="EA60" s="206"/>
      <c r="EB60" s="206"/>
      <c r="EC60" s="206"/>
      <c r="ED60" s="206"/>
      <c r="EE60" s="206"/>
      <c r="EF60" s="206"/>
      <c r="EG60" s="206"/>
      <c r="EH60" s="206"/>
      <c r="EI60" s="206"/>
      <c r="EJ60" s="206"/>
      <c r="EK60" s="206"/>
      <c r="EL60" s="206"/>
      <c r="EM60" s="206"/>
      <c r="EN60" s="206"/>
      <c r="EO60" s="206"/>
      <c r="EP60" s="206"/>
      <c r="EQ60" s="206"/>
      <c r="ER60" s="206"/>
      <c r="ES60" s="206"/>
      <c r="ET60" s="206"/>
      <c r="EU60" s="206"/>
      <c r="EV60" s="206"/>
      <c r="EW60" s="206"/>
      <c r="EX60" s="206"/>
      <c r="EY60" s="206"/>
      <c r="EZ60" s="206"/>
      <c r="FA60" s="206"/>
      <c r="FB60" s="206"/>
      <c r="FC60" s="206"/>
      <c r="FD60" s="206"/>
      <c r="FE60" s="206"/>
      <c r="FF60" s="206"/>
      <c r="FG60" s="206"/>
      <c r="FH60" s="206"/>
      <c r="FI60" s="206"/>
      <c r="FJ60" s="206"/>
      <c r="FK60" s="206"/>
      <c r="FL60" s="206"/>
      <c r="FM60" s="206"/>
      <c r="FN60" s="206"/>
      <c r="FO60" s="206"/>
      <c r="FP60" s="206"/>
      <c r="FQ60" s="206"/>
      <c r="FR60" s="206"/>
      <c r="FS60" s="206"/>
      <c r="FT60" s="206"/>
      <c r="FU60" s="206"/>
      <c r="FV60" s="206"/>
      <c r="FW60" s="206"/>
      <c r="FX60" s="206"/>
      <c r="FY60" s="206"/>
      <c r="FZ60" s="206"/>
      <c r="GA60" s="206"/>
      <c r="GB60" s="206"/>
      <c r="GC60" s="206"/>
      <c r="GD60" s="206"/>
      <c r="GE60" s="206"/>
      <c r="GF60" s="206"/>
      <c r="GG60" s="206"/>
      <c r="GH60" s="206"/>
      <c r="GI60" s="206"/>
      <c r="GJ60" s="206"/>
      <c r="GK60" s="206"/>
      <c r="GL60" s="206"/>
      <c r="GM60" s="206"/>
      <c r="GN60" s="206"/>
      <c r="GO60" s="206"/>
      <c r="GP60" s="206"/>
      <c r="GQ60" s="206"/>
      <c r="GR60" s="206"/>
      <c r="GS60" s="206"/>
      <c r="GT60" s="206"/>
      <c r="GU60" s="206"/>
      <c r="GV60" s="206"/>
      <c r="GW60" s="206"/>
      <c r="GX60" s="206"/>
      <c r="GY60" s="206"/>
      <c r="GZ60" s="206"/>
      <c r="HA60" s="206"/>
      <c r="HB60" s="206"/>
      <c r="HC60" s="206"/>
      <c r="HD60" s="206"/>
      <c r="HE60" s="206"/>
      <c r="HF60" s="206"/>
      <c r="HG60" s="206"/>
      <c r="HH60" s="206"/>
      <c r="HI60" s="206"/>
      <c r="HJ60" s="206"/>
      <c r="HK60" s="206"/>
      <c r="HL60" s="206"/>
      <c r="HM60" s="206"/>
      <c r="HN60" s="206"/>
      <c r="HO60" s="206"/>
      <c r="HP60" s="206"/>
      <c r="HQ60" s="206"/>
      <c r="HR60" s="206"/>
      <c r="HS60" s="206"/>
      <c r="HT60" s="206"/>
      <c r="HU60" s="206"/>
      <c r="HV60" s="206"/>
      <c r="HW60" s="206"/>
      <c r="HX60" s="206"/>
      <c r="HY60" s="206"/>
      <c r="HZ60" s="206"/>
      <c r="IA60" s="206"/>
      <c r="IB60" s="206"/>
      <c r="IC60" s="206"/>
      <c r="ID60" s="206"/>
      <c r="IE60" s="206"/>
      <c r="IF60" s="206"/>
      <c r="IG60" s="206"/>
      <c r="IH60" s="206"/>
      <c r="II60" s="206"/>
      <c r="IJ60" s="206"/>
    </row>
    <row r="61" spans="1:244" s="207" customFormat="1" ht="25.5" customHeight="1" x14ac:dyDescent="0.2">
      <c r="A61" s="141">
        <v>4</v>
      </c>
      <c r="B61" s="213"/>
      <c r="C61" s="213"/>
      <c r="D61" s="520"/>
      <c r="E61" s="521"/>
      <c r="F61" s="522"/>
      <c r="G61" s="658"/>
      <c r="H61" s="659"/>
      <c r="I61" s="520"/>
      <c r="J61" s="521"/>
      <c r="K61" s="522"/>
      <c r="L61" s="516"/>
      <c r="M61" s="359"/>
      <c r="N61" s="535"/>
      <c r="O61" s="536"/>
      <c r="P61" s="536"/>
      <c r="Q61" s="537"/>
      <c r="R61" s="212"/>
      <c r="S61" s="212"/>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206"/>
      <c r="CK61" s="206"/>
      <c r="CL61" s="206"/>
      <c r="CM61" s="206"/>
      <c r="CN61" s="206"/>
      <c r="CO61" s="206"/>
      <c r="CP61" s="206"/>
      <c r="CQ61" s="206"/>
      <c r="CR61" s="206"/>
      <c r="CS61" s="206"/>
      <c r="CT61" s="206"/>
      <c r="CU61" s="206"/>
      <c r="CV61" s="206"/>
      <c r="CW61" s="206"/>
      <c r="CX61" s="206"/>
      <c r="CY61" s="206"/>
      <c r="CZ61" s="206"/>
      <c r="DA61" s="206"/>
      <c r="DB61" s="206"/>
      <c r="DC61" s="206"/>
      <c r="DD61" s="206"/>
      <c r="DE61" s="206"/>
      <c r="DF61" s="206"/>
      <c r="DG61" s="206"/>
      <c r="DH61" s="206"/>
      <c r="DI61" s="206"/>
      <c r="DJ61" s="206"/>
      <c r="DK61" s="206"/>
      <c r="DL61" s="206"/>
      <c r="DM61" s="206"/>
      <c r="DN61" s="206"/>
      <c r="DO61" s="206"/>
      <c r="DP61" s="206"/>
      <c r="DQ61" s="206"/>
      <c r="DR61" s="206"/>
      <c r="DS61" s="206"/>
      <c r="DT61" s="206"/>
      <c r="DU61" s="206"/>
      <c r="DV61" s="206"/>
      <c r="DW61" s="206"/>
      <c r="DX61" s="206"/>
      <c r="DY61" s="206"/>
      <c r="DZ61" s="206"/>
      <c r="EA61" s="206"/>
      <c r="EB61" s="206"/>
      <c r="EC61" s="206"/>
      <c r="ED61" s="206"/>
      <c r="EE61" s="206"/>
      <c r="EF61" s="206"/>
      <c r="EG61" s="206"/>
      <c r="EH61" s="206"/>
      <c r="EI61" s="206"/>
      <c r="EJ61" s="206"/>
      <c r="EK61" s="206"/>
      <c r="EL61" s="206"/>
      <c r="EM61" s="206"/>
      <c r="EN61" s="206"/>
      <c r="EO61" s="206"/>
      <c r="EP61" s="206"/>
      <c r="EQ61" s="206"/>
      <c r="ER61" s="206"/>
      <c r="ES61" s="206"/>
      <c r="ET61" s="206"/>
      <c r="EU61" s="206"/>
      <c r="EV61" s="206"/>
      <c r="EW61" s="206"/>
      <c r="EX61" s="206"/>
      <c r="EY61" s="206"/>
      <c r="EZ61" s="206"/>
      <c r="FA61" s="206"/>
      <c r="FB61" s="206"/>
      <c r="FC61" s="206"/>
      <c r="FD61" s="206"/>
      <c r="FE61" s="206"/>
      <c r="FF61" s="206"/>
      <c r="FG61" s="206"/>
      <c r="FH61" s="206"/>
      <c r="FI61" s="206"/>
      <c r="FJ61" s="206"/>
      <c r="FK61" s="206"/>
      <c r="FL61" s="206"/>
      <c r="FM61" s="206"/>
      <c r="FN61" s="206"/>
      <c r="FO61" s="206"/>
      <c r="FP61" s="206"/>
      <c r="FQ61" s="206"/>
      <c r="FR61" s="206"/>
      <c r="FS61" s="206"/>
      <c r="FT61" s="206"/>
      <c r="FU61" s="206"/>
      <c r="FV61" s="206"/>
      <c r="FW61" s="206"/>
      <c r="FX61" s="206"/>
      <c r="FY61" s="206"/>
      <c r="FZ61" s="206"/>
      <c r="GA61" s="206"/>
      <c r="GB61" s="206"/>
      <c r="GC61" s="206"/>
      <c r="GD61" s="206"/>
      <c r="GE61" s="206"/>
      <c r="GF61" s="206"/>
      <c r="GG61" s="206"/>
      <c r="GH61" s="206"/>
      <c r="GI61" s="206"/>
      <c r="GJ61" s="206"/>
      <c r="GK61" s="206"/>
      <c r="GL61" s="206"/>
      <c r="GM61" s="206"/>
      <c r="GN61" s="206"/>
      <c r="GO61" s="206"/>
      <c r="GP61" s="206"/>
      <c r="GQ61" s="206"/>
      <c r="GR61" s="206"/>
      <c r="GS61" s="206"/>
      <c r="GT61" s="206"/>
      <c r="GU61" s="206"/>
      <c r="GV61" s="206"/>
      <c r="GW61" s="206"/>
      <c r="GX61" s="206"/>
      <c r="GY61" s="206"/>
      <c r="GZ61" s="206"/>
      <c r="HA61" s="206"/>
      <c r="HB61" s="206"/>
      <c r="HC61" s="206"/>
      <c r="HD61" s="206"/>
      <c r="HE61" s="206"/>
      <c r="HF61" s="206"/>
      <c r="HG61" s="206"/>
      <c r="HH61" s="206"/>
      <c r="HI61" s="206"/>
      <c r="HJ61" s="206"/>
      <c r="HK61" s="206"/>
      <c r="HL61" s="206"/>
      <c r="HM61" s="206"/>
      <c r="HN61" s="206"/>
      <c r="HO61" s="206"/>
      <c r="HP61" s="206"/>
      <c r="HQ61" s="206"/>
      <c r="HR61" s="206"/>
      <c r="HS61" s="206"/>
      <c r="HT61" s="206"/>
      <c r="HU61" s="206"/>
      <c r="HV61" s="206"/>
      <c r="HW61" s="206"/>
      <c r="HX61" s="206"/>
      <c r="HY61" s="206"/>
      <c r="HZ61" s="206"/>
      <c r="IA61" s="206"/>
      <c r="IB61" s="206"/>
      <c r="IC61" s="206"/>
      <c r="ID61" s="206"/>
      <c r="IE61" s="206"/>
      <c r="IF61" s="206"/>
      <c r="IG61" s="206"/>
      <c r="IH61" s="206"/>
      <c r="II61" s="206"/>
      <c r="IJ61" s="206"/>
    </row>
    <row r="62" spans="1:244" s="207" customFormat="1" ht="25.5" customHeight="1" x14ac:dyDescent="0.2">
      <c r="A62" s="141">
        <v>5</v>
      </c>
      <c r="B62" s="213"/>
      <c r="C62" s="213"/>
      <c r="D62" s="520"/>
      <c r="E62" s="521"/>
      <c r="F62" s="522"/>
      <c r="G62" s="658"/>
      <c r="H62" s="659"/>
      <c r="I62" s="520"/>
      <c r="J62" s="521"/>
      <c r="K62" s="522"/>
      <c r="L62" s="516"/>
      <c r="M62" s="359"/>
      <c r="N62" s="535"/>
      <c r="O62" s="536"/>
      <c r="P62" s="536"/>
      <c r="Q62" s="537"/>
      <c r="R62" s="212"/>
      <c r="S62" s="212"/>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6"/>
      <c r="DE62" s="206"/>
      <c r="DF62" s="206"/>
      <c r="DG62" s="206"/>
      <c r="DH62" s="206"/>
      <c r="DI62" s="206"/>
      <c r="DJ62" s="206"/>
      <c r="DK62" s="206"/>
      <c r="DL62" s="206"/>
      <c r="DM62" s="206"/>
      <c r="DN62" s="206"/>
      <c r="DO62" s="206"/>
      <c r="DP62" s="206"/>
      <c r="DQ62" s="206"/>
      <c r="DR62" s="206"/>
      <c r="DS62" s="206"/>
      <c r="DT62" s="206"/>
      <c r="DU62" s="206"/>
      <c r="DV62" s="206"/>
      <c r="DW62" s="206"/>
      <c r="DX62" s="206"/>
      <c r="DY62" s="206"/>
      <c r="DZ62" s="206"/>
      <c r="EA62" s="206"/>
      <c r="EB62" s="206"/>
      <c r="EC62" s="206"/>
      <c r="ED62" s="206"/>
      <c r="EE62" s="206"/>
      <c r="EF62" s="206"/>
      <c r="EG62" s="206"/>
      <c r="EH62" s="206"/>
      <c r="EI62" s="206"/>
      <c r="EJ62" s="206"/>
      <c r="EK62" s="206"/>
      <c r="EL62" s="206"/>
      <c r="EM62" s="206"/>
      <c r="EN62" s="206"/>
      <c r="EO62" s="206"/>
      <c r="EP62" s="206"/>
      <c r="EQ62" s="206"/>
      <c r="ER62" s="206"/>
      <c r="ES62" s="206"/>
      <c r="ET62" s="206"/>
      <c r="EU62" s="206"/>
      <c r="EV62" s="206"/>
      <c r="EW62" s="206"/>
      <c r="EX62" s="206"/>
      <c r="EY62" s="206"/>
      <c r="EZ62" s="206"/>
      <c r="FA62" s="206"/>
      <c r="FB62" s="206"/>
      <c r="FC62" s="206"/>
      <c r="FD62" s="206"/>
      <c r="FE62" s="206"/>
      <c r="FF62" s="206"/>
      <c r="FG62" s="206"/>
      <c r="FH62" s="206"/>
      <c r="FI62" s="206"/>
      <c r="FJ62" s="206"/>
      <c r="FK62" s="206"/>
      <c r="FL62" s="206"/>
      <c r="FM62" s="206"/>
      <c r="FN62" s="206"/>
      <c r="FO62" s="206"/>
      <c r="FP62" s="206"/>
      <c r="FQ62" s="206"/>
      <c r="FR62" s="206"/>
      <c r="FS62" s="206"/>
      <c r="FT62" s="206"/>
      <c r="FU62" s="206"/>
      <c r="FV62" s="206"/>
      <c r="FW62" s="206"/>
      <c r="FX62" s="206"/>
      <c r="FY62" s="206"/>
      <c r="FZ62" s="206"/>
      <c r="GA62" s="206"/>
      <c r="GB62" s="206"/>
      <c r="GC62" s="206"/>
      <c r="GD62" s="206"/>
      <c r="GE62" s="206"/>
      <c r="GF62" s="206"/>
      <c r="GG62" s="206"/>
      <c r="GH62" s="206"/>
      <c r="GI62" s="206"/>
      <c r="GJ62" s="206"/>
      <c r="GK62" s="206"/>
      <c r="GL62" s="206"/>
      <c r="GM62" s="206"/>
      <c r="GN62" s="206"/>
      <c r="GO62" s="206"/>
      <c r="GP62" s="206"/>
      <c r="GQ62" s="206"/>
      <c r="GR62" s="206"/>
      <c r="GS62" s="206"/>
      <c r="GT62" s="206"/>
      <c r="GU62" s="206"/>
      <c r="GV62" s="206"/>
      <c r="GW62" s="206"/>
      <c r="GX62" s="206"/>
      <c r="GY62" s="206"/>
      <c r="GZ62" s="206"/>
      <c r="HA62" s="206"/>
      <c r="HB62" s="206"/>
      <c r="HC62" s="206"/>
      <c r="HD62" s="206"/>
      <c r="HE62" s="206"/>
      <c r="HF62" s="206"/>
      <c r="HG62" s="206"/>
      <c r="HH62" s="206"/>
      <c r="HI62" s="206"/>
      <c r="HJ62" s="206"/>
      <c r="HK62" s="206"/>
      <c r="HL62" s="206"/>
      <c r="HM62" s="206"/>
      <c r="HN62" s="206"/>
      <c r="HO62" s="206"/>
      <c r="HP62" s="206"/>
      <c r="HQ62" s="206"/>
      <c r="HR62" s="206"/>
      <c r="HS62" s="206"/>
      <c r="HT62" s="206"/>
      <c r="HU62" s="206"/>
      <c r="HV62" s="206"/>
      <c r="HW62" s="206"/>
      <c r="HX62" s="206"/>
      <c r="HY62" s="206"/>
      <c r="HZ62" s="206"/>
      <c r="IA62" s="206"/>
      <c r="IB62" s="206"/>
      <c r="IC62" s="206"/>
      <c r="ID62" s="206"/>
      <c r="IE62" s="206"/>
      <c r="IF62" s="206"/>
      <c r="IG62" s="206"/>
      <c r="IH62" s="206"/>
      <c r="II62" s="206"/>
      <c r="IJ62" s="206"/>
    </row>
    <row r="63" spans="1:244" s="207" customFormat="1" ht="25.5" customHeight="1" x14ac:dyDescent="0.2">
      <c r="A63" s="138">
        <v>6</v>
      </c>
      <c r="B63" s="139"/>
      <c r="C63" s="139"/>
      <c r="D63" s="520"/>
      <c r="E63" s="521"/>
      <c r="F63" s="522"/>
      <c r="G63" s="658"/>
      <c r="H63" s="659"/>
      <c r="I63" s="520"/>
      <c r="J63" s="521"/>
      <c r="K63" s="522"/>
      <c r="L63" s="516"/>
      <c r="M63" s="359"/>
      <c r="N63" s="535"/>
      <c r="O63" s="536"/>
      <c r="P63" s="536"/>
      <c r="Q63" s="537"/>
      <c r="R63" s="212"/>
      <c r="S63" s="212"/>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6"/>
      <c r="CE63" s="206"/>
      <c r="CF63" s="206"/>
      <c r="CG63" s="206"/>
      <c r="CH63" s="206"/>
      <c r="CI63" s="206"/>
      <c r="CJ63" s="206"/>
      <c r="CK63" s="206"/>
      <c r="CL63" s="206"/>
      <c r="CM63" s="206"/>
      <c r="CN63" s="206"/>
      <c r="CO63" s="206"/>
      <c r="CP63" s="206"/>
      <c r="CQ63" s="206"/>
      <c r="CR63" s="206"/>
      <c r="CS63" s="206"/>
      <c r="CT63" s="206"/>
      <c r="CU63" s="206"/>
      <c r="CV63" s="206"/>
      <c r="CW63" s="206"/>
      <c r="CX63" s="206"/>
      <c r="CY63" s="206"/>
      <c r="CZ63" s="206"/>
      <c r="DA63" s="206"/>
      <c r="DB63" s="206"/>
      <c r="DC63" s="206"/>
      <c r="DD63" s="206"/>
      <c r="DE63" s="206"/>
      <c r="DF63" s="206"/>
      <c r="DG63" s="206"/>
      <c r="DH63" s="206"/>
      <c r="DI63" s="206"/>
      <c r="DJ63" s="206"/>
      <c r="DK63" s="206"/>
      <c r="DL63" s="206"/>
      <c r="DM63" s="206"/>
      <c r="DN63" s="206"/>
      <c r="DO63" s="206"/>
      <c r="DP63" s="206"/>
      <c r="DQ63" s="206"/>
      <c r="DR63" s="206"/>
      <c r="DS63" s="206"/>
      <c r="DT63" s="206"/>
      <c r="DU63" s="206"/>
      <c r="DV63" s="206"/>
      <c r="DW63" s="206"/>
      <c r="DX63" s="206"/>
      <c r="DY63" s="206"/>
      <c r="DZ63" s="206"/>
      <c r="EA63" s="206"/>
      <c r="EB63" s="206"/>
      <c r="EC63" s="206"/>
      <c r="ED63" s="206"/>
      <c r="EE63" s="206"/>
      <c r="EF63" s="206"/>
      <c r="EG63" s="206"/>
      <c r="EH63" s="206"/>
      <c r="EI63" s="206"/>
      <c r="EJ63" s="206"/>
      <c r="EK63" s="206"/>
      <c r="EL63" s="206"/>
      <c r="EM63" s="206"/>
      <c r="EN63" s="206"/>
      <c r="EO63" s="206"/>
      <c r="EP63" s="206"/>
      <c r="EQ63" s="206"/>
      <c r="ER63" s="206"/>
      <c r="ES63" s="206"/>
      <c r="ET63" s="206"/>
      <c r="EU63" s="206"/>
      <c r="EV63" s="206"/>
      <c r="EW63" s="206"/>
      <c r="EX63" s="206"/>
      <c r="EY63" s="206"/>
      <c r="EZ63" s="206"/>
      <c r="FA63" s="206"/>
      <c r="FB63" s="206"/>
      <c r="FC63" s="206"/>
      <c r="FD63" s="206"/>
      <c r="FE63" s="206"/>
      <c r="FF63" s="206"/>
      <c r="FG63" s="206"/>
      <c r="FH63" s="206"/>
      <c r="FI63" s="206"/>
      <c r="FJ63" s="206"/>
      <c r="FK63" s="206"/>
      <c r="FL63" s="206"/>
      <c r="FM63" s="206"/>
      <c r="FN63" s="206"/>
      <c r="FO63" s="206"/>
      <c r="FP63" s="206"/>
      <c r="FQ63" s="206"/>
      <c r="FR63" s="206"/>
      <c r="FS63" s="206"/>
      <c r="FT63" s="206"/>
      <c r="FU63" s="206"/>
      <c r="FV63" s="206"/>
      <c r="FW63" s="206"/>
      <c r="FX63" s="206"/>
      <c r="FY63" s="206"/>
      <c r="FZ63" s="206"/>
      <c r="GA63" s="206"/>
      <c r="GB63" s="206"/>
      <c r="GC63" s="206"/>
      <c r="GD63" s="206"/>
      <c r="GE63" s="206"/>
      <c r="GF63" s="206"/>
      <c r="GG63" s="206"/>
      <c r="GH63" s="206"/>
      <c r="GI63" s="206"/>
      <c r="GJ63" s="206"/>
      <c r="GK63" s="206"/>
      <c r="GL63" s="206"/>
      <c r="GM63" s="206"/>
      <c r="GN63" s="206"/>
      <c r="GO63" s="206"/>
      <c r="GP63" s="206"/>
      <c r="GQ63" s="206"/>
      <c r="GR63" s="206"/>
      <c r="GS63" s="206"/>
      <c r="GT63" s="206"/>
      <c r="GU63" s="206"/>
      <c r="GV63" s="206"/>
      <c r="GW63" s="206"/>
      <c r="GX63" s="206"/>
      <c r="GY63" s="206"/>
      <c r="GZ63" s="206"/>
      <c r="HA63" s="206"/>
      <c r="HB63" s="206"/>
      <c r="HC63" s="206"/>
      <c r="HD63" s="206"/>
      <c r="HE63" s="206"/>
      <c r="HF63" s="206"/>
      <c r="HG63" s="206"/>
      <c r="HH63" s="206"/>
      <c r="HI63" s="206"/>
      <c r="HJ63" s="206"/>
      <c r="HK63" s="206"/>
      <c r="HL63" s="206"/>
      <c r="HM63" s="206"/>
      <c r="HN63" s="206"/>
      <c r="HO63" s="206"/>
      <c r="HP63" s="206"/>
      <c r="HQ63" s="206"/>
      <c r="HR63" s="206"/>
      <c r="HS63" s="206"/>
      <c r="HT63" s="206"/>
      <c r="HU63" s="206"/>
      <c r="HV63" s="206"/>
      <c r="HW63" s="206"/>
      <c r="HX63" s="206"/>
      <c r="HY63" s="206"/>
      <c r="HZ63" s="206"/>
      <c r="IA63" s="206"/>
      <c r="IB63" s="206"/>
      <c r="IC63" s="206"/>
      <c r="ID63" s="206"/>
      <c r="IE63" s="206"/>
      <c r="IF63" s="206"/>
      <c r="IG63" s="206"/>
      <c r="IH63" s="206"/>
      <c r="II63" s="206"/>
      <c r="IJ63" s="206"/>
    </row>
    <row r="64" spans="1:244" s="207" customFormat="1" ht="25.5" customHeight="1" thickBot="1" x14ac:dyDescent="0.25">
      <c r="A64" s="142">
        <v>7</v>
      </c>
      <c r="B64" s="143"/>
      <c r="C64" s="143"/>
      <c r="D64" s="668"/>
      <c r="E64" s="672"/>
      <c r="F64" s="673"/>
      <c r="G64" s="662"/>
      <c r="H64" s="663"/>
      <c r="I64" s="668"/>
      <c r="J64" s="669"/>
      <c r="K64" s="670"/>
      <c r="L64" s="518"/>
      <c r="M64" s="448"/>
      <c r="N64" s="759"/>
      <c r="O64" s="760"/>
      <c r="P64" s="760"/>
      <c r="Q64" s="761"/>
      <c r="R64" s="212"/>
      <c r="S64" s="212"/>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206"/>
      <c r="CK64" s="206"/>
      <c r="CL64" s="206"/>
      <c r="CM64" s="206"/>
      <c r="CN64" s="206"/>
      <c r="CO64" s="206"/>
      <c r="CP64" s="206"/>
      <c r="CQ64" s="206"/>
      <c r="CR64" s="206"/>
      <c r="CS64" s="206"/>
      <c r="CT64" s="206"/>
      <c r="CU64" s="206"/>
      <c r="CV64" s="206"/>
      <c r="CW64" s="206"/>
      <c r="CX64" s="206"/>
      <c r="CY64" s="206"/>
      <c r="CZ64" s="206"/>
      <c r="DA64" s="206"/>
      <c r="DB64" s="206"/>
      <c r="DC64" s="206"/>
      <c r="DD64" s="206"/>
      <c r="DE64" s="206"/>
      <c r="DF64" s="206"/>
      <c r="DG64" s="206"/>
      <c r="DH64" s="206"/>
      <c r="DI64" s="206"/>
      <c r="DJ64" s="206"/>
      <c r="DK64" s="206"/>
      <c r="DL64" s="206"/>
      <c r="DM64" s="206"/>
      <c r="DN64" s="206"/>
      <c r="DO64" s="206"/>
      <c r="DP64" s="206"/>
      <c r="DQ64" s="206"/>
      <c r="DR64" s="206"/>
      <c r="DS64" s="206"/>
      <c r="DT64" s="206"/>
      <c r="DU64" s="206"/>
      <c r="DV64" s="206"/>
      <c r="DW64" s="206"/>
      <c r="DX64" s="206"/>
      <c r="DY64" s="206"/>
      <c r="DZ64" s="206"/>
      <c r="EA64" s="206"/>
      <c r="EB64" s="206"/>
      <c r="EC64" s="206"/>
      <c r="ED64" s="206"/>
      <c r="EE64" s="206"/>
      <c r="EF64" s="206"/>
      <c r="EG64" s="206"/>
      <c r="EH64" s="206"/>
      <c r="EI64" s="206"/>
      <c r="EJ64" s="206"/>
      <c r="EK64" s="206"/>
      <c r="EL64" s="206"/>
      <c r="EM64" s="206"/>
      <c r="EN64" s="206"/>
      <c r="EO64" s="206"/>
      <c r="EP64" s="206"/>
      <c r="EQ64" s="206"/>
      <c r="ER64" s="206"/>
      <c r="ES64" s="206"/>
      <c r="ET64" s="206"/>
      <c r="EU64" s="206"/>
      <c r="EV64" s="206"/>
      <c r="EW64" s="206"/>
      <c r="EX64" s="206"/>
      <c r="EY64" s="206"/>
      <c r="EZ64" s="206"/>
      <c r="FA64" s="206"/>
      <c r="FB64" s="206"/>
      <c r="FC64" s="206"/>
      <c r="FD64" s="206"/>
      <c r="FE64" s="206"/>
      <c r="FF64" s="206"/>
      <c r="FG64" s="206"/>
      <c r="FH64" s="206"/>
      <c r="FI64" s="206"/>
      <c r="FJ64" s="206"/>
      <c r="FK64" s="206"/>
      <c r="FL64" s="206"/>
      <c r="FM64" s="206"/>
      <c r="FN64" s="206"/>
      <c r="FO64" s="206"/>
      <c r="FP64" s="206"/>
      <c r="FQ64" s="206"/>
      <c r="FR64" s="206"/>
      <c r="FS64" s="206"/>
      <c r="FT64" s="206"/>
      <c r="FU64" s="206"/>
      <c r="FV64" s="206"/>
      <c r="FW64" s="206"/>
      <c r="FX64" s="206"/>
      <c r="FY64" s="206"/>
      <c r="FZ64" s="206"/>
      <c r="GA64" s="206"/>
      <c r="GB64" s="206"/>
      <c r="GC64" s="206"/>
      <c r="GD64" s="206"/>
      <c r="GE64" s="206"/>
      <c r="GF64" s="206"/>
      <c r="GG64" s="206"/>
      <c r="GH64" s="206"/>
      <c r="GI64" s="206"/>
      <c r="GJ64" s="206"/>
      <c r="GK64" s="206"/>
      <c r="GL64" s="206"/>
      <c r="GM64" s="206"/>
      <c r="GN64" s="206"/>
      <c r="GO64" s="206"/>
      <c r="GP64" s="206"/>
      <c r="GQ64" s="206"/>
      <c r="GR64" s="206"/>
      <c r="GS64" s="206"/>
      <c r="GT64" s="206"/>
      <c r="GU64" s="206"/>
      <c r="GV64" s="206"/>
      <c r="GW64" s="206"/>
      <c r="GX64" s="206"/>
      <c r="GY64" s="206"/>
      <c r="GZ64" s="206"/>
      <c r="HA64" s="206"/>
      <c r="HB64" s="206"/>
      <c r="HC64" s="206"/>
      <c r="HD64" s="206"/>
      <c r="HE64" s="206"/>
      <c r="HF64" s="206"/>
      <c r="HG64" s="206"/>
      <c r="HH64" s="206"/>
      <c r="HI64" s="206"/>
      <c r="HJ64" s="206"/>
      <c r="HK64" s="206"/>
      <c r="HL64" s="206"/>
      <c r="HM64" s="206"/>
      <c r="HN64" s="206"/>
      <c r="HO64" s="206"/>
      <c r="HP64" s="206"/>
      <c r="HQ64" s="206"/>
      <c r="HR64" s="206"/>
      <c r="HS64" s="206"/>
      <c r="HT64" s="206"/>
      <c r="HU64" s="206"/>
      <c r="HV64" s="206"/>
      <c r="HW64" s="206"/>
      <c r="HX64" s="206"/>
      <c r="HY64" s="206"/>
      <c r="HZ64" s="206"/>
      <c r="IA64" s="206"/>
      <c r="IB64" s="206"/>
      <c r="IC64" s="206"/>
      <c r="ID64" s="206"/>
      <c r="IE64" s="206"/>
      <c r="IF64" s="206"/>
      <c r="IG64" s="206"/>
      <c r="IH64" s="206"/>
      <c r="II64" s="206"/>
      <c r="IJ64" s="206"/>
    </row>
    <row r="65" spans="1:244" s="207" customFormat="1" ht="25.5" customHeight="1" thickBot="1" x14ac:dyDescent="0.25">
      <c r="A65" s="214"/>
      <c r="B65" s="214"/>
      <c r="C65" s="215"/>
      <c r="D65" s="215"/>
      <c r="E65" s="674" t="s">
        <v>135</v>
      </c>
      <c r="F65" s="675"/>
      <c r="G65" s="671">
        <f>SUM(G58:G64)</f>
        <v>0</v>
      </c>
      <c r="H65" s="651"/>
      <c r="I65" s="215"/>
      <c r="J65" s="215"/>
      <c r="K65" s="215"/>
      <c r="L65" s="650">
        <f>SUM(L58:M64)</f>
        <v>0</v>
      </c>
      <c r="M65" s="651"/>
      <c r="N65" s="215"/>
      <c r="O65" s="212"/>
      <c r="P65" s="212"/>
      <c r="Q65" s="212"/>
      <c r="R65" s="212"/>
      <c r="S65" s="212"/>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206"/>
      <c r="CK65" s="206"/>
      <c r="CL65" s="206"/>
      <c r="CM65" s="206"/>
      <c r="CN65" s="206"/>
      <c r="CO65" s="206"/>
      <c r="CP65" s="206"/>
      <c r="CQ65" s="206"/>
      <c r="CR65" s="206"/>
      <c r="CS65" s="206"/>
      <c r="CT65" s="206"/>
      <c r="CU65" s="206"/>
      <c r="CV65" s="206"/>
      <c r="CW65" s="206"/>
      <c r="CX65" s="206"/>
      <c r="CY65" s="206"/>
      <c r="CZ65" s="206"/>
      <c r="DA65" s="206"/>
      <c r="DB65" s="206"/>
      <c r="DC65" s="206"/>
      <c r="DD65" s="206"/>
      <c r="DE65" s="206"/>
      <c r="DF65" s="206"/>
      <c r="DG65" s="206"/>
      <c r="DH65" s="206"/>
      <c r="DI65" s="206"/>
      <c r="DJ65" s="206"/>
      <c r="DK65" s="206"/>
      <c r="DL65" s="206"/>
      <c r="DM65" s="206"/>
      <c r="DN65" s="206"/>
      <c r="DO65" s="206"/>
      <c r="DP65" s="206"/>
      <c r="DQ65" s="206"/>
      <c r="DR65" s="206"/>
      <c r="DS65" s="206"/>
      <c r="DT65" s="206"/>
      <c r="DU65" s="206"/>
      <c r="DV65" s="206"/>
      <c r="DW65" s="206"/>
      <c r="DX65" s="206"/>
      <c r="DY65" s="206"/>
      <c r="DZ65" s="206"/>
      <c r="EA65" s="206"/>
      <c r="EB65" s="206"/>
      <c r="EC65" s="206"/>
      <c r="ED65" s="206"/>
      <c r="EE65" s="206"/>
      <c r="EF65" s="206"/>
      <c r="EG65" s="206"/>
      <c r="EH65" s="206"/>
      <c r="EI65" s="206"/>
      <c r="EJ65" s="206"/>
      <c r="EK65" s="206"/>
      <c r="EL65" s="206"/>
      <c r="EM65" s="206"/>
      <c r="EN65" s="206"/>
      <c r="EO65" s="206"/>
      <c r="EP65" s="206"/>
      <c r="EQ65" s="206"/>
      <c r="ER65" s="206"/>
      <c r="ES65" s="206"/>
      <c r="ET65" s="206"/>
      <c r="EU65" s="206"/>
      <c r="EV65" s="206"/>
      <c r="EW65" s="206"/>
      <c r="EX65" s="206"/>
      <c r="EY65" s="206"/>
      <c r="EZ65" s="206"/>
      <c r="FA65" s="206"/>
      <c r="FB65" s="206"/>
      <c r="FC65" s="206"/>
      <c r="FD65" s="206"/>
      <c r="FE65" s="206"/>
      <c r="FF65" s="206"/>
      <c r="FG65" s="206"/>
      <c r="FH65" s="206"/>
      <c r="FI65" s="206"/>
      <c r="FJ65" s="206"/>
      <c r="FK65" s="206"/>
      <c r="FL65" s="206"/>
      <c r="FM65" s="206"/>
      <c r="FN65" s="206"/>
      <c r="FO65" s="206"/>
      <c r="FP65" s="206"/>
      <c r="FQ65" s="206"/>
      <c r="FR65" s="206"/>
      <c r="FS65" s="206"/>
      <c r="FT65" s="206"/>
      <c r="FU65" s="206"/>
      <c r="FV65" s="206"/>
      <c r="FW65" s="206"/>
      <c r="FX65" s="206"/>
      <c r="FY65" s="206"/>
      <c r="FZ65" s="206"/>
      <c r="GA65" s="206"/>
      <c r="GB65" s="206"/>
      <c r="GC65" s="206"/>
      <c r="GD65" s="206"/>
      <c r="GE65" s="206"/>
      <c r="GF65" s="206"/>
      <c r="GG65" s="206"/>
      <c r="GH65" s="206"/>
      <c r="GI65" s="206"/>
      <c r="GJ65" s="206"/>
      <c r="GK65" s="206"/>
      <c r="GL65" s="206"/>
      <c r="GM65" s="206"/>
      <c r="GN65" s="206"/>
      <c r="GO65" s="206"/>
      <c r="GP65" s="206"/>
      <c r="GQ65" s="206"/>
      <c r="GR65" s="206"/>
      <c r="GS65" s="206"/>
      <c r="GT65" s="206"/>
      <c r="GU65" s="206"/>
      <c r="GV65" s="206"/>
      <c r="GW65" s="206"/>
      <c r="GX65" s="206"/>
      <c r="GY65" s="206"/>
      <c r="GZ65" s="206"/>
      <c r="HA65" s="206"/>
      <c r="HB65" s="206"/>
      <c r="HC65" s="206"/>
      <c r="HD65" s="206"/>
      <c r="HE65" s="206"/>
      <c r="HF65" s="206"/>
      <c r="HG65" s="206"/>
      <c r="HH65" s="206"/>
      <c r="HI65" s="206"/>
      <c r="HJ65" s="206"/>
      <c r="HK65" s="206"/>
      <c r="HL65" s="206"/>
      <c r="HM65" s="206"/>
      <c r="HN65" s="206"/>
      <c r="HO65" s="206"/>
      <c r="HP65" s="206"/>
      <c r="HQ65" s="206"/>
      <c r="HR65" s="206"/>
      <c r="HS65" s="206"/>
      <c r="HT65" s="206"/>
      <c r="HU65" s="206"/>
      <c r="HV65" s="206"/>
      <c r="HW65" s="206"/>
      <c r="HX65" s="206"/>
      <c r="HY65" s="206"/>
      <c r="HZ65" s="206"/>
      <c r="IA65" s="206"/>
      <c r="IB65" s="206"/>
      <c r="IC65" s="206"/>
      <c r="ID65" s="206"/>
      <c r="IE65" s="206"/>
      <c r="IF65" s="206"/>
    </row>
    <row r="66" spans="1:244" s="207" customFormat="1" ht="12.75" customHeight="1" thickBot="1" x14ac:dyDescent="0.25">
      <c r="A66" s="212"/>
      <c r="B66" s="212"/>
      <c r="C66" s="212"/>
      <c r="D66" s="212"/>
      <c r="E66" s="212"/>
      <c r="F66" s="212"/>
      <c r="G66" s="212"/>
      <c r="H66" s="212"/>
      <c r="I66" s="212"/>
      <c r="J66" s="212"/>
      <c r="K66" s="212"/>
      <c r="L66" s="212"/>
      <c r="M66" s="212"/>
      <c r="N66" s="212"/>
      <c r="O66" s="212"/>
      <c r="P66" s="212"/>
      <c r="Q66" s="212"/>
      <c r="R66" s="212"/>
      <c r="S66" s="212"/>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206"/>
      <c r="DS66" s="206"/>
      <c r="DT66" s="206"/>
      <c r="DU66" s="206"/>
      <c r="DV66" s="206"/>
      <c r="DW66" s="206"/>
      <c r="DX66" s="206"/>
      <c r="DY66" s="206"/>
      <c r="DZ66" s="206"/>
      <c r="EA66" s="206"/>
      <c r="EB66" s="206"/>
      <c r="EC66" s="206"/>
      <c r="ED66" s="206"/>
      <c r="EE66" s="206"/>
      <c r="EF66" s="206"/>
      <c r="EG66" s="206"/>
      <c r="EH66" s="206"/>
      <c r="EI66" s="206"/>
      <c r="EJ66" s="206"/>
      <c r="EK66" s="206"/>
      <c r="EL66" s="206"/>
      <c r="EM66" s="206"/>
      <c r="EN66" s="206"/>
      <c r="EO66" s="206"/>
      <c r="EP66" s="206"/>
      <c r="EQ66" s="206"/>
      <c r="ER66" s="206"/>
      <c r="ES66" s="206"/>
      <c r="ET66" s="206"/>
      <c r="EU66" s="206"/>
      <c r="EV66" s="206"/>
      <c r="EW66" s="206"/>
      <c r="EX66" s="206"/>
      <c r="EY66" s="206"/>
      <c r="EZ66" s="206"/>
      <c r="FA66" s="206"/>
      <c r="FB66" s="206"/>
      <c r="FC66" s="206"/>
      <c r="FD66" s="206"/>
      <c r="FE66" s="206"/>
      <c r="FF66" s="206"/>
      <c r="FG66" s="206"/>
      <c r="FH66" s="206"/>
      <c r="FI66" s="206"/>
      <c r="FJ66" s="206"/>
      <c r="FK66" s="206"/>
      <c r="FL66" s="206"/>
      <c r="FM66" s="206"/>
      <c r="FN66" s="206"/>
      <c r="FO66" s="206"/>
      <c r="FP66" s="206"/>
      <c r="FQ66" s="206"/>
      <c r="FR66" s="206"/>
      <c r="FS66" s="206"/>
      <c r="FT66" s="206"/>
      <c r="FU66" s="206"/>
      <c r="FV66" s="206"/>
      <c r="FW66" s="206"/>
      <c r="FX66" s="206"/>
      <c r="FY66" s="206"/>
      <c r="FZ66" s="206"/>
      <c r="GA66" s="206"/>
      <c r="GB66" s="206"/>
      <c r="GC66" s="206"/>
      <c r="GD66" s="206"/>
      <c r="GE66" s="206"/>
      <c r="GF66" s="206"/>
      <c r="GG66" s="206"/>
      <c r="GH66" s="206"/>
      <c r="GI66" s="206"/>
      <c r="GJ66" s="206"/>
      <c r="GK66" s="206"/>
      <c r="GL66" s="206"/>
      <c r="GM66" s="206"/>
      <c r="GN66" s="206"/>
      <c r="GO66" s="206"/>
      <c r="GP66" s="206"/>
      <c r="GQ66" s="206"/>
      <c r="GR66" s="206"/>
      <c r="GS66" s="206"/>
      <c r="GT66" s="206"/>
      <c r="GU66" s="206"/>
      <c r="GV66" s="206"/>
      <c r="GW66" s="206"/>
      <c r="GX66" s="206"/>
      <c r="GY66" s="206"/>
      <c r="GZ66" s="206"/>
      <c r="HA66" s="206"/>
      <c r="HB66" s="206"/>
      <c r="HC66" s="206"/>
      <c r="HD66" s="206"/>
      <c r="HE66" s="206"/>
      <c r="HF66" s="206"/>
      <c r="HG66" s="206"/>
      <c r="HH66" s="206"/>
      <c r="HI66" s="206"/>
      <c r="HJ66" s="206"/>
      <c r="HK66" s="206"/>
      <c r="HL66" s="206"/>
      <c r="HM66" s="206"/>
      <c r="HN66" s="206"/>
      <c r="HO66" s="206"/>
      <c r="HP66" s="206"/>
      <c r="HQ66" s="206"/>
      <c r="HR66" s="206"/>
      <c r="HS66" s="206"/>
      <c r="HT66" s="206"/>
      <c r="HU66" s="206"/>
      <c r="HV66" s="206"/>
      <c r="HW66" s="206"/>
      <c r="HX66" s="206"/>
      <c r="HY66" s="206"/>
      <c r="HZ66" s="206"/>
      <c r="IA66" s="206"/>
      <c r="IB66" s="206"/>
      <c r="IC66" s="206"/>
      <c r="ID66" s="206"/>
      <c r="IE66" s="206"/>
      <c r="IF66" s="206"/>
      <c r="IG66" s="206"/>
      <c r="IH66" s="206"/>
      <c r="II66" s="206"/>
      <c r="IJ66" s="206"/>
    </row>
    <row r="67" spans="1:244" ht="30" customHeight="1" thickBot="1" x14ac:dyDescent="0.25">
      <c r="A67" s="341" t="s">
        <v>452</v>
      </c>
      <c r="B67" s="342"/>
      <c r="C67" s="342"/>
      <c r="D67" s="342"/>
      <c r="E67" s="342"/>
      <c r="F67" s="342"/>
      <c r="G67" s="342"/>
      <c r="H67" s="342"/>
      <c r="I67" s="342"/>
      <c r="J67" s="342"/>
      <c r="K67" s="342"/>
      <c r="L67" s="342"/>
      <c r="M67" s="342"/>
      <c r="N67" s="342"/>
      <c r="O67" s="342"/>
      <c r="P67" s="342"/>
      <c r="Q67" s="342"/>
      <c r="R67" s="342"/>
      <c r="S67" s="343"/>
    </row>
    <row r="68" spans="1:244" ht="18" customHeight="1" thickBot="1" x14ac:dyDescent="0.25">
      <c r="A68" s="122"/>
      <c r="B68" s="122"/>
      <c r="C68" s="122"/>
      <c r="D68" s="122"/>
      <c r="E68" s="122"/>
      <c r="F68" s="122"/>
      <c r="G68" s="122"/>
      <c r="H68" s="122"/>
      <c r="I68" s="122"/>
      <c r="J68" s="122"/>
      <c r="K68" s="122"/>
      <c r="L68" s="122"/>
      <c r="M68" s="122"/>
      <c r="N68" s="122"/>
      <c r="O68" s="122"/>
      <c r="P68" s="122"/>
      <c r="Q68" s="122"/>
      <c r="R68" s="122"/>
      <c r="S68" s="122"/>
    </row>
    <row r="69" spans="1:244" ht="48.75" customHeight="1" thickBot="1" x14ac:dyDescent="0.25">
      <c r="A69" s="185"/>
      <c r="B69" s="185"/>
      <c r="C69" s="122"/>
      <c r="D69" s="216" t="s">
        <v>411</v>
      </c>
      <c r="E69" s="696" t="s">
        <v>355</v>
      </c>
      <c r="F69" s="636"/>
      <c r="G69" s="507" t="s">
        <v>185</v>
      </c>
      <c r="H69" s="508"/>
      <c r="I69" s="689" t="s">
        <v>145</v>
      </c>
      <c r="J69" s="690"/>
      <c r="K69" s="344" t="s">
        <v>140</v>
      </c>
      <c r="L69" s="346"/>
      <c r="M69" s="344" t="s">
        <v>412</v>
      </c>
      <c r="N69" s="345"/>
      <c r="O69" s="345"/>
      <c r="P69" s="345"/>
      <c r="Q69" s="345"/>
      <c r="R69" s="346"/>
      <c r="S69" s="122"/>
    </row>
    <row r="70" spans="1:244" s="122" customFormat="1" ht="36" customHeight="1" x14ac:dyDescent="0.25">
      <c r="A70" s="693" t="s">
        <v>366</v>
      </c>
      <c r="B70" s="694"/>
      <c r="C70" s="695"/>
      <c r="D70" s="217">
        <v>2</v>
      </c>
      <c r="E70" s="664">
        <f>D31</f>
        <v>0</v>
      </c>
      <c r="F70" s="665"/>
      <c r="G70" s="664">
        <f>E31</f>
        <v>0</v>
      </c>
      <c r="H70" s="665"/>
      <c r="I70" s="678" t="str">
        <f>IFERROR(G70/E70,"-")</f>
        <v>-</v>
      </c>
      <c r="J70" s="679"/>
      <c r="K70" s="680">
        <f>IFERROR(D70-E70,"-")</f>
        <v>2</v>
      </c>
      <c r="L70" s="681"/>
      <c r="M70" s="706"/>
      <c r="N70" s="707"/>
      <c r="O70" s="707"/>
      <c r="P70" s="707"/>
      <c r="Q70" s="707"/>
      <c r="R70" s="708"/>
    </row>
    <row r="71" spans="1:244" s="122" customFormat="1" ht="52.5" customHeight="1" x14ac:dyDescent="0.25">
      <c r="A71" s="744" t="s">
        <v>441</v>
      </c>
      <c r="B71" s="745"/>
      <c r="C71" s="746"/>
      <c r="D71" s="218">
        <f>N7*0.15</f>
        <v>0</v>
      </c>
      <c r="E71" s="676"/>
      <c r="F71" s="677"/>
      <c r="G71" s="477"/>
      <c r="H71" s="478"/>
      <c r="I71" s="600" t="str">
        <f>IFERROR(G71/E71,"-")</f>
        <v>-</v>
      </c>
      <c r="J71" s="601"/>
      <c r="K71" s="666">
        <f>IFERROR(E71-D71,"-")</f>
        <v>0</v>
      </c>
      <c r="L71" s="667"/>
      <c r="M71" s="497"/>
      <c r="N71" s="498"/>
      <c r="O71" s="498"/>
      <c r="P71" s="498"/>
      <c r="Q71" s="498"/>
      <c r="R71" s="499"/>
    </row>
    <row r="72" spans="1:244" s="122" customFormat="1" ht="49.5" customHeight="1" thickBot="1" x14ac:dyDescent="0.3">
      <c r="A72" s="747" t="s">
        <v>368</v>
      </c>
      <c r="B72" s="748"/>
      <c r="C72" s="749"/>
      <c r="D72" s="219"/>
      <c r="E72" s="685">
        <f>G65</f>
        <v>0</v>
      </c>
      <c r="F72" s="686"/>
      <c r="G72" s="685">
        <f>L65</f>
        <v>0</v>
      </c>
      <c r="H72" s="686"/>
      <c r="I72" s="687" t="str">
        <f>IFERROR(G72/E72,"-")</f>
        <v>-</v>
      </c>
      <c r="J72" s="688"/>
      <c r="K72" s="682">
        <f>IFERROR(E72-D72,"-")</f>
        <v>0</v>
      </c>
      <c r="L72" s="683"/>
      <c r="M72" s="697"/>
      <c r="N72" s="698"/>
      <c r="O72" s="698"/>
      <c r="P72" s="698"/>
      <c r="Q72" s="698"/>
      <c r="R72" s="699"/>
    </row>
    <row r="73" spans="1:244" ht="30.75" customHeight="1" thickBot="1" x14ac:dyDescent="0.25">
      <c r="A73" s="122"/>
      <c r="B73" s="122"/>
      <c r="C73" s="122"/>
      <c r="D73" s="122"/>
      <c r="E73" s="220"/>
      <c r="F73" s="122"/>
      <c r="G73" s="122"/>
      <c r="H73" s="122"/>
      <c r="I73" s="122"/>
      <c r="J73" s="122"/>
      <c r="K73" s="221"/>
      <c r="L73" s="122"/>
      <c r="M73" s="122"/>
      <c r="N73" s="122"/>
      <c r="O73" s="122"/>
      <c r="P73" s="122"/>
      <c r="Q73" s="122"/>
      <c r="R73" s="122"/>
      <c r="S73" s="122"/>
    </row>
    <row r="74" spans="1:244" ht="30.75" hidden="1" customHeight="1" thickBot="1" x14ac:dyDescent="0.25">
      <c r="A74" s="122"/>
      <c r="B74" s="122"/>
      <c r="C74" s="122"/>
      <c r="D74" s="122"/>
      <c r="E74" s="122"/>
      <c r="F74" s="122"/>
      <c r="G74" s="122"/>
      <c r="H74" s="122"/>
      <c r="I74" s="122"/>
      <c r="J74" s="122"/>
      <c r="K74" s="122"/>
      <c r="L74" s="122"/>
      <c r="M74" s="122"/>
      <c r="N74" s="122"/>
      <c r="O74" s="122"/>
      <c r="P74" s="122"/>
      <c r="Q74" s="122"/>
      <c r="R74" s="122"/>
      <c r="S74" s="122"/>
    </row>
    <row r="75" spans="1:244" ht="30.75" customHeight="1" thickBot="1" x14ac:dyDescent="0.25">
      <c r="A75" s="341" t="s">
        <v>191</v>
      </c>
      <c r="B75" s="342"/>
      <c r="C75" s="342"/>
      <c r="D75" s="342"/>
      <c r="E75" s="342"/>
      <c r="F75" s="342"/>
      <c r="G75" s="342"/>
      <c r="H75" s="342"/>
      <c r="I75" s="342"/>
      <c r="J75" s="342"/>
      <c r="K75" s="342"/>
      <c r="L75" s="342"/>
      <c r="M75" s="342"/>
      <c r="N75" s="342"/>
      <c r="O75" s="342"/>
      <c r="P75" s="342"/>
      <c r="Q75" s="342"/>
      <c r="R75" s="342"/>
      <c r="S75" s="343"/>
    </row>
    <row r="76" spans="1:244" ht="19.5" customHeight="1" thickBot="1" x14ac:dyDescent="0.25">
      <c r="A76" s="122"/>
      <c r="B76" s="122"/>
      <c r="C76" s="122"/>
      <c r="D76" s="122"/>
      <c r="E76" s="122"/>
      <c r="F76" s="122"/>
      <c r="G76" s="122"/>
      <c r="H76" s="122"/>
      <c r="I76" s="122"/>
      <c r="J76" s="122"/>
      <c r="K76" s="122"/>
      <c r="L76" s="122"/>
      <c r="M76" s="122"/>
      <c r="N76" s="122"/>
      <c r="O76" s="122"/>
      <c r="P76" s="122"/>
      <c r="Q76" s="122"/>
      <c r="R76" s="122"/>
      <c r="S76" s="122"/>
    </row>
    <row r="77" spans="1:244" ht="30.75" customHeight="1" thickBot="1" x14ac:dyDescent="0.25">
      <c r="A77" s="641" t="s">
        <v>194</v>
      </c>
      <c r="B77" s="642"/>
      <c r="C77" s="643"/>
      <c r="D77" s="643"/>
      <c r="E77" s="644"/>
      <c r="F77" s="507" t="s">
        <v>185</v>
      </c>
      <c r="G77" s="645"/>
      <c r="H77" s="507" t="s">
        <v>1</v>
      </c>
      <c r="I77" s="653"/>
      <c r="J77" s="653"/>
      <c r="K77" s="653"/>
      <c r="L77" s="653"/>
      <c r="M77" s="508"/>
      <c r="N77" s="122"/>
      <c r="O77" s="122"/>
      <c r="P77" s="122"/>
      <c r="Q77" s="122"/>
      <c r="R77" s="122"/>
      <c r="S77" s="122"/>
    </row>
    <row r="78" spans="1:244" ht="30.75" customHeight="1" x14ac:dyDescent="0.2">
      <c r="A78" s="466" t="s">
        <v>146</v>
      </c>
      <c r="B78" s="750"/>
      <c r="C78" s="222">
        <v>1.1000000000000001</v>
      </c>
      <c r="D78" s="635" t="s">
        <v>455</v>
      </c>
      <c r="E78" s="636"/>
      <c r="F78" s="646">
        <v>0</v>
      </c>
      <c r="G78" s="647"/>
      <c r="H78" s="654"/>
      <c r="I78" s="464"/>
      <c r="J78" s="464"/>
      <c r="K78" s="464"/>
      <c r="L78" s="464"/>
      <c r="M78" s="465"/>
      <c r="N78" s="122"/>
      <c r="O78" s="122"/>
      <c r="P78" s="122"/>
      <c r="Q78" s="122"/>
      <c r="R78" s="122"/>
      <c r="S78" s="122"/>
    </row>
    <row r="79" spans="1:244" ht="30.75" customHeight="1" x14ac:dyDescent="0.2">
      <c r="A79" s="751"/>
      <c r="B79" s="752"/>
      <c r="C79" s="223">
        <v>1.2</v>
      </c>
      <c r="D79" s="637" t="s">
        <v>147</v>
      </c>
      <c r="E79" s="638"/>
      <c r="F79" s="357"/>
      <c r="G79" s="374"/>
      <c r="H79" s="350"/>
      <c r="I79" s="517"/>
      <c r="J79" s="517"/>
      <c r="K79" s="517"/>
      <c r="L79" s="517"/>
      <c r="M79" s="352"/>
      <c r="N79" s="122"/>
      <c r="O79" s="122"/>
      <c r="P79" s="122"/>
      <c r="Q79" s="122"/>
      <c r="R79" s="122"/>
      <c r="S79" s="122"/>
    </row>
    <row r="80" spans="1:244" ht="30.75" customHeight="1" x14ac:dyDescent="0.2">
      <c r="A80" s="702" t="s">
        <v>148</v>
      </c>
      <c r="B80" s="703"/>
      <c r="C80" s="223">
        <v>2.1</v>
      </c>
      <c r="D80" s="639" t="s">
        <v>0</v>
      </c>
      <c r="E80" s="640"/>
      <c r="F80" s="357">
        <f>-L53</f>
        <v>0</v>
      </c>
      <c r="G80" s="374"/>
      <c r="H80" s="350"/>
      <c r="I80" s="517"/>
      <c r="J80" s="517"/>
      <c r="K80" s="517"/>
      <c r="L80" s="517"/>
      <c r="M80" s="352"/>
      <c r="N80" s="122"/>
      <c r="O80" s="122"/>
      <c r="P80" s="122"/>
      <c r="Q80" s="122"/>
      <c r="R80" s="122"/>
      <c r="S80" s="122"/>
    </row>
    <row r="81" spans="1:19" ht="30.75" customHeight="1" x14ac:dyDescent="0.2">
      <c r="A81" s="704"/>
      <c r="B81" s="705"/>
      <c r="C81" s="223">
        <v>2.2000000000000002</v>
      </c>
      <c r="D81" s="639" t="s">
        <v>149</v>
      </c>
      <c r="E81" s="640"/>
      <c r="F81" s="357">
        <f>-K22</f>
        <v>0</v>
      </c>
      <c r="G81" s="374"/>
      <c r="H81" s="362"/>
      <c r="I81" s="691"/>
      <c r="J81" s="691"/>
      <c r="K81" s="691"/>
      <c r="L81" s="691"/>
      <c r="M81" s="363"/>
      <c r="N81" s="122"/>
      <c r="O81" s="122"/>
      <c r="P81" s="122"/>
      <c r="Q81" s="122"/>
      <c r="R81" s="122"/>
      <c r="S81" s="122"/>
    </row>
    <row r="82" spans="1:19" ht="47.25" customHeight="1" thickBot="1" x14ac:dyDescent="0.25">
      <c r="A82" s="700" t="s">
        <v>150</v>
      </c>
      <c r="B82" s="701"/>
      <c r="C82" s="224">
        <v>3.1</v>
      </c>
      <c r="D82" s="684" t="s">
        <v>193</v>
      </c>
      <c r="E82" s="405"/>
      <c r="F82" s="446"/>
      <c r="G82" s="692"/>
      <c r="H82" s="338"/>
      <c r="I82" s="339"/>
      <c r="J82" s="339"/>
      <c r="K82" s="339"/>
      <c r="L82" s="339"/>
      <c r="M82" s="340"/>
      <c r="N82" s="122"/>
      <c r="O82" s="122"/>
      <c r="P82" s="122"/>
      <c r="Q82" s="122"/>
      <c r="R82" s="122"/>
      <c r="S82" s="122"/>
    </row>
    <row r="83" spans="1:19" ht="30.75" customHeight="1" thickBot="1" x14ac:dyDescent="0.25">
      <c r="A83" s="122"/>
      <c r="B83" s="122"/>
      <c r="C83" s="122"/>
      <c r="D83" s="502" t="s">
        <v>135</v>
      </c>
      <c r="E83" s="504"/>
      <c r="F83" s="650">
        <f>SUM(F78:G82)</f>
        <v>0</v>
      </c>
      <c r="G83" s="651"/>
      <c r="H83" s="122"/>
      <c r="I83" s="122"/>
      <c r="J83" s="225"/>
      <c r="K83" s="122"/>
      <c r="L83" s="122"/>
      <c r="M83" s="122"/>
      <c r="N83" s="122"/>
      <c r="O83" s="122"/>
      <c r="P83" s="122"/>
      <c r="Q83" s="122"/>
      <c r="R83" s="122"/>
      <c r="S83" s="122"/>
    </row>
    <row r="84" spans="1:19" ht="30.75" customHeight="1" thickBot="1" x14ac:dyDescent="0.25">
      <c r="A84" s="122"/>
      <c r="B84" s="122"/>
      <c r="C84" s="122"/>
      <c r="D84" s="122"/>
      <c r="E84" s="122"/>
      <c r="F84" s="122"/>
      <c r="G84" s="122"/>
      <c r="H84" s="122"/>
      <c r="I84" s="122"/>
      <c r="J84" s="122"/>
      <c r="K84" s="122"/>
      <c r="L84" s="122"/>
      <c r="M84" s="122"/>
      <c r="N84" s="122"/>
      <c r="O84" s="122"/>
      <c r="P84" s="122"/>
      <c r="Q84" s="122"/>
      <c r="R84" s="122"/>
      <c r="S84" s="122"/>
    </row>
    <row r="85" spans="1:19" ht="30.75" customHeight="1" thickBot="1" x14ac:dyDescent="0.25">
      <c r="A85" s="512" t="s">
        <v>195</v>
      </c>
      <c r="B85" s="513"/>
      <c r="C85" s="513"/>
      <c r="D85" s="507" t="s">
        <v>185</v>
      </c>
      <c r="E85" s="508"/>
      <c r="F85" s="509" t="s">
        <v>1</v>
      </c>
      <c r="G85" s="510"/>
      <c r="H85" s="510"/>
      <c r="I85" s="510"/>
      <c r="J85" s="510"/>
      <c r="K85" s="511"/>
      <c r="L85" s="122"/>
      <c r="M85" s="122"/>
      <c r="N85" s="122"/>
      <c r="O85" s="122"/>
      <c r="P85" s="122"/>
      <c r="Q85" s="122"/>
      <c r="R85" s="122"/>
      <c r="S85" s="122"/>
    </row>
    <row r="86" spans="1:19" ht="30.75" customHeight="1" x14ac:dyDescent="0.2">
      <c r="A86" s="226" t="s">
        <v>151</v>
      </c>
      <c r="B86" s="227"/>
      <c r="C86" s="228"/>
      <c r="D86" s="514"/>
      <c r="E86" s="515"/>
      <c r="F86" s="360"/>
      <c r="G86" s="488"/>
      <c r="H86" s="488"/>
      <c r="I86" s="488"/>
      <c r="J86" s="488"/>
      <c r="K86" s="361"/>
      <c r="L86" s="122"/>
      <c r="M86" s="122"/>
      <c r="N86" s="122"/>
      <c r="O86" s="122"/>
      <c r="P86" s="122"/>
      <c r="Q86" s="122"/>
      <c r="R86" s="122"/>
      <c r="S86" s="122"/>
    </row>
    <row r="87" spans="1:19" ht="30.75" customHeight="1" x14ac:dyDescent="0.2">
      <c r="A87" s="229" t="s">
        <v>152</v>
      </c>
      <c r="B87" s="230"/>
      <c r="C87" s="231"/>
      <c r="D87" s="516"/>
      <c r="E87" s="359"/>
      <c r="F87" s="350"/>
      <c r="G87" s="517"/>
      <c r="H87" s="517"/>
      <c r="I87" s="517"/>
      <c r="J87" s="517"/>
      <c r="K87" s="352"/>
      <c r="L87" s="122"/>
      <c r="M87" s="122"/>
      <c r="N87" s="122"/>
      <c r="O87" s="122"/>
      <c r="P87" s="122"/>
      <c r="Q87" s="122"/>
      <c r="R87" s="122"/>
      <c r="S87" s="122"/>
    </row>
    <row r="88" spans="1:19" ht="30.75" customHeight="1" thickBot="1" x14ac:dyDescent="0.25">
      <c r="A88" s="232" t="s">
        <v>153</v>
      </c>
      <c r="B88" s="233"/>
      <c r="C88" s="234"/>
      <c r="D88" s="518"/>
      <c r="E88" s="448"/>
      <c r="F88" s="338"/>
      <c r="G88" s="339"/>
      <c r="H88" s="339"/>
      <c r="I88" s="339"/>
      <c r="J88" s="339"/>
      <c r="K88" s="340"/>
      <c r="L88" s="122"/>
      <c r="M88" s="122"/>
      <c r="N88" s="122"/>
      <c r="O88" s="122"/>
      <c r="P88" s="122"/>
      <c r="Q88" s="122"/>
      <c r="R88" s="122"/>
      <c r="S88" s="122"/>
    </row>
    <row r="89" spans="1:19" ht="30.75" customHeight="1" thickBot="1" x14ac:dyDescent="0.25">
      <c r="A89" s="502" t="s">
        <v>135</v>
      </c>
      <c r="B89" s="503"/>
      <c r="C89" s="504"/>
      <c r="D89" s="505">
        <f>SUM(D86:E88)</f>
        <v>0</v>
      </c>
      <c r="E89" s="506"/>
      <c r="F89" s="122"/>
      <c r="G89" s="122"/>
      <c r="H89" s="122"/>
      <c r="I89" s="122"/>
      <c r="J89" s="122"/>
      <c r="K89" s="122"/>
      <c r="L89" s="122"/>
      <c r="M89" s="122"/>
      <c r="N89" s="122"/>
      <c r="O89" s="122"/>
      <c r="P89" s="122"/>
      <c r="Q89" s="122"/>
      <c r="R89" s="122"/>
      <c r="S89" s="122"/>
    </row>
    <row r="90" spans="1:19" x14ac:dyDescent="0.2">
      <c r="A90" s="122"/>
      <c r="B90" s="122"/>
      <c r="C90" s="122"/>
      <c r="D90" s="235"/>
      <c r="E90" s="235"/>
      <c r="F90" s="122"/>
      <c r="G90" s="122"/>
      <c r="H90" s="122"/>
      <c r="I90" s="122"/>
      <c r="J90" s="122"/>
      <c r="K90" s="122"/>
      <c r="L90" s="122"/>
      <c r="M90" s="122"/>
      <c r="N90" s="122"/>
      <c r="O90" s="122"/>
      <c r="P90" s="122"/>
      <c r="Q90" s="122"/>
      <c r="R90" s="122"/>
      <c r="S90" s="122"/>
    </row>
    <row r="91" spans="1:19" x14ac:dyDescent="0.2">
      <c r="A91" s="122"/>
      <c r="B91" s="122"/>
      <c r="C91" s="122"/>
      <c r="D91" s="122"/>
      <c r="E91" s="122"/>
      <c r="F91" s="122"/>
      <c r="G91" s="122"/>
      <c r="H91" s="122"/>
      <c r="I91" s="122"/>
      <c r="J91" s="122"/>
      <c r="K91" s="122"/>
      <c r="L91" s="122"/>
      <c r="M91" s="122"/>
      <c r="N91" s="122"/>
      <c r="O91" s="122"/>
      <c r="P91" s="122"/>
      <c r="Q91" s="122"/>
      <c r="R91" s="122"/>
      <c r="S91" s="122"/>
    </row>
    <row r="93" spans="1:19" x14ac:dyDescent="0.2">
      <c r="A93" s="329" t="s">
        <v>495</v>
      </c>
      <c r="B93" s="329"/>
      <c r="C93" s="329"/>
      <c r="D93" s="329"/>
    </row>
  </sheetData>
  <dataConsolidate/>
  <mergeCells count="327">
    <mergeCell ref="A1:S1"/>
    <mergeCell ref="C5:E5"/>
    <mergeCell ref="C6:E6"/>
    <mergeCell ref="N6:O6"/>
    <mergeCell ref="P6:Q6"/>
    <mergeCell ref="C7:E7"/>
    <mergeCell ref="J7:M8"/>
    <mergeCell ref="N7:O8"/>
    <mergeCell ref="P7:Q8"/>
    <mergeCell ref="R7:R8"/>
    <mergeCell ref="D16:H16"/>
    <mergeCell ref="I16:J16"/>
    <mergeCell ref="K16:L16"/>
    <mergeCell ref="M16:N16"/>
    <mergeCell ref="O16:P16"/>
    <mergeCell ref="Q16:R16"/>
    <mergeCell ref="C8:E8"/>
    <mergeCell ref="C9:E9"/>
    <mergeCell ref="A13:S13"/>
    <mergeCell ref="A15:B15"/>
    <mergeCell ref="D15:H15"/>
    <mergeCell ref="I15:J15"/>
    <mergeCell ref="K15:L15"/>
    <mergeCell ref="M15:N15"/>
    <mergeCell ref="O15:P15"/>
    <mergeCell ref="Q15:R15"/>
    <mergeCell ref="D18:H18"/>
    <mergeCell ref="I18:J18"/>
    <mergeCell ref="K18:L18"/>
    <mergeCell ref="M18:N18"/>
    <mergeCell ref="O18:P18"/>
    <mergeCell ref="Q18:R18"/>
    <mergeCell ref="D17:H17"/>
    <mergeCell ref="I17:J17"/>
    <mergeCell ref="K17:L17"/>
    <mergeCell ref="M17:N17"/>
    <mergeCell ref="O17:P17"/>
    <mergeCell ref="Q17:R17"/>
    <mergeCell ref="Q21:R21"/>
    <mergeCell ref="D20:H20"/>
    <mergeCell ref="I20:J20"/>
    <mergeCell ref="K20:L20"/>
    <mergeCell ref="M20:N20"/>
    <mergeCell ref="O20:P20"/>
    <mergeCell ref="Q20:R20"/>
    <mergeCell ref="D19:H19"/>
    <mergeCell ref="I19:J19"/>
    <mergeCell ref="K19:L19"/>
    <mergeCell ref="M19:N19"/>
    <mergeCell ref="O19:P19"/>
    <mergeCell ref="Q19:R19"/>
    <mergeCell ref="D22:H22"/>
    <mergeCell ref="I22:J22"/>
    <mergeCell ref="K22:L22"/>
    <mergeCell ref="M22:N22"/>
    <mergeCell ref="O22:P22"/>
    <mergeCell ref="A24:K24"/>
    <mergeCell ref="D21:H21"/>
    <mergeCell ref="I21:J21"/>
    <mergeCell ref="K21:L21"/>
    <mergeCell ref="M21:N21"/>
    <mergeCell ref="O21:P21"/>
    <mergeCell ref="B28:C28"/>
    <mergeCell ref="E28:F28"/>
    <mergeCell ref="G28:K28"/>
    <mergeCell ref="B29:C29"/>
    <mergeCell ref="E29:F29"/>
    <mergeCell ref="G29:K29"/>
    <mergeCell ref="A26:C26"/>
    <mergeCell ref="E26:F26"/>
    <mergeCell ref="G26:K26"/>
    <mergeCell ref="B27:C27"/>
    <mergeCell ref="E27:F27"/>
    <mergeCell ref="G27:K27"/>
    <mergeCell ref="A36:B36"/>
    <mergeCell ref="D36:E36"/>
    <mergeCell ref="F36:G36"/>
    <mergeCell ref="H36:I36"/>
    <mergeCell ref="J36:K36"/>
    <mergeCell ref="L36:M36"/>
    <mergeCell ref="B30:C30"/>
    <mergeCell ref="E30:F30"/>
    <mergeCell ref="G30:K30"/>
    <mergeCell ref="E31:F31"/>
    <mergeCell ref="G31:K31"/>
    <mergeCell ref="A34:S34"/>
    <mergeCell ref="N36:O36"/>
    <mergeCell ref="P36:Q36"/>
    <mergeCell ref="R36:S36"/>
    <mergeCell ref="D37:E37"/>
    <mergeCell ref="F37:G37"/>
    <mergeCell ref="H37:I37"/>
    <mergeCell ref="J37:K37"/>
    <mergeCell ref="L37:M37"/>
    <mergeCell ref="N37:O37"/>
    <mergeCell ref="P37:Q37"/>
    <mergeCell ref="R37:S37"/>
    <mergeCell ref="D38:E38"/>
    <mergeCell ref="F38:G38"/>
    <mergeCell ref="H38:I38"/>
    <mergeCell ref="J38:K38"/>
    <mergeCell ref="L38:M38"/>
    <mergeCell ref="N38:O38"/>
    <mergeCell ref="P38:Q38"/>
    <mergeCell ref="R38:S38"/>
    <mergeCell ref="P39:Q39"/>
    <mergeCell ref="R39:S39"/>
    <mergeCell ref="D40:E40"/>
    <mergeCell ref="F40:G40"/>
    <mergeCell ref="H40:I40"/>
    <mergeCell ref="J40:K40"/>
    <mergeCell ref="L40:M40"/>
    <mergeCell ref="N40:O40"/>
    <mergeCell ref="P40:Q40"/>
    <mergeCell ref="R40:S40"/>
    <mergeCell ref="D39:E39"/>
    <mergeCell ref="F39:G39"/>
    <mergeCell ref="H39:I39"/>
    <mergeCell ref="J39:K39"/>
    <mergeCell ref="L39:M39"/>
    <mergeCell ref="N39:O39"/>
    <mergeCell ref="P41:Q41"/>
    <mergeCell ref="R41:S41"/>
    <mergeCell ref="D42:E42"/>
    <mergeCell ref="F42:G42"/>
    <mergeCell ref="H42:I42"/>
    <mergeCell ref="J42:K42"/>
    <mergeCell ref="L42:M42"/>
    <mergeCell ref="N42:O42"/>
    <mergeCell ref="P42:Q42"/>
    <mergeCell ref="R42:S42"/>
    <mergeCell ref="D41:E41"/>
    <mergeCell ref="F41:G41"/>
    <mergeCell ref="H41:I41"/>
    <mergeCell ref="J41:K41"/>
    <mergeCell ref="L41:M41"/>
    <mergeCell ref="N41:O41"/>
    <mergeCell ref="P43:Q43"/>
    <mergeCell ref="R43:S43"/>
    <mergeCell ref="D44:E44"/>
    <mergeCell ref="F44:G44"/>
    <mergeCell ref="H44:I44"/>
    <mergeCell ref="J44:K44"/>
    <mergeCell ref="L44:M44"/>
    <mergeCell ref="N44:O44"/>
    <mergeCell ref="P44:Q44"/>
    <mergeCell ref="R44:S44"/>
    <mergeCell ref="D43:E43"/>
    <mergeCell ref="F43:G43"/>
    <mergeCell ref="H43:I43"/>
    <mergeCell ref="J43:K43"/>
    <mergeCell ref="L43:M43"/>
    <mergeCell ref="N43:O43"/>
    <mergeCell ref="P45:Q45"/>
    <mergeCell ref="R45:S45"/>
    <mergeCell ref="D46:E46"/>
    <mergeCell ref="F46:G46"/>
    <mergeCell ref="H46:I46"/>
    <mergeCell ref="J46:K46"/>
    <mergeCell ref="L46:M46"/>
    <mergeCell ref="N46:O46"/>
    <mergeCell ref="P46:Q46"/>
    <mergeCell ref="R46:S46"/>
    <mergeCell ref="D45:E45"/>
    <mergeCell ref="F45:G45"/>
    <mergeCell ref="H45:I45"/>
    <mergeCell ref="J45:K45"/>
    <mergeCell ref="L45:M45"/>
    <mergeCell ref="N45:O45"/>
    <mergeCell ref="P47:Q47"/>
    <mergeCell ref="R47:S47"/>
    <mergeCell ref="D48:E48"/>
    <mergeCell ref="F48:G48"/>
    <mergeCell ref="H48:I48"/>
    <mergeCell ref="J48:K48"/>
    <mergeCell ref="L48:M48"/>
    <mergeCell ref="N48:O48"/>
    <mergeCell ref="P48:Q48"/>
    <mergeCell ref="R48:S48"/>
    <mergeCell ref="D47:E47"/>
    <mergeCell ref="F47:G47"/>
    <mergeCell ref="H47:I47"/>
    <mergeCell ref="J47:K47"/>
    <mergeCell ref="L47:M47"/>
    <mergeCell ref="N47:O47"/>
    <mergeCell ref="P49:Q49"/>
    <mergeCell ref="R49:S49"/>
    <mergeCell ref="D50:E50"/>
    <mergeCell ref="F50:G50"/>
    <mergeCell ref="H50:I50"/>
    <mergeCell ref="J50:K50"/>
    <mergeCell ref="L50:M50"/>
    <mergeCell ref="N50:O50"/>
    <mergeCell ref="P50:Q50"/>
    <mergeCell ref="R50:S50"/>
    <mergeCell ref="D49:E49"/>
    <mergeCell ref="F49:G49"/>
    <mergeCell ref="H49:I49"/>
    <mergeCell ref="J49:K49"/>
    <mergeCell ref="L49:M49"/>
    <mergeCell ref="N49:O49"/>
    <mergeCell ref="P51:Q51"/>
    <mergeCell ref="R51:S51"/>
    <mergeCell ref="D52:E52"/>
    <mergeCell ref="F52:G52"/>
    <mergeCell ref="H52:I52"/>
    <mergeCell ref="J52:K52"/>
    <mergeCell ref="L52:M52"/>
    <mergeCell ref="N52:O52"/>
    <mergeCell ref="P52:Q52"/>
    <mergeCell ref="R52:S52"/>
    <mergeCell ref="D51:E51"/>
    <mergeCell ref="F51:G51"/>
    <mergeCell ref="H51:I51"/>
    <mergeCell ref="J51:K51"/>
    <mergeCell ref="L51:M51"/>
    <mergeCell ref="N51:O51"/>
    <mergeCell ref="A57:B57"/>
    <mergeCell ref="D57:F57"/>
    <mergeCell ref="G57:H57"/>
    <mergeCell ref="I57:K57"/>
    <mergeCell ref="L57:M57"/>
    <mergeCell ref="N57:Q57"/>
    <mergeCell ref="H53:I53"/>
    <mergeCell ref="J53:K53"/>
    <mergeCell ref="L53:M53"/>
    <mergeCell ref="N53:O53"/>
    <mergeCell ref="P53:Q53"/>
    <mergeCell ref="A55:S55"/>
    <mergeCell ref="D58:F58"/>
    <mergeCell ref="G58:H58"/>
    <mergeCell ref="I58:K58"/>
    <mergeCell ref="L58:M58"/>
    <mergeCell ref="N58:Q58"/>
    <mergeCell ref="D59:F59"/>
    <mergeCell ref="G59:H59"/>
    <mergeCell ref="I59:K59"/>
    <mergeCell ref="L59:M59"/>
    <mergeCell ref="N59:Q59"/>
    <mergeCell ref="D60:F60"/>
    <mergeCell ref="G60:H60"/>
    <mergeCell ref="I60:K60"/>
    <mergeCell ref="L60:M60"/>
    <mergeCell ref="N60:Q60"/>
    <mergeCell ref="D61:F61"/>
    <mergeCell ref="G61:H61"/>
    <mergeCell ref="I61:K61"/>
    <mergeCell ref="L61:M61"/>
    <mergeCell ref="N61:Q61"/>
    <mergeCell ref="D64:F64"/>
    <mergeCell ref="G64:H64"/>
    <mergeCell ref="I64:K64"/>
    <mergeCell ref="L64:M64"/>
    <mergeCell ref="N64:Q64"/>
    <mergeCell ref="E65:F65"/>
    <mergeCell ref="G65:H65"/>
    <mergeCell ref="L65:M65"/>
    <mergeCell ref="D62:F62"/>
    <mergeCell ref="G62:H62"/>
    <mergeCell ref="I62:K62"/>
    <mergeCell ref="L62:M62"/>
    <mergeCell ref="N62:Q62"/>
    <mergeCell ref="D63:F63"/>
    <mergeCell ref="G63:H63"/>
    <mergeCell ref="I63:K63"/>
    <mergeCell ref="L63:M63"/>
    <mergeCell ref="N63:Q63"/>
    <mergeCell ref="A70:C70"/>
    <mergeCell ref="E70:F70"/>
    <mergeCell ref="G70:H70"/>
    <mergeCell ref="I70:J70"/>
    <mergeCell ref="K70:L70"/>
    <mergeCell ref="M70:R70"/>
    <mergeCell ref="A67:S67"/>
    <mergeCell ref="E69:F69"/>
    <mergeCell ref="G69:H69"/>
    <mergeCell ref="I69:J69"/>
    <mergeCell ref="K69:L69"/>
    <mergeCell ref="M69:R69"/>
    <mergeCell ref="A72:C72"/>
    <mergeCell ref="E72:F72"/>
    <mergeCell ref="G72:H72"/>
    <mergeCell ref="I72:J72"/>
    <mergeCell ref="K72:L72"/>
    <mergeCell ref="M72:R72"/>
    <mergeCell ref="A71:C71"/>
    <mergeCell ref="E71:F71"/>
    <mergeCell ref="G71:H71"/>
    <mergeCell ref="I71:J71"/>
    <mergeCell ref="K71:L71"/>
    <mergeCell ref="M71:R71"/>
    <mergeCell ref="A75:S75"/>
    <mergeCell ref="A77:E77"/>
    <mergeCell ref="F77:G77"/>
    <mergeCell ref="H77:M77"/>
    <mergeCell ref="A78:B79"/>
    <mergeCell ref="D78:E78"/>
    <mergeCell ref="F78:G78"/>
    <mergeCell ref="H78:M78"/>
    <mergeCell ref="D79:E79"/>
    <mergeCell ref="F79:G79"/>
    <mergeCell ref="A82:B82"/>
    <mergeCell ref="D82:E82"/>
    <mergeCell ref="F82:G82"/>
    <mergeCell ref="H82:M82"/>
    <mergeCell ref="D83:E83"/>
    <mergeCell ref="F83:G83"/>
    <mergeCell ref="H79:M79"/>
    <mergeCell ref="A80:B81"/>
    <mergeCell ref="D80:E80"/>
    <mergeCell ref="F80:G80"/>
    <mergeCell ref="H80:M80"/>
    <mergeCell ref="D81:E81"/>
    <mergeCell ref="F81:G81"/>
    <mergeCell ref="H81:M81"/>
    <mergeCell ref="D88:E88"/>
    <mergeCell ref="F88:K88"/>
    <mergeCell ref="A89:C89"/>
    <mergeCell ref="D89:E89"/>
    <mergeCell ref="A93:D93"/>
    <mergeCell ref="A85:C85"/>
    <mergeCell ref="D85:E85"/>
    <mergeCell ref="F85:K85"/>
    <mergeCell ref="D86:E86"/>
    <mergeCell ref="F86:K86"/>
    <mergeCell ref="D87:E87"/>
    <mergeCell ref="F87:K87"/>
  </mergeCells>
  <dataValidations count="11">
    <dataValidation type="date" allowBlank="1" showInputMessage="1" showErrorMessage="1" sqref="C7:E7" xr:uid="{00000000-0002-0000-0800-000000000000}">
      <formula1>42005</formula1>
      <formula2>44561</formula2>
    </dataValidation>
    <dataValidation type="whole" allowBlank="1" showInputMessage="1" showErrorMessage="1" sqref="G65:H65 F37:I52 N7:Q8 D89:E89 L65:M65 D31:F31 J53:Q53 I22:L22" xr:uid="{00000000-0002-0000-0800-000001000000}">
      <formula1>0</formula1>
      <formula2>50000</formula2>
    </dataValidation>
    <dataValidation type="decimal" allowBlank="1" showInputMessage="1" showErrorMessage="1" sqref="M16:N22 D27:F30 F83:G83 N37:O52 D70:D72 I70:L72 E70:H70 E72:H72" xr:uid="{00000000-0002-0000-0800-000002000000}">
      <formula1>0</formula1>
      <formula2>50000</formula2>
    </dataValidation>
    <dataValidation type="decimal" allowBlank="1" showInputMessage="1" showErrorMessage="1" sqref="J20:J21 L16:L18 J37:M52 I16:I21 J16:J18 L20:L21 K16:K21" xr:uid="{00000000-0002-0000-0800-000003000000}">
      <formula1>0</formula1>
      <formula2>5000000</formula2>
    </dataValidation>
    <dataValidation type="decimal" allowBlank="1" showInputMessage="1" showErrorMessage="1" sqref="D86:E86" xr:uid="{00000000-0002-0000-0800-000004000000}">
      <formula1>0</formula1>
      <formula2>99999</formula2>
    </dataValidation>
    <dataValidation type="decimal" allowBlank="1" showInputMessage="1" showErrorMessage="1" sqref="F78:G81" xr:uid="{00000000-0002-0000-0800-000005000000}">
      <formula1>0</formula1>
      <formula2>9999999999</formula2>
    </dataValidation>
    <dataValidation type="decimal" allowBlank="1" showInputMessage="1" showErrorMessage="1" sqref="P37:Q52 O16:P22" xr:uid="{00000000-0002-0000-0800-000006000000}">
      <formula1>-500000</formula1>
      <formula2>5000000</formula2>
    </dataValidation>
    <dataValidation type="decimal" allowBlank="1" showInputMessage="1" showErrorMessage="1" sqref="G58:H64" xr:uid="{00000000-0002-0000-0800-000007000000}">
      <formula1>0</formula1>
      <formula2>500000000000</formula2>
    </dataValidation>
    <dataValidation type="decimal" allowBlank="1" showInputMessage="1" showErrorMessage="1" sqref="L58:M64 E71:H71" xr:uid="{00000000-0002-0000-0800-000008000000}">
      <formula1>0</formula1>
      <formula2>500000000</formula2>
    </dataValidation>
    <dataValidation type="decimal" allowBlank="1" showInputMessage="1" showErrorMessage="1" sqref="F82:G82" xr:uid="{00000000-0002-0000-0800-000009000000}">
      <formula1>-99999999</formula1>
      <formula2>9999999999</formula2>
    </dataValidation>
    <dataValidation type="decimal" allowBlank="1" showInputMessage="1" showErrorMessage="1" sqref="D87:E88" xr:uid="{00000000-0002-0000-0800-00000A000000}">
      <formula1>-9999999</formula1>
      <formula2>99999999</formula2>
    </dataValidation>
  </dataValidations>
  <pageMargins left="0.7" right="0.7" top="0.75" bottom="0.75" header="0.3" footer="0.3"/>
  <pageSetup paperSize="9" scale="50" fitToHeight="0" orientation="landscape"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800-00000B000000}">
          <x14:formula1>
            <xm:f>LISTS!$G$2:$G$7</xm:f>
          </x14:formula1>
          <xm:sqref>D16:D21</xm:sqref>
        </x14:dataValidation>
        <x14:dataValidation type="list" allowBlank="1" showInputMessage="1" showErrorMessage="1" xr:uid="{00000000-0002-0000-0800-00000C000000}">
          <x14:formula1>
            <xm:f>LISTS!$E$2:$E$14</xm:f>
          </x14:formula1>
          <xm:sqref>D37:D52</xm:sqref>
        </x14:dataValidation>
        <x14:dataValidation type="list" allowBlank="1" showInputMessage="1" showErrorMessage="1" xr:uid="{00000000-0002-0000-0800-00000D000000}">
          <x14:formula1>
            <xm:f>LISTS!$G$10:$G$14</xm:f>
          </x14:formula1>
          <xm:sqref>C37:C52 C16:C21 C58:C64</xm:sqref>
        </x14:dataValidation>
        <x14:dataValidation type="list" allowBlank="1" showInputMessage="1" showErrorMessage="1" xr:uid="{00000000-0002-0000-0800-00000E000000}">
          <x14:formula1>
            <xm:f>LISTS!$C$15:$C$16</xm:f>
          </x14:formula1>
          <xm:sqref>C9:E9</xm:sqref>
        </x14:dataValidation>
        <x14:dataValidation type="list" allowBlank="1" showInputMessage="1" showErrorMessage="1" xr:uid="{00000000-0002-0000-0800-00000F000000}">
          <x14:formula1>
            <xm:f>LISTS!$A$2:$A$9</xm:f>
          </x14:formula1>
          <xm:sqref>B37:B52 B16:B21 B58:B64</xm:sqref>
        </x14:dataValidation>
        <x14:dataValidation type="list" allowBlank="1" showInputMessage="1" showErrorMessage="1" xr:uid="{00000000-0002-0000-0800-000010000000}">
          <x14:formula1>
            <xm:f>LISTS!$C$2:$C$5</xm:f>
          </x14:formula1>
          <xm:sqref>B27:B30</xm:sqref>
        </x14:dataValidation>
        <x14:dataValidation type="list" allowBlank="1" showInputMessage="1" showErrorMessage="1" xr:uid="{00000000-0002-0000-0800-000011000000}">
          <x14:formula1>
            <xm:f>Sheet5!$A$2:$A$158</xm:f>
          </x14:formula1>
          <xm:sqref>C5:E5</xm:sqref>
        </x14:dataValidation>
        <x14:dataValidation type="list" allowBlank="1" showInputMessage="1" showErrorMessage="1" xr:uid="{00000000-0002-0000-0800-000012000000}">
          <x14:formula1>
            <xm:f>LISTS!$A$13:$A$15</xm:f>
          </x14:formula1>
          <xm:sqref>C8:E8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R63"/>
  <sheetViews>
    <sheetView zoomScale="80" zoomScaleNormal="80" workbookViewId="0">
      <selection activeCell="S13" sqref="S13"/>
    </sheetView>
  </sheetViews>
  <sheetFormatPr baseColWidth="10" defaultColWidth="9.140625" defaultRowHeight="14.25" x14ac:dyDescent="0.2"/>
  <cols>
    <col min="1" max="1" width="8.42578125" style="118" customWidth="1"/>
    <col min="2" max="2" width="15.5703125" style="118" customWidth="1"/>
    <col min="3" max="3" width="28.28515625" style="118" customWidth="1"/>
    <col min="4" max="4" width="15.28515625" style="118" customWidth="1"/>
    <col min="5" max="5" width="18" style="118" customWidth="1"/>
    <col min="6" max="6" width="15.28515625" style="118" customWidth="1"/>
    <col min="7" max="7" width="19.42578125" style="118" customWidth="1"/>
    <col min="8" max="8" width="15.28515625" style="118" customWidth="1"/>
    <col min="9" max="9" width="19.42578125" style="118" customWidth="1"/>
    <col min="10" max="10" width="15.28515625" style="118" customWidth="1"/>
    <col min="11" max="11" width="19.42578125" style="118" customWidth="1"/>
    <col min="12" max="16384" width="9.140625" style="118"/>
  </cols>
  <sheetData>
    <row r="1" spans="1:12" ht="34.5" customHeight="1" x14ac:dyDescent="0.2">
      <c r="A1" s="633" t="s">
        <v>369</v>
      </c>
      <c r="B1" s="633"/>
      <c r="C1" s="633"/>
      <c r="D1" s="633"/>
      <c r="E1" s="633"/>
      <c r="F1" s="633"/>
      <c r="G1" s="633"/>
      <c r="H1" s="633"/>
      <c r="I1" s="633"/>
      <c r="J1" s="633"/>
      <c r="K1" s="236"/>
      <c r="L1" s="236"/>
    </row>
    <row r="2" spans="1:12" ht="34.5" customHeight="1" thickBot="1" x14ac:dyDescent="0.25"/>
    <row r="3" spans="1:12" ht="24.75" customHeight="1" thickBot="1" x14ac:dyDescent="0.25">
      <c r="A3" s="797" t="s">
        <v>17</v>
      </c>
      <c r="B3" s="798"/>
      <c r="C3" s="237"/>
      <c r="D3" s="122"/>
      <c r="E3" s="122"/>
      <c r="F3" s="554" t="s">
        <v>136</v>
      </c>
      <c r="G3" s="555"/>
      <c r="H3" s="554" t="s">
        <v>137</v>
      </c>
      <c r="I3" s="555"/>
      <c r="J3" s="554" t="s">
        <v>356</v>
      </c>
      <c r="K3" s="555"/>
    </row>
    <row r="4" spans="1:12" ht="35.25" customHeight="1" x14ac:dyDescent="0.2">
      <c r="A4" s="790" t="s">
        <v>179</v>
      </c>
      <c r="B4" s="791"/>
      <c r="C4" s="238"/>
      <c r="D4" s="122"/>
      <c r="E4" s="122"/>
      <c r="F4" s="792" t="e">
        <f>#REF!+C53</f>
        <v>#REF!</v>
      </c>
      <c r="G4" s="793"/>
      <c r="H4" s="774" t="e">
        <f>#REF!</f>
        <v>#REF!</v>
      </c>
      <c r="I4" s="775"/>
      <c r="J4" s="766" t="str">
        <f>IFERROR(H4/F4,"-")</f>
        <v>-</v>
      </c>
      <c r="K4" s="767"/>
    </row>
    <row r="5" spans="1:12" ht="24.75" customHeight="1" thickBot="1" x14ac:dyDescent="0.25">
      <c r="A5" s="799" t="s">
        <v>21</v>
      </c>
      <c r="B5" s="800"/>
      <c r="C5" s="238"/>
      <c r="D5" s="122"/>
      <c r="E5" s="122"/>
      <c r="F5" s="794"/>
      <c r="G5" s="795"/>
      <c r="H5" s="776"/>
      <c r="I5" s="777"/>
      <c r="J5" s="768"/>
      <c r="K5" s="769"/>
    </row>
    <row r="6" spans="1:12" ht="24.75" customHeight="1" x14ac:dyDescent="0.2">
      <c r="A6" s="799" t="s">
        <v>371</v>
      </c>
      <c r="B6" s="800"/>
      <c r="C6" s="238"/>
      <c r="D6" s="122"/>
      <c r="E6" s="122"/>
      <c r="F6" s="122"/>
      <c r="G6" s="122"/>
      <c r="H6" s="122"/>
      <c r="I6" s="122"/>
      <c r="J6" s="122"/>
      <c r="K6" s="122"/>
    </row>
    <row r="7" spans="1:12" ht="24.75" customHeight="1" x14ac:dyDescent="0.2">
      <c r="A7" s="799" t="s">
        <v>20</v>
      </c>
      <c r="B7" s="800"/>
      <c r="C7" s="239"/>
      <c r="D7" s="122"/>
      <c r="E7" s="122"/>
      <c r="F7" s="122"/>
      <c r="G7" s="122"/>
      <c r="H7" s="122"/>
      <c r="I7" s="122"/>
      <c r="J7" s="122"/>
      <c r="K7" s="122"/>
    </row>
    <row r="8" spans="1:12" ht="24.75" customHeight="1" thickBot="1" x14ac:dyDescent="0.25">
      <c r="A8" s="801" t="s">
        <v>26</v>
      </c>
      <c r="B8" s="802"/>
      <c r="C8" s="240"/>
      <c r="D8" s="122"/>
      <c r="E8" s="122"/>
      <c r="F8" s="122"/>
      <c r="G8" s="122"/>
      <c r="H8" s="122"/>
      <c r="I8" s="122"/>
      <c r="J8" s="122"/>
      <c r="K8" s="122"/>
    </row>
    <row r="9" spans="1:12" ht="34.5" customHeight="1" thickBot="1" x14ac:dyDescent="0.25"/>
    <row r="10" spans="1:12" ht="34.5" customHeight="1" thickBot="1" x14ac:dyDescent="0.25">
      <c r="D10" s="509" t="s">
        <v>19</v>
      </c>
      <c r="E10" s="778"/>
      <c r="F10" s="779" t="s">
        <v>130</v>
      </c>
      <c r="G10" s="780"/>
      <c r="H10" s="781" t="s">
        <v>129</v>
      </c>
      <c r="I10" s="782"/>
      <c r="J10" s="750" t="s">
        <v>372</v>
      </c>
      <c r="K10" s="511"/>
    </row>
    <row r="11" spans="1:12" ht="24.75" customHeight="1" thickBot="1" x14ac:dyDescent="0.25">
      <c r="C11" s="241" t="s">
        <v>357</v>
      </c>
      <c r="D11" s="241" t="s">
        <v>23</v>
      </c>
      <c r="E11" s="242" t="s">
        <v>138</v>
      </c>
      <c r="F11" s="243" t="s">
        <v>424</v>
      </c>
      <c r="G11" s="244" t="s">
        <v>425</v>
      </c>
      <c r="H11" s="243" t="s">
        <v>426</v>
      </c>
      <c r="I11" s="244" t="s">
        <v>427</v>
      </c>
      <c r="J11" s="245" t="s">
        <v>428</v>
      </c>
      <c r="K11" s="246" t="s">
        <v>429</v>
      </c>
    </row>
    <row r="12" spans="1:12" ht="34.5" customHeight="1" x14ac:dyDescent="0.2">
      <c r="A12" s="696" t="s">
        <v>357</v>
      </c>
      <c r="B12" s="635"/>
      <c r="C12" s="247" t="s">
        <v>417</v>
      </c>
      <c r="D12" s="248"/>
      <c r="E12" s="249"/>
      <c r="F12" s="248"/>
      <c r="G12" s="249"/>
      <c r="H12" s="248"/>
      <c r="I12" s="249"/>
      <c r="J12" s="250"/>
      <c r="K12" s="251"/>
    </row>
    <row r="13" spans="1:12" ht="34.5" customHeight="1" x14ac:dyDescent="0.2">
      <c r="A13" s="783"/>
      <c r="B13" s="784"/>
      <c r="C13" s="252" t="s">
        <v>423</v>
      </c>
      <c r="D13" s="253"/>
      <c r="E13" s="254"/>
      <c r="F13" s="253"/>
      <c r="G13" s="254"/>
      <c r="H13" s="253"/>
      <c r="I13" s="254"/>
      <c r="J13" s="255"/>
      <c r="K13" s="256"/>
    </row>
    <row r="14" spans="1:12" ht="34.5" customHeight="1" x14ac:dyDescent="0.2">
      <c r="A14" s="783"/>
      <c r="B14" s="784"/>
      <c r="C14" s="252" t="s">
        <v>419</v>
      </c>
      <c r="D14" s="253"/>
      <c r="E14" s="254"/>
      <c r="F14" s="253"/>
      <c r="G14" s="254"/>
      <c r="H14" s="253"/>
      <c r="I14" s="254"/>
      <c r="J14" s="255"/>
      <c r="K14" s="256"/>
    </row>
    <row r="15" spans="1:12" ht="34.5" customHeight="1" x14ac:dyDescent="0.2">
      <c r="A15" s="783"/>
      <c r="B15" s="784"/>
      <c r="C15" s="252" t="s">
        <v>420</v>
      </c>
      <c r="D15" s="253"/>
      <c r="E15" s="254"/>
      <c r="F15" s="253"/>
      <c r="G15" s="254"/>
      <c r="H15" s="253"/>
      <c r="I15" s="254"/>
      <c r="J15" s="255"/>
      <c r="K15" s="256"/>
    </row>
    <row r="16" spans="1:12" ht="34.5" customHeight="1" x14ac:dyDescent="0.2">
      <c r="A16" s="783"/>
      <c r="B16" s="784"/>
      <c r="C16" s="252" t="s">
        <v>421</v>
      </c>
      <c r="D16" s="253"/>
      <c r="E16" s="254"/>
      <c r="F16" s="253"/>
      <c r="G16" s="254"/>
      <c r="H16" s="253"/>
      <c r="I16" s="254"/>
      <c r="J16" s="255"/>
      <c r="K16" s="256"/>
    </row>
    <row r="17" spans="1:11" ht="34.5" customHeight="1" x14ac:dyDescent="0.2">
      <c r="A17" s="783"/>
      <c r="B17" s="784"/>
      <c r="C17" s="252" t="s">
        <v>422</v>
      </c>
      <c r="D17" s="253"/>
      <c r="E17" s="254"/>
      <c r="F17" s="253"/>
      <c r="G17" s="254"/>
      <c r="H17" s="253"/>
      <c r="I17" s="254"/>
      <c r="J17" s="255"/>
      <c r="K17" s="256"/>
    </row>
    <row r="18" spans="1:11" ht="34.5" customHeight="1" thickBot="1" x14ac:dyDescent="0.25">
      <c r="A18" s="785"/>
      <c r="B18" s="786"/>
      <c r="C18" s="257"/>
      <c r="D18" s="258"/>
      <c r="E18" s="259"/>
      <c r="F18" s="258"/>
      <c r="G18" s="259"/>
      <c r="H18" s="258"/>
      <c r="I18" s="259"/>
      <c r="J18" s="260"/>
      <c r="K18" s="261"/>
    </row>
    <row r="19" spans="1:11" ht="9.75" customHeight="1" thickBot="1" x14ac:dyDescent="0.25"/>
    <row r="20" spans="1:11" ht="34.5" customHeight="1" thickBot="1" x14ac:dyDescent="0.25">
      <c r="A20" s="576" t="s">
        <v>135</v>
      </c>
      <c r="B20" s="796"/>
      <c r="C20" s="577"/>
      <c r="D20" s="262"/>
      <c r="E20" s="263"/>
      <c r="F20" s="262"/>
      <c r="G20" s="264"/>
      <c r="H20" s="265"/>
      <c r="I20" s="266"/>
      <c r="J20" s="262"/>
      <c r="K20" s="267"/>
    </row>
    <row r="21" spans="1:11" ht="34.5" customHeight="1" thickBot="1" x14ac:dyDescent="0.25"/>
    <row r="22" spans="1:11" ht="34.5" customHeight="1" thickBot="1" x14ac:dyDescent="0.25">
      <c r="D22" s="509" t="s">
        <v>19</v>
      </c>
      <c r="E22" s="778"/>
      <c r="F22" s="779" t="s">
        <v>130</v>
      </c>
      <c r="G22" s="780"/>
      <c r="H22" s="781" t="s">
        <v>129</v>
      </c>
      <c r="I22" s="782"/>
      <c r="J22" s="750" t="s">
        <v>372</v>
      </c>
      <c r="K22" s="511"/>
    </row>
    <row r="23" spans="1:11" ht="26.25" customHeight="1" thickBot="1" x14ac:dyDescent="0.25">
      <c r="C23" s="241" t="s">
        <v>30</v>
      </c>
      <c r="D23" s="241" t="s">
        <v>23</v>
      </c>
      <c r="E23" s="242" t="s">
        <v>138</v>
      </c>
      <c r="F23" s="243" t="s">
        <v>424</v>
      </c>
      <c r="G23" s="244" t="s">
        <v>425</v>
      </c>
      <c r="H23" s="243" t="s">
        <v>426</v>
      </c>
      <c r="I23" s="244" t="s">
        <v>427</v>
      </c>
      <c r="J23" s="245" t="s">
        <v>428</v>
      </c>
      <c r="K23" s="246" t="s">
        <v>429</v>
      </c>
    </row>
    <row r="24" spans="1:11" ht="34.5" customHeight="1" x14ac:dyDescent="0.2">
      <c r="A24" s="696" t="s">
        <v>30</v>
      </c>
      <c r="B24" s="787"/>
      <c r="C24" s="268" t="s">
        <v>124</v>
      </c>
      <c r="D24" s="248"/>
      <c r="E24" s="249"/>
      <c r="F24" s="248"/>
      <c r="G24" s="249"/>
      <c r="H24" s="248"/>
      <c r="I24" s="249"/>
      <c r="J24" s="250"/>
      <c r="K24" s="251"/>
    </row>
    <row r="25" spans="1:11" ht="34.5" customHeight="1" x14ac:dyDescent="0.2">
      <c r="A25" s="783"/>
      <c r="B25" s="788"/>
      <c r="C25" s="269" t="s">
        <v>7</v>
      </c>
      <c r="D25" s="253"/>
      <c r="E25" s="254"/>
      <c r="F25" s="253"/>
      <c r="G25" s="254"/>
      <c r="H25" s="253"/>
      <c r="I25" s="254"/>
      <c r="J25" s="255"/>
      <c r="K25" s="256"/>
    </row>
    <row r="26" spans="1:11" ht="34.5" customHeight="1" x14ac:dyDescent="0.2">
      <c r="A26" s="783"/>
      <c r="B26" s="788"/>
      <c r="C26" s="269" t="s">
        <v>31</v>
      </c>
      <c r="D26" s="253"/>
      <c r="E26" s="254"/>
      <c r="F26" s="253"/>
      <c r="G26" s="254"/>
      <c r="H26" s="253"/>
      <c r="I26" s="254"/>
      <c r="J26" s="255"/>
      <c r="K26" s="256"/>
    </row>
    <row r="27" spans="1:11" ht="34.5" customHeight="1" x14ac:dyDescent="0.2">
      <c r="A27" s="783"/>
      <c r="B27" s="788"/>
      <c r="C27" s="269" t="s">
        <v>32</v>
      </c>
      <c r="D27" s="253"/>
      <c r="E27" s="254"/>
      <c r="F27" s="253"/>
      <c r="G27" s="254"/>
      <c r="H27" s="253"/>
      <c r="I27" s="254"/>
      <c r="J27" s="255"/>
      <c r="K27" s="256"/>
    </row>
    <row r="28" spans="1:11" ht="34.5" customHeight="1" thickBot="1" x14ac:dyDescent="0.25">
      <c r="A28" s="785"/>
      <c r="B28" s="789"/>
      <c r="C28" s="270" t="s">
        <v>33</v>
      </c>
      <c r="D28" s="258"/>
      <c r="E28" s="259"/>
      <c r="F28" s="258"/>
      <c r="G28" s="259"/>
      <c r="H28" s="258"/>
      <c r="I28" s="259"/>
      <c r="J28" s="260"/>
      <c r="K28" s="261"/>
    </row>
    <row r="29" spans="1:11" ht="9.75" customHeight="1" thickBot="1" x14ac:dyDescent="0.25"/>
    <row r="30" spans="1:11" ht="34.5" customHeight="1" thickBot="1" x14ac:dyDescent="0.25">
      <c r="A30" s="576" t="s">
        <v>135</v>
      </c>
      <c r="B30" s="796"/>
      <c r="C30" s="577"/>
      <c r="D30" s="271"/>
      <c r="E30" s="272"/>
      <c r="F30" s="271"/>
      <c r="G30" s="273"/>
      <c r="H30" s="274"/>
      <c r="I30" s="275"/>
      <c r="J30" s="271"/>
      <c r="K30" s="276"/>
    </row>
    <row r="31" spans="1:11" ht="34.5" customHeight="1" thickBot="1" x14ac:dyDescent="0.25"/>
    <row r="32" spans="1:11" ht="34.5" customHeight="1" thickBot="1" x14ac:dyDescent="0.25">
      <c r="D32" s="509" t="s">
        <v>19</v>
      </c>
      <c r="E32" s="778"/>
      <c r="F32" s="779" t="s">
        <v>130</v>
      </c>
      <c r="G32" s="780"/>
      <c r="H32" s="781" t="s">
        <v>129</v>
      </c>
      <c r="I32" s="782"/>
      <c r="J32" s="750" t="s">
        <v>372</v>
      </c>
      <c r="K32" s="511"/>
    </row>
    <row r="33" spans="1:18" ht="34.5" customHeight="1" thickBot="1" x14ac:dyDescent="0.25">
      <c r="C33" s="241" t="s">
        <v>72</v>
      </c>
      <c r="D33" s="241" t="s">
        <v>23</v>
      </c>
      <c r="E33" s="242" t="s">
        <v>138</v>
      </c>
      <c r="F33" s="243" t="s">
        <v>424</v>
      </c>
      <c r="G33" s="244" t="s">
        <v>425</v>
      </c>
      <c r="H33" s="243" t="s">
        <v>426</v>
      </c>
      <c r="I33" s="244" t="s">
        <v>427</v>
      </c>
      <c r="J33" s="245" t="s">
        <v>428</v>
      </c>
      <c r="K33" s="246" t="s">
        <v>429</v>
      </c>
    </row>
    <row r="34" spans="1:18" ht="34.5" customHeight="1" x14ac:dyDescent="0.2">
      <c r="A34" s="696" t="s">
        <v>0</v>
      </c>
      <c r="B34" s="787"/>
      <c r="C34" s="268" t="s">
        <v>149</v>
      </c>
      <c r="D34" s="248"/>
      <c r="E34" s="249"/>
      <c r="F34" s="248"/>
      <c r="G34" s="249"/>
      <c r="H34" s="248"/>
      <c r="I34" s="249"/>
      <c r="J34" s="250"/>
      <c r="K34" s="251"/>
    </row>
    <row r="35" spans="1:18" ht="34.5" customHeight="1" thickBot="1" x14ac:dyDescent="0.25">
      <c r="A35" s="785"/>
      <c r="B35" s="789"/>
      <c r="C35" s="270" t="s">
        <v>370</v>
      </c>
      <c r="D35" s="258"/>
      <c r="E35" s="259"/>
      <c r="F35" s="258"/>
      <c r="G35" s="259"/>
      <c r="H35" s="258"/>
      <c r="I35" s="259"/>
      <c r="J35" s="260"/>
      <c r="K35" s="261"/>
    </row>
    <row r="36" spans="1:18" ht="9.75" customHeight="1" thickBot="1" x14ac:dyDescent="0.25"/>
    <row r="37" spans="1:18" ht="35.25" customHeight="1" thickBot="1" x14ac:dyDescent="0.25">
      <c r="A37" s="576" t="s">
        <v>135</v>
      </c>
      <c r="B37" s="796"/>
      <c r="C37" s="796"/>
      <c r="D37" s="271"/>
      <c r="E37" s="272"/>
      <c r="F37" s="271"/>
      <c r="G37" s="273"/>
      <c r="H37" s="274"/>
      <c r="I37" s="275"/>
      <c r="J37" s="271"/>
      <c r="K37" s="276"/>
    </row>
    <row r="38" spans="1:18" ht="35.25" customHeight="1" thickBot="1" x14ac:dyDescent="0.25"/>
    <row r="39" spans="1:18" ht="21.75" customHeight="1" thickBot="1" x14ac:dyDescent="0.25">
      <c r="D39" s="762" t="s">
        <v>19</v>
      </c>
      <c r="E39" s="763"/>
      <c r="F39" s="764" t="s">
        <v>130</v>
      </c>
      <c r="G39" s="765"/>
      <c r="H39" s="772" t="s">
        <v>129</v>
      </c>
      <c r="I39" s="773"/>
      <c r="J39" s="770" t="s">
        <v>372</v>
      </c>
      <c r="K39" s="771"/>
    </row>
    <row r="40" spans="1:18" ht="21.75" customHeight="1" thickBot="1" x14ac:dyDescent="0.25">
      <c r="C40" s="277" t="s">
        <v>436</v>
      </c>
      <c r="D40" s="277" t="s">
        <v>187</v>
      </c>
      <c r="E40" s="278" t="s">
        <v>185</v>
      </c>
      <c r="F40" s="277" t="s">
        <v>430</v>
      </c>
      <c r="G40" s="278" t="s">
        <v>431</v>
      </c>
      <c r="H40" s="279" t="s">
        <v>432</v>
      </c>
      <c r="I40" s="280" t="s">
        <v>433</v>
      </c>
      <c r="J40" s="281" t="s">
        <v>434</v>
      </c>
      <c r="K40" s="282" t="s">
        <v>435</v>
      </c>
    </row>
    <row r="41" spans="1:18" ht="56.25" customHeight="1" x14ac:dyDescent="0.2">
      <c r="A41" s="803" t="s">
        <v>381</v>
      </c>
      <c r="B41" s="804"/>
      <c r="C41" s="268" t="s">
        <v>366</v>
      </c>
      <c r="D41" s="248"/>
      <c r="E41" s="249"/>
      <c r="F41" s="248"/>
      <c r="G41" s="249"/>
      <c r="H41" s="248"/>
      <c r="I41" s="249"/>
      <c r="J41" s="283"/>
      <c r="K41" s="284"/>
    </row>
    <row r="42" spans="1:18" ht="96.75" customHeight="1" x14ac:dyDescent="0.2">
      <c r="A42" s="805"/>
      <c r="B42" s="806"/>
      <c r="C42" s="269" t="s">
        <v>365</v>
      </c>
      <c r="D42" s="253"/>
      <c r="E42" s="254"/>
      <c r="F42" s="253"/>
      <c r="G42" s="254"/>
      <c r="H42" s="253"/>
      <c r="I42" s="254"/>
      <c r="J42" s="255"/>
      <c r="K42" s="256"/>
    </row>
    <row r="43" spans="1:18" ht="92.25" customHeight="1" x14ac:dyDescent="0.2">
      <c r="A43" s="805"/>
      <c r="B43" s="806"/>
      <c r="C43" s="270" t="s">
        <v>368</v>
      </c>
      <c r="D43" s="258"/>
      <c r="E43" s="259"/>
      <c r="F43" s="258"/>
      <c r="G43" s="259"/>
      <c r="H43" s="258"/>
      <c r="I43" s="259"/>
      <c r="J43" s="260"/>
      <c r="K43" s="261"/>
    </row>
    <row r="44" spans="1:18" ht="9.75" customHeight="1" thickBot="1" x14ac:dyDescent="0.25">
      <c r="A44" s="122"/>
      <c r="B44" s="122"/>
      <c r="C44" s="122"/>
      <c r="D44" s="122"/>
      <c r="E44" s="122"/>
      <c r="F44" s="122"/>
      <c r="G44" s="122"/>
      <c r="H44" s="122"/>
      <c r="I44" s="122"/>
      <c r="J44" s="122"/>
      <c r="K44" s="122"/>
      <c r="L44" s="122"/>
      <c r="M44" s="122"/>
      <c r="N44" s="122"/>
      <c r="O44" s="122"/>
      <c r="P44" s="122"/>
      <c r="Q44" s="122"/>
      <c r="R44" s="122"/>
    </row>
    <row r="45" spans="1:18" ht="36.75" customHeight="1" thickBot="1" x14ac:dyDescent="0.25">
      <c r="A45" s="576" t="s">
        <v>135</v>
      </c>
      <c r="B45" s="796"/>
      <c r="C45" s="577"/>
      <c r="D45" s="271"/>
      <c r="E45" s="272"/>
      <c r="F45" s="271"/>
      <c r="G45" s="273"/>
      <c r="H45" s="274"/>
      <c r="I45" s="275"/>
      <c r="J45" s="271"/>
      <c r="K45" s="276"/>
    </row>
    <row r="47" spans="1:18" ht="15" thickBot="1" x14ac:dyDescent="0.25"/>
    <row r="48" spans="1:18" ht="28.5" customHeight="1" thickBot="1" x14ac:dyDescent="0.25">
      <c r="D48" s="762" t="s">
        <v>19</v>
      </c>
      <c r="E48" s="763"/>
      <c r="F48" s="764" t="s">
        <v>130</v>
      </c>
      <c r="G48" s="765"/>
      <c r="H48" s="772" t="s">
        <v>129</v>
      </c>
      <c r="I48" s="773"/>
      <c r="J48" s="770" t="s">
        <v>372</v>
      </c>
      <c r="K48" s="771"/>
    </row>
    <row r="49" spans="1:11" ht="28.5" customHeight="1" thickBot="1" x14ac:dyDescent="0.25">
      <c r="C49" s="241" t="s">
        <v>439</v>
      </c>
      <c r="D49" s="277" t="s">
        <v>187</v>
      </c>
      <c r="E49" s="278" t="s">
        <v>185</v>
      </c>
      <c r="F49" s="277" t="s">
        <v>430</v>
      </c>
      <c r="G49" s="278" t="s">
        <v>431</v>
      </c>
      <c r="H49" s="279" t="s">
        <v>432</v>
      </c>
      <c r="I49" s="280" t="s">
        <v>433</v>
      </c>
      <c r="J49" s="281" t="s">
        <v>434</v>
      </c>
      <c r="K49" s="282" t="s">
        <v>435</v>
      </c>
    </row>
    <row r="50" spans="1:11" ht="28.5" customHeight="1" x14ac:dyDescent="0.2">
      <c r="A50" s="696" t="s">
        <v>438</v>
      </c>
      <c r="B50" s="787"/>
      <c r="C50" s="268" t="s">
        <v>14</v>
      </c>
      <c r="D50" s="248"/>
      <c r="E50" s="249"/>
      <c r="F50" s="248"/>
      <c r="G50" s="249"/>
      <c r="H50" s="248"/>
      <c r="I50" s="249"/>
      <c r="J50" s="250"/>
      <c r="K50" s="251"/>
    </row>
    <row r="51" spans="1:11" ht="28.5" customHeight="1" x14ac:dyDescent="0.2">
      <c r="A51" s="783"/>
      <c r="B51" s="788"/>
      <c r="C51" s="269" t="s">
        <v>358</v>
      </c>
      <c r="D51" s="253"/>
      <c r="E51" s="254"/>
      <c r="F51" s="253"/>
      <c r="G51" s="254"/>
      <c r="H51" s="253"/>
      <c r="I51" s="254"/>
      <c r="J51" s="255"/>
      <c r="K51" s="256"/>
    </row>
    <row r="52" spans="1:11" ht="28.5" customHeight="1" x14ac:dyDescent="0.2">
      <c r="A52" s="783"/>
      <c r="B52" s="788"/>
      <c r="C52" s="269" t="s">
        <v>15</v>
      </c>
      <c r="D52" s="253"/>
      <c r="E52" s="254"/>
      <c r="F52" s="253"/>
      <c r="G52" s="254"/>
      <c r="H52" s="253"/>
      <c r="I52" s="254"/>
      <c r="J52" s="255"/>
      <c r="K52" s="256"/>
    </row>
    <row r="53" spans="1:11" ht="28.5" customHeight="1" x14ac:dyDescent="0.2">
      <c r="A53" s="783"/>
      <c r="B53" s="788"/>
      <c r="C53" s="269" t="s">
        <v>16</v>
      </c>
      <c r="D53" s="253"/>
      <c r="E53" s="254"/>
      <c r="F53" s="253"/>
      <c r="G53" s="254"/>
      <c r="H53" s="253"/>
      <c r="I53" s="254"/>
      <c r="J53" s="255"/>
      <c r="K53" s="256"/>
    </row>
    <row r="54" spans="1:11" ht="28.5" customHeight="1" thickBot="1" x14ac:dyDescent="0.25">
      <c r="A54" s="785"/>
      <c r="B54" s="789"/>
      <c r="C54" s="270"/>
      <c r="D54" s="258"/>
      <c r="E54" s="259"/>
      <c r="F54" s="258"/>
      <c r="G54" s="259"/>
      <c r="H54" s="258"/>
      <c r="I54" s="259"/>
      <c r="J54" s="260"/>
      <c r="K54" s="261"/>
    </row>
    <row r="55" spans="1:11" ht="9" customHeight="1" thickBot="1" x14ac:dyDescent="0.25"/>
    <row r="56" spans="1:11" ht="28.5" customHeight="1" thickBot="1" x14ac:dyDescent="0.25">
      <c r="A56" s="576" t="s">
        <v>135</v>
      </c>
      <c r="B56" s="796"/>
      <c r="C56" s="577"/>
      <c r="D56" s="271"/>
      <c r="E56" s="272"/>
      <c r="F56" s="271"/>
      <c r="G56" s="273"/>
      <c r="H56" s="274"/>
      <c r="I56" s="275"/>
      <c r="J56" s="271"/>
      <c r="K56" s="276"/>
    </row>
    <row r="58" spans="1:11" ht="15" thickBot="1" x14ac:dyDescent="0.25"/>
    <row r="59" spans="1:11" ht="25.5" customHeight="1" thickBot="1" x14ac:dyDescent="0.25">
      <c r="D59" s="509" t="s">
        <v>19</v>
      </c>
      <c r="E59" s="778"/>
      <c r="F59" s="779" t="s">
        <v>130</v>
      </c>
      <c r="G59" s="780"/>
      <c r="H59" s="781" t="s">
        <v>129</v>
      </c>
      <c r="I59" s="782"/>
      <c r="J59" s="750" t="s">
        <v>372</v>
      </c>
      <c r="K59" s="511"/>
    </row>
    <row r="60" spans="1:11" ht="25.5" customHeight="1" thickBot="1" x14ac:dyDescent="0.25">
      <c r="C60" s="285" t="s">
        <v>440</v>
      </c>
      <c r="D60" s="241" t="s">
        <v>23</v>
      </c>
      <c r="E60" s="242" t="s">
        <v>138</v>
      </c>
      <c r="F60" s="243" t="s">
        <v>424</v>
      </c>
      <c r="G60" s="244" t="s">
        <v>425</v>
      </c>
      <c r="H60" s="243" t="s">
        <v>426</v>
      </c>
      <c r="I60" s="244" t="s">
        <v>427</v>
      </c>
      <c r="J60" s="245" t="s">
        <v>428</v>
      </c>
      <c r="K60" s="246" t="s">
        <v>429</v>
      </c>
    </row>
    <row r="61" spans="1:11" ht="36" customHeight="1" thickBot="1" x14ac:dyDescent="0.25">
      <c r="A61" s="689" t="s">
        <v>437</v>
      </c>
      <c r="B61" s="690"/>
      <c r="C61" s="268"/>
      <c r="D61" s="248"/>
      <c r="E61" s="249"/>
      <c r="F61" s="248"/>
      <c r="G61" s="249"/>
      <c r="H61" s="248"/>
      <c r="I61" s="249"/>
      <c r="J61" s="250"/>
      <c r="K61" s="251"/>
    </row>
    <row r="62" spans="1:11" ht="13.5" customHeight="1" thickBot="1" x14ac:dyDescent="0.25"/>
    <row r="63" spans="1:11" ht="25.5" customHeight="1" thickBot="1" x14ac:dyDescent="0.25">
      <c r="A63" s="576" t="s">
        <v>135</v>
      </c>
      <c r="B63" s="796"/>
      <c r="C63" s="577"/>
      <c r="D63" s="271"/>
      <c r="E63" s="272"/>
      <c r="F63" s="271"/>
      <c r="G63" s="273"/>
      <c r="H63" s="274"/>
      <c r="I63" s="275"/>
      <c r="J63" s="271"/>
      <c r="K63" s="276"/>
    </row>
  </sheetData>
  <mergeCells count="49">
    <mergeCell ref="D59:E59"/>
    <mergeCell ref="F59:G59"/>
    <mergeCell ref="H59:I59"/>
    <mergeCell ref="J59:K59"/>
    <mergeCell ref="D48:E48"/>
    <mergeCell ref="F48:G48"/>
    <mergeCell ref="H48:I48"/>
    <mergeCell ref="J48:K48"/>
    <mergeCell ref="A50:B54"/>
    <mergeCell ref="A63:C63"/>
    <mergeCell ref="A61:B61"/>
    <mergeCell ref="A3:B3"/>
    <mergeCell ref="A5:B5"/>
    <mergeCell ref="A6:B6"/>
    <mergeCell ref="A8:B8"/>
    <mergeCell ref="A34:B35"/>
    <mergeCell ref="A7:B7"/>
    <mergeCell ref="A20:C20"/>
    <mergeCell ref="A30:C30"/>
    <mergeCell ref="A37:C37"/>
    <mergeCell ref="A45:C45"/>
    <mergeCell ref="A41:B43"/>
    <mergeCell ref="A56:C56"/>
    <mergeCell ref="A1:J1"/>
    <mergeCell ref="D32:E32"/>
    <mergeCell ref="F32:G32"/>
    <mergeCell ref="H32:I32"/>
    <mergeCell ref="A12:B18"/>
    <mergeCell ref="A24:B28"/>
    <mergeCell ref="D22:E22"/>
    <mergeCell ref="F22:G22"/>
    <mergeCell ref="H22:I22"/>
    <mergeCell ref="J22:K22"/>
    <mergeCell ref="D10:E10"/>
    <mergeCell ref="F10:G10"/>
    <mergeCell ref="H10:I10"/>
    <mergeCell ref="A4:B4"/>
    <mergeCell ref="F3:G3"/>
    <mergeCell ref="F4:G5"/>
    <mergeCell ref="D39:E39"/>
    <mergeCell ref="F39:G39"/>
    <mergeCell ref="J3:K3"/>
    <mergeCell ref="J4:K5"/>
    <mergeCell ref="J10:K10"/>
    <mergeCell ref="H3:I3"/>
    <mergeCell ref="J39:K39"/>
    <mergeCell ref="H39:I39"/>
    <mergeCell ref="H4:I5"/>
    <mergeCell ref="J32:K32"/>
  </mergeCells>
  <pageMargins left="0.7" right="0.7" top="0.75" bottom="0.75" header="0.3" footer="0.3"/>
  <pageSetup paperSize="9" scale="52" fitToHeight="0" orientation="portrait" r:id="rId1"/>
  <tableParts count="6">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0000000}">
          <x14:formula1>
            <xm:f>LISTS!$A$2:$A$9</xm:f>
          </x14:formula1>
          <xm:sqref>C12:C18</xm:sqref>
        </x14:dataValidation>
        <x14:dataValidation type="list" allowBlank="1" showInputMessage="1" showErrorMessage="1" xr:uid="{00000000-0002-0000-0900-000001000000}">
          <x14:formula1>
            <xm:f>LISTS!$G$10:$G$14</xm:f>
          </x14:formula1>
          <xm:sqref>C24:C28</xm:sqref>
        </x14:dataValidation>
        <x14:dataValidation type="list" allowBlank="1" showInputMessage="1" showErrorMessage="1" xr:uid="{00000000-0002-0000-0900-000002000000}">
          <x14:formula1>
            <xm:f>LISTS!$C$15:$C$16</xm:f>
          </x14:formula1>
          <xm:sqref>C8</xm:sqref>
        </x14:dataValidation>
        <x14:dataValidation type="list" allowBlank="1" showInputMessage="1" showErrorMessage="1" xr:uid="{00000000-0002-0000-0900-000003000000}">
          <x14:formula1>
            <xm:f>LISTS!$C$2:$C$5</xm:f>
          </x14:formula1>
          <xm:sqref>C50:C54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V94"/>
  <sheetViews>
    <sheetView showGridLines="0" view="pageBreakPreview" topLeftCell="A85" zoomScaleNormal="90" zoomScaleSheetLayoutView="100" workbookViewId="0">
      <selection activeCell="C79" sqref="C79"/>
    </sheetView>
  </sheetViews>
  <sheetFormatPr baseColWidth="10" defaultColWidth="9.42578125" defaultRowHeight="12.75" customHeight="1" x14ac:dyDescent="0.2"/>
  <cols>
    <col min="1" max="1" width="4" style="9" customWidth="1"/>
    <col min="2" max="2" width="29.5703125" style="9" customWidth="1"/>
    <col min="3" max="3" width="74.28515625" style="9" customWidth="1"/>
    <col min="4" max="4" width="36.5703125" style="9" customWidth="1"/>
    <col min="5" max="5" width="16.5703125" style="9" customWidth="1"/>
    <col min="6" max="6" width="22" style="9" customWidth="1"/>
    <col min="7" max="7" width="6.28515625" style="9" customWidth="1"/>
    <col min="8" max="8" width="41.140625" style="9" customWidth="1"/>
    <col min="9" max="9" width="40" style="9" customWidth="1"/>
    <col min="10" max="256" width="9.42578125" style="9" customWidth="1"/>
    <col min="257" max="16384" width="9.42578125" style="8"/>
  </cols>
  <sheetData>
    <row r="1" spans="1:11" s="9" customFormat="1" ht="24" hidden="1" customHeight="1" x14ac:dyDescent="0.35">
      <c r="A1" s="816" t="s">
        <v>35</v>
      </c>
      <c r="B1" s="817"/>
      <c r="C1" s="817"/>
      <c r="D1" s="817"/>
      <c r="E1" s="817"/>
      <c r="F1" s="818"/>
      <c r="G1" s="31"/>
      <c r="H1" s="14"/>
      <c r="I1" s="14"/>
      <c r="J1" s="14"/>
      <c r="K1" s="13"/>
    </row>
    <row r="2" spans="1:11" s="9" customFormat="1" ht="13.5" hidden="1" customHeight="1" x14ac:dyDescent="0.35">
      <c r="A2" s="102"/>
      <c r="B2" s="101"/>
      <c r="C2" s="101"/>
      <c r="D2" s="101"/>
      <c r="E2" s="101"/>
      <c r="F2" s="101"/>
      <c r="G2" s="14"/>
      <c r="H2" s="14"/>
      <c r="I2" s="14"/>
      <c r="J2" s="14"/>
      <c r="K2" s="13"/>
    </row>
    <row r="3" spans="1:11" s="9" customFormat="1" ht="13.5" hidden="1" customHeight="1" x14ac:dyDescent="0.2">
      <c r="A3" s="813" t="s">
        <v>36</v>
      </c>
      <c r="B3" s="814"/>
      <c r="C3" s="814"/>
      <c r="D3" s="814"/>
      <c r="E3" s="814"/>
      <c r="F3" s="815"/>
      <c r="G3" s="31"/>
      <c r="H3" s="14"/>
      <c r="I3" s="14"/>
      <c r="J3" s="14"/>
      <c r="K3" s="56"/>
    </row>
    <row r="4" spans="1:11" s="9" customFormat="1" ht="12.75" hidden="1" customHeight="1" x14ac:dyDescent="0.2">
      <c r="A4" s="63"/>
      <c r="B4" s="15"/>
      <c r="C4" s="15"/>
      <c r="D4" s="15"/>
      <c r="E4" s="15"/>
      <c r="F4" s="15"/>
      <c r="G4" s="14"/>
      <c r="H4" s="14"/>
      <c r="I4" s="14"/>
      <c r="J4" s="14"/>
      <c r="K4" s="13"/>
    </row>
    <row r="5" spans="1:11" s="9" customFormat="1" ht="12" hidden="1" customHeight="1" x14ac:dyDescent="0.2">
      <c r="A5" s="91"/>
      <c r="B5" s="100"/>
      <c r="C5" s="99"/>
      <c r="D5" s="14"/>
      <c r="E5" s="14"/>
      <c r="F5" s="14"/>
      <c r="G5" s="85"/>
      <c r="H5" s="14"/>
      <c r="I5" s="14"/>
      <c r="J5" s="14"/>
      <c r="K5" s="13"/>
    </row>
    <row r="6" spans="1:11" s="9" customFormat="1" ht="93.75" hidden="1" customHeight="1" x14ac:dyDescent="0.2">
      <c r="A6" s="93">
        <v>1</v>
      </c>
      <c r="B6" s="98" t="s">
        <v>37</v>
      </c>
      <c r="C6" s="819" t="s">
        <v>38</v>
      </c>
      <c r="D6" s="820"/>
      <c r="E6" s="820"/>
      <c r="F6" s="14"/>
      <c r="G6" s="14"/>
      <c r="H6" s="14"/>
      <c r="I6" s="14"/>
      <c r="J6" s="14"/>
      <c r="K6" s="13"/>
    </row>
    <row r="7" spans="1:11" s="9" customFormat="1" ht="48" hidden="1" customHeight="1" x14ac:dyDescent="0.2">
      <c r="A7" s="91"/>
      <c r="B7" s="97"/>
      <c r="C7" s="819" t="s">
        <v>373</v>
      </c>
      <c r="D7" s="820"/>
      <c r="E7" s="820"/>
      <c r="F7" s="14"/>
      <c r="G7" s="85"/>
      <c r="H7" s="14"/>
      <c r="I7" s="14"/>
      <c r="J7" s="14"/>
      <c r="K7" s="13"/>
    </row>
    <row r="8" spans="1:11" s="9" customFormat="1" ht="37.5" hidden="1" customHeight="1" x14ac:dyDescent="0.2">
      <c r="A8" s="91"/>
      <c r="B8" s="96"/>
      <c r="C8" s="821" t="s">
        <v>39</v>
      </c>
      <c r="D8" s="822"/>
      <c r="E8" s="822"/>
      <c r="F8" s="14"/>
      <c r="G8" s="14"/>
      <c r="H8" s="14"/>
      <c r="I8" s="14"/>
      <c r="J8" s="14"/>
      <c r="K8" s="13"/>
    </row>
    <row r="9" spans="1:11" s="9" customFormat="1" ht="87.75" hidden="1" customHeight="1" x14ac:dyDescent="0.2">
      <c r="A9" s="93">
        <v>2</v>
      </c>
      <c r="B9" s="95" t="s">
        <v>40</v>
      </c>
      <c r="C9" s="807" t="s">
        <v>41</v>
      </c>
      <c r="D9" s="808"/>
      <c r="E9" s="808"/>
      <c r="F9" s="14"/>
      <c r="G9" s="14"/>
      <c r="H9" s="14"/>
      <c r="I9" s="14"/>
      <c r="J9" s="14"/>
      <c r="K9" s="13"/>
    </row>
    <row r="10" spans="1:11" s="9" customFormat="1" ht="34.5" hidden="1" customHeight="1" x14ac:dyDescent="0.2">
      <c r="A10" s="93">
        <v>3</v>
      </c>
      <c r="B10" s="94" t="s">
        <v>42</v>
      </c>
      <c r="C10" s="809" t="s">
        <v>43</v>
      </c>
      <c r="D10" s="810"/>
      <c r="E10" s="810"/>
      <c r="F10" s="14"/>
      <c r="G10" s="14"/>
      <c r="H10" s="14"/>
      <c r="I10" s="14"/>
      <c r="J10" s="14"/>
      <c r="K10" s="13"/>
    </row>
    <row r="11" spans="1:11" s="9" customFormat="1" ht="37.5" hidden="1" customHeight="1" x14ac:dyDescent="0.2">
      <c r="A11" s="93">
        <v>6</v>
      </c>
      <c r="B11" s="92" t="s">
        <v>44</v>
      </c>
      <c r="C11" s="811" t="s">
        <v>45</v>
      </c>
      <c r="D11" s="812"/>
      <c r="E11" s="812"/>
      <c r="F11" s="14"/>
      <c r="G11" s="14"/>
      <c r="H11" s="14"/>
      <c r="I11" s="14"/>
      <c r="J11" s="14"/>
      <c r="K11" s="13"/>
    </row>
    <row r="12" spans="1:11" s="9" customFormat="1" ht="12.75" hidden="1" customHeight="1" x14ac:dyDescent="0.2">
      <c r="A12" s="91"/>
      <c r="B12" s="90"/>
      <c r="C12" s="90"/>
      <c r="D12" s="90"/>
      <c r="E12" s="90"/>
      <c r="F12" s="14"/>
      <c r="G12" s="14"/>
      <c r="H12" s="14"/>
      <c r="I12" s="14"/>
      <c r="J12" s="14"/>
      <c r="K12" s="13"/>
    </row>
    <row r="13" spans="1:11" s="9" customFormat="1" ht="13.5" hidden="1" customHeight="1" x14ac:dyDescent="0.2">
      <c r="A13" s="89"/>
      <c r="B13" s="88"/>
      <c r="C13" s="88"/>
      <c r="D13" s="88"/>
      <c r="E13" s="88"/>
      <c r="F13" s="87"/>
      <c r="G13" s="14"/>
      <c r="H13" s="14"/>
      <c r="I13" s="14"/>
      <c r="J13" s="14"/>
      <c r="K13" s="13"/>
    </row>
    <row r="14" spans="1:11" s="9" customFormat="1" ht="13.5" hidden="1" customHeight="1" x14ac:dyDescent="0.2">
      <c r="A14" s="813" t="s">
        <v>46</v>
      </c>
      <c r="B14" s="814"/>
      <c r="C14" s="814"/>
      <c r="D14" s="814"/>
      <c r="E14" s="814"/>
      <c r="F14" s="815"/>
      <c r="G14" s="31"/>
      <c r="H14" s="14"/>
      <c r="I14" s="14"/>
      <c r="J14" s="14"/>
      <c r="K14" s="56"/>
    </row>
    <row r="15" spans="1:11" s="9" customFormat="1" ht="12.75" hidden="1" customHeight="1" x14ac:dyDescent="0.2">
      <c r="A15" s="63"/>
      <c r="B15" s="54"/>
      <c r="C15" s="54"/>
      <c r="D15" s="54"/>
      <c r="E15" s="54"/>
      <c r="F15" s="54"/>
      <c r="G15" s="85"/>
      <c r="H15" s="85"/>
      <c r="I15" s="14"/>
      <c r="J15" s="14"/>
      <c r="K15" s="13"/>
    </row>
    <row r="16" spans="1:11" s="9" customFormat="1" ht="38.25" hidden="1" customHeight="1" x14ac:dyDescent="0.2">
      <c r="A16" s="65"/>
      <c r="B16" s="53" t="s">
        <v>47</v>
      </c>
      <c r="C16" s="52" t="s">
        <v>35</v>
      </c>
      <c r="D16" s="52" t="s">
        <v>48</v>
      </c>
      <c r="E16" s="52" t="s">
        <v>1</v>
      </c>
      <c r="F16" s="51" t="s">
        <v>49</v>
      </c>
      <c r="G16" s="86"/>
      <c r="H16" s="85"/>
      <c r="I16" s="14"/>
      <c r="J16" s="14"/>
      <c r="K16" s="13"/>
    </row>
    <row r="17" spans="1:11" s="9" customFormat="1" ht="45" hidden="1" customHeight="1" x14ac:dyDescent="0.2">
      <c r="A17" s="65"/>
      <c r="B17" s="83" t="s">
        <v>50</v>
      </c>
      <c r="C17" s="47" t="s">
        <v>51</v>
      </c>
      <c r="D17" s="46"/>
      <c r="E17" s="46"/>
      <c r="F17" s="45"/>
      <c r="G17" s="27"/>
      <c r="H17" s="14"/>
      <c r="I17" s="14"/>
      <c r="J17" s="14"/>
      <c r="K17" s="13"/>
    </row>
    <row r="18" spans="1:11" s="9" customFormat="1" ht="13.5" hidden="1" customHeight="1" x14ac:dyDescent="0.2">
      <c r="A18" s="39"/>
      <c r="B18" s="84"/>
      <c r="C18" s="84"/>
      <c r="D18" s="84"/>
      <c r="E18" s="84"/>
      <c r="F18" s="84"/>
      <c r="G18" s="14"/>
      <c r="H18" s="14"/>
      <c r="I18" s="14"/>
      <c r="J18" s="14"/>
      <c r="K18" s="13"/>
    </row>
    <row r="19" spans="1:11" s="9" customFormat="1" ht="13.5" hidden="1" customHeight="1" x14ac:dyDescent="0.2">
      <c r="A19" s="813" t="s">
        <v>52</v>
      </c>
      <c r="B19" s="814"/>
      <c r="C19" s="814"/>
      <c r="D19" s="814"/>
      <c r="E19" s="814"/>
      <c r="F19" s="815"/>
      <c r="G19" s="31"/>
      <c r="H19" s="14"/>
      <c r="I19" s="14"/>
      <c r="J19" s="14"/>
      <c r="K19" s="56"/>
    </row>
    <row r="20" spans="1:11" s="9" customFormat="1" ht="12.75" hidden="1" customHeight="1" x14ac:dyDescent="0.2">
      <c r="A20" s="63"/>
      <c r="B20" s="54"/>
      <c r="C20" s="54"/>
      <c r="D20" s="54"/>
      <c r="E20" s="54"/>
      <c r="F20" s="54"/>
      <c r="G20" s="14"/>
      <c r="H20" s="14"/>
      <c r="I20" s="14"/>
      <c r="J20" s="14"/>
      <c r="K20" s="13"/>
    </row>
    <row r="21" spans="1:11" s="9" customFormat="1" ht="38.25" hidden="1" customHeight="1" x14ac:dyDescent="0.2">
      <c r="A21" s="65"/>
      <c r="B21" s="53" t="s">
        <v>47</v>
      </c>
      <c r="C21" s="52" t="s">
        <v>35</v>
      </c>
      <c r="D21" s="52" t="s">
        <v>48</v>
      </c>
      <c r="E21" s="52" t="s">
        <v>1</v>
      </c>
      <c r="F21" s="51" t="s">
        <v>49</v>
      </c>
      <c r="G21" s="27"/>
      <c r="H21" s="14"/>
      <c r="I21" s="14"/>
      <c r="J21" s="14"/>
      <c r="K21" s="13"/>
    </row>
    <row r="22" spans="1:11" s="9" customFormat="1" ht="25.5" hidden="1" customHeight="1" x14ac:dyDescent="0.2">
      <c r="A22" s="65"/>
      <c r="B22" s="83" t="s">
        <v>53</v>
      </c>
      <c r="C22" s="49"/>
      <c r="D22" s="46"/>
      <c r="E22" s="46"/>
      <c r="F22" s="45"/>
      <c r="G22" s="27"/>
      <c r="H22" s="14"/>
      <c r="I22" s="14"/>
      <c r="J22" s="14"/>
      <c r="K22" s="13"/>
    </row>
    <row r="23" spans="1:11" s="9" customFormat="1" ht="150" hidden="1" customHeight="1" x14ac:dyDescent="0.2">
      <c r="A23" s="65"/>
      <c r="B23" s="50" t="s">
        <v>54</v>
      </c>
      <c r="C23" s="47" t="s">
        <v>55</v>
      </c>
      <c r="D23" s="46"/>
      <c r="E23" s="47" t="s">
        <v>56</v>
      </c>
      <c r="F23" s="45"/>
      <c r="G23" s="27"/>
      <c r="H23" s="14"/>
      <c r="I23" s="14"/>
      <c r="J23" s="14"/>
      <c r="K23" s="13"/>
    </row>
    <row r="24" spans="1:11" s="9" customFormat="1" ht="76.5" hidden="1" customHeight="1" x14ac:dyDescent="0.2">
      <c r="A24" s="65"/>
      <c r="B24" s="50" t="s">
        <v>57</v>
      </c>
      <c r="C24" s="47" t="s">
        <v>58</v>
      </c>
      <c r="D24" s="47" t="s">
        <v>59</v>
      </c>
      <c r="E24" s="49"/>
      <c r="F24" s="45"/>
      <c r="G24" s="27"/>
      <c r="H24" s="14"/>
      <c r="I24" s="14"/>
      <c r="J24" s="14"/>
      <c r="K24" s="13"/>
    </row>
    <row r="25" spans="1:11" s="9" customFormat="1" ht="76.5" hidden="1" customHeight="1" x14ac:dyDescent="0.2">
      <c r="A25" s="65"/>
      <c r="B25" s="83" t="s">
        <v>60</v>
      </c>
      <c r="C25" s="47" t="s">
        <v>61</v>
      </c>
      <c r="D25" s="49"/>
      <c r="E25" s="49"/>
      <c r="F25" s="62" t="s">
        <v>62</v>
      </c>
      <c r="G25" s="27"/>
      <c r="H25" s="14"/>
      <c r="I25" s="14"/>
      <c r="J25" s="14"/>
      <c r="K25" s="13"/>
    </row>
    <row r="26" spans="1:11" s="9" customFormat="1" ht="43.5" hidden="1" customHeight="1" x14ac:dyDescent="0.2">
      <c r="A26" s="65"/>
      <c r="B26" s="83" t="s">
        <v>63</v>
      </c>
      <c r="C26" s="47" t="s">
        <v>177</v>
      </c>
      <c r="D26" s="49"/>
      <c r="E26" s="49"/>
      <c r="F26" s="45"/>
      <c r="G26" s="27"/>
      <c r="H26" s="14"/>
      <c r="I26" s="14"/>
      <c r="J26" s="14"/>
      <c r="K26" s="13"/>
    </row>
    <row r="27" spans="1:11" s="9" customFormat="1" ht="203.25" hidden="1" customHeight="1" x14ac:dyDescent="0.2">
      <c r="A27" s="65"/>
      <c r="B27" s="83" t="s">
        <v>63</v>
      </c>
      <c r="C27" s="47" t="s">
        <v>176</v>
      </c>
      <c r="D27" s="47" t="s">
        <v>175</v>
      </c>
      <c r="E27" s="49"/>
      <c r="F27" s="62" t="s">
        <v>64</v>
      </c>
      <c r="G27" s="27"/>
      <c r="H27" s="14"/>
      <c r="I27" s="14"/>
      <c r="J27" s="14"/>
      <c r="K27" s="13"/>
    </row>
    <row r="28" spans="1:11" s="9" customFormat="1" ht="243" hidden="1" customHeight="1" x14ac:dyDescent="0.2">
      <c r="A28" s="65"/>
      <c r="B28" s="82" t="s">
        <v>63</v>
      </c>
      <c r="C28" s="61" t="s">
        <v>65</v>
      </c>
      <c r="D28" s="61" t="s">
        <v>66</v>
      </c>
      <c r="E28" s="42"/>
      <c r="F28" s="40"/>
      <c r="G28" s="27"/>
      <c r="H28" s="14"/>
      <c r="I28" s="14"/>
      <c r="J28" s="14"/>
      <c r="K28" s="13"/>
    </row>
    <row r="29" spans="1:11" s="9" customFormat="1" ht="15.75" hidden="1" customHeight="1" x14ac:dyDescent="0.2">
      <c r="A29" s="39"/>
      <c r="B29" s="81"/>
      <c r="C29" s="57"/>
      <c r="D29" s="57"/>
      <c r="E29" s="57"/>
      <c r="F29" s="57"/>
      <c r="G29" s="14"/>
      <c r="H29" s="14"/>
      <c r="I29" s="14"/>
      <c r="J29" s="14"/>
      <c r="K29" s="13"/>
    </row>
    <row r="30" spans="1:11" s="9" customFormat="1" ht="13.5" hidden="1" customHeight="1" x14ac:dyDescent="0.2">
      <c r="A30" s="813" t="s">
        <v>67</v>
      </c>
      <c r="B30" s="814"/>
      <c r="C30" s="814"/>
      <c r="D30" s="814"/>
      <c r="E30" s="814"/>
      <c r="F30" s="815"/>
      <c r="G30" s="31"/>
      <c r="H30" s="14"/>
      <c r="I30" s="14"/>
      <c r="J30" s="14"/>
      <c r="K30" s="56"/>
    </row>
    <row r="31" spans="1:11" s="9" customFormat="1" ht="12.75" hidden="1" customHeight="1" x14ac:dyDescent="0.2">
      <c r="A31" s="80"/>
      <c r="B31" s="79"/>
      <c r="C31" s="79"/>
      <c r="D31" s="79"/>
      <c r="E31" s="79"/>
      <c r="F31" s="79"/>
      <c r="G31" s="14"/>
      <c r="H31" s="14"/>
      <c r="I31" s="14"/>
      <c r="J31" s="14"/>
      <c r="K31" s="13"/>
    </row>
    <row r="32" spans="1:11" s="9" customFormat="1" ht="12.75" hidden="1" customHeight="1" x14ac:dyDescent="0.2">
      <c r="A32" s="78"/>
      <c r="B32" s="77"/>
      <c r="C32" s="76"/>
      <c r="D32" s="76"/>
      <c r="E32" s="76"/>
      <c r="F32" s="75"/>
      <c r="G32" s="27"/>
      <c r="H32" s="14"/>
      <c r="I32" s="14"/>
      <c r="J32" s="14"/>
      <c r="K32" s="13"/>
    </row>
    <row r="33" spans="1:11" s="9" customFormat="1" ht="92.25" hidden="1" customHeight="1" x14ac:dyDescent="0.2">
      <c r="A33" s="74"/>
      <c r="B33" s="827" t="s">
        <v>374</v>
      </c>
      <c r="C33" s="825"/>
      <c r="D33" s="825"/>
      <c r="E33" s="825"/>
      <c r="F33" s="826"/>
      <c r="G33" s="27"/>
      <c r="H33" s="14"/>
      <c r="I33" s="14"/>
      <c r="J33" s="14"/>
      <c r="K33" s="13"/>
    </row>
    <row r="34" spans="1:11" s="9" customFormat="1" ht="18" hidden="1" customHeight="1" x14ac:dyDescent="0.2">
      <c r="A34" s="74"/>
      <c r="B34" s="824" t="s">
        <v>68</v>
      </c>
      <c r="C34" s="825"/>
      <c r="D34" s="825"/>
      <c r="E34" s="825"/>
      <c r="F34" s="826"/>
      <c r="G34" s="27"/>
      <c r="H34" s="14"/>
      <c r="I34" s="14"/>
      <c r="J34" s="14"/>
      <c r="K34" s="13"/>
    </row>
    <row r="35" spans="1:11" s="9" customFormat="1" ht="33.75" hidden="1" customHeight="1" x14ac:dyDescent="0.2">
      <c r="A35" s="74"/>
      <c r="B35" s="827" t="s">
        <v>375</v>
      </c>
      <c r="C35" s="825"/>
      <c r="D35" s="825"/>
      <c r="E35" s="825"/>
      <c r="F35" s="826"/>
      <c r="G35" s="27"/>
      <c r="H35" s="14"/>
      <c r="I35" s="14"/>
      <c r="J35" s="14"/>
      <c r="K35" s="13"/>
    </row>
    <row r="36" spans="1:11" s="9" customFormat="1" ht="15" hidden="1" customHeight="1" x14ac:dyDescent="0.2">
      <c r="A36" s="74"/>
      <c r="B36" s="73"/>
      <c r="C36" s="72"/>
      <c r="D36" s="72"/>
      <c r="E36" s="72"/>
      <c r="F36" s="71"/>
      <c r="G36" s="27"/>
      <c r="H36" s="14"/>
      <c r="I36" s="14"/>
      <c r="J36" s="14"/>
      <c r="K36" s="13"/>
    </row>
    <row r="37" spans="1:11" s="9" customFormat="1" ht="38.25" hidden="1" customHeight="1" x14ac:dyDescent="0.2">
      <c r="A37" s="65"/>
      <c r="B37" s="53" t="s">
        <v>47</v>
      </c>
      <c r="C37" s="52" t="s">
        <v>35</v>
      </c>
      <c r="D37" s="52" t="s">
        <v>48</v>
      </c>
      <c r="E37" s="52" t="s">
        <v>1</v>
      </c>
      <c r="F37" s="51" t="s">
        <v>49</v>
      </c>
      <c r="G37" s="27"/>
      <c r="H37" s="14"/>
      <c r="I37" s="14"/>
      <c r="J37" s="14"/>
      <c r="K37" s="13"/>
    </row>
    <row r="38" spans="1:11" s="9" customFormat="1" ht="38.25" hidden="1" customHeight="1" x14ac:dyDescent="0.2">
      <c r="A38" s="70"/>
      <c r="B38" s="50" t="s">
        <v>69</v>
      </c>
      <c r="C38" s="47" t="s">
        <v>70</v>
      </c>
      <c r="D38" s="69"/>
      <c r="E38" s="69"/>
      <c r="F38" s="68"/>
      <c r="G38" s="27"/>
      <c r="H38" s="14"/>
      <c r="I38" s="14"/>
      <c r="J38" s="14"/>
      <c r="K38" s="56"/>
    </row>
    <row r="39" spans="1:11" s="9" customFormat="1" ht="25.5" hidden="1" customHeight="1" x14ac:dyDescent="0.2">
      <c r="A39" s="70"/>
      <c r="B39" s="50" t="s">
        <v>30</v>
      </c>
      <c r="C39" s="47" t="s">
        <v>71</v>
      </c>
      <c r="D39" s="69"/>
      <c r="E39" s="69"/>
      <c r="F39" s="68"/>
      <c r="G39" s="27"/>
      <c r="H39" s="14"/>
      <c r="I39" s="14"/>
      <c r="J39" s="14"/>
      <c r="K39" s="56"/>
    </row>
    <row r="40" spans="1:11" s="9" customFormat="1" ht="33.75" hidden="1" customHeight="1" x14ac:dyDescent="0.2">
      <c r="A40" s="65"/>
      <c r="B40" s="50" t="s">
        <v>72</v>
      </c>
      <c r="C40" s="47" t="s">
        <v>73</v>
      </c>
      <c r="D40" s="49"/>
      <c r="E40" s="49"/>
      <c r="F40" s="45"/>
      <c r="G40" s="27"/>
      <c r="H40" s="14"/>
      <c r="I40" s="14"/>
      <c r="J40" s="14"/>
      <c r="K40" s="13"/>
    </row>
    <row r="41" spans="1:11" s="9" customFormat="1" ht="64.5" hidden="1" customHeight="1" x14ac:dyDescent="0.2">
      <c r="A41" s="65"/>
      <c r="B41" s="50" t="s">
        <v>74</v>
      </c>
      <c r="C41" s="47" t="s">
        <v>75</v>
      </c>
      <c r="D41" s="47" t="s">
        <v>76</v>
      </c>
      <c r="E41" s="49"/>
      <c r="F41" s="45"/>
      <c r="G41" s="27"/>
      <c r="H41" s="14"/>
      <c r="I41" s="14"/>
      <c r="J41" s="14"/>
      <c r="K41" s="13"/>
    </row>
    <row r="42" spans="1:11" s="9" customFormat="1" ht="63.75" hidden="1" customHeight="1" x14ac:dyDescent="0.2">
      <c r="A42" s="65"/>
      <c r="B42" s="50" t="s">
        <v>77</v>
      </c>
      <c r="C42" s="67" t="s">
        <v>78</v>
      </c>
      <c r="D42" s="47" t="s">
        <v>79</v>
      </c>
      <c r="E42" s="49"/>
      <c r="F42" s="45"/>
      <c r="G42" s="27"/>
      <c r="H42" s="66"/>
      <c r="I42" s="14"/>
      <c r="J42" s="14"/>
      <c r="K42" s="13"/>
    </row>
    <row r="43" spans="1:11" s="9" customFormat="1" ht="89.25" hidden="1" customHeight="1" x14ac:dyDescent="0.2">
      <c r="A43" s="65"/>
      <c r="B43" s="50" t="s">
        <v>80</v>
      </c>
      <c r="C43" s="47" t="s">
        <v>376</v>
      </c>
      <c r="D43" s="47" t="s">
        <v>377</v>
      </c>
      <c r="E43" s="47" t="s">
        <v>81</v>
      </c>
      <c r="F43" s="45"/>
      <c r="G43" s="27"/>
      <c r="H43" s="14"/>
      <c r="I43" s="14"/>
      <c r="J43" s="14"/>
      <c r="K43" s="13"/>
    </row>
    <row r="44" spans="1:11" s="9" customFormat="1" ht="106.5" hidden="1" customHeight="1" x14ac:dyDescent="0.2">
      <c r="A44" s="65"/>
      <c r="B44" s="50" t="s">
        <v>82</v>
      </c>
      <c r="C44" s="47" t="s">
        <v>83</v>
      </c>
      <c r="D44" s="47" t="s">
        <v>84</v>
      </c>
      <c r="E44" s="47" t="s">
        <v>85</v>
      </c>
      <c r="F44" s="45"/>
      <c r="G44" s="27"/>
      <c r="H44" s="14"/>
      <c r="I44" s="14"/>
      <c r="J44" s="14"/>
      <c r="K44" s="13"/>
    </row>
    <row r="45" spans="1:11" s="9" customFormat="1" ht="118.5" hidden="1" customHeight="1" x14ac:dyDescent="0.2">
      <c r="A45" s="65"/>
      <c r="B45" s="50" t="s">
        <v>86</v>
      </c>
      <c r="C45" s="47" t="s">
        <v>87</v>
      </c>
      <c r="D45" s="49"/>
      <c r="E45" s="49"/>
      <c r="F45" s="45"/>
      <c r="G45" s="27"/>
      <c r="H45" s="14"/>
      <c r="I45" s="14"/>
      <c r="J45" s="14"/>
      <c r="K45" s="13"/>
    </row>
    <row r="46" spans="1:11" s="9" customFormat="1" ht="56.25" hidden="1" customHeight="1" x14ac:dyDescent="0.2">
      <c r="A46" s="65"/>
      <c r="B46" s="50" t="s">
        <v>88</v>
      </c>
      <c r="C46" s="47" t="s">
        <v>89</v>
      </c>
      <c r="D46" s="47" t="s">
        <v>90</v>
      </c>
      <c r="E46" s="49"/>
      <c r="F46" s="45"/>
      <c r="G46" s="27"/>
      <c r="H46" s="14"/>
      <c r="I46" s="14"/>
      <c r="J46" s="14"/>
      <c r="K46" s="13"/>
    </row>
    <row r="47" spans="1:11" s="9" customFormat="1" ht="30.75" hidden="1" customHeight="1" x14ac:dyDescent="0.2">
      <c r="A47" s="65"/>
      <c r="B47" s="50" t="s">
        <v>91</v>
      </c>
      <c r="C47" s="47" t="s">
        <v>92</v>
      </c>
      <c r="D47" s="47" t="s">
        <v>93</v>
      </c>
      <c r="E47" s="49"/>
      <c r="F47" s="45"/>
      <c r="G47" s="27"/>
      <c r="H47" s="14"/>
      <c r="I47" s="14"/>
      <c r="J47" s="14"/>
      <c r="K47" s="13"/>
    </row>
    <row r="48" spans="1:11" s="9" customFormat="1" ht="89.25" hidden="1" customHeight="1" x14ac:dyDescent="0.2">
      <c r="A48" s="65"/>
      <c r="B48" s="50" t="s">
        <v>94</v>
      </c>
      <c r="C48" s="47" t="s">
        <v>95</v>
      </c>
      <c r="D48" s="47" t="s">
        <v>96</v>
      </c>
      <c r="E48" s="49"/>
      <c r="F48" s="45"/>
      <c r="G48" s="27"/>
      <c r="H48" s="14"/>
      <c r="I48" s="14"/>
      <c r="J48" s="14"/>
      <c r="K48" s="13"/>
    </row>
    <row r="49" spans="1:11" s="9" customFormat="1" ht="31.5" hidden="1" customHeight="1" x14ac:dyDescent="0.2">
      <c r="A49" s="65"/>
      <c r="B49" s="64" t="s">
        <v>97</v>
      </c>
      <c r="C49" s="61" t="s">
        <v>98</v>
      </c>
      <c r="D49" s="61" t="s">
        <v>99</v>
      </c>
      <c r="E49" s="42"/>
      <c r="F49" s="40"/>
      <c r="G49" s="27"/>
      <c r="H49" s="14"/>
      <c r="I49" s="14"/>
      <c r="J49" s="14"/>
      <c r="K49" s="13"/>
    </row>
    <row r="50" spans="1:11" s="9" customFormat="1" ht="14.25" hidden="1" customHeight="1" x14ac:dyDescent="0.2">
      <c r="A50" s="39"/>
      <c r="B50" s="59"/>
      <c r="C50" s="57"/>
      <c r="D50" s="57"/>
      <c r="E50" s="57"/>
      <c r="F50" s="57"/>
      <c r="G50" s="14"/>
      <c r="H50" s="14"/>
      <c r="I50" s="14"/>
      <c r="J50" s="14"/>
      <c r="K50" s="13"/>
    </row>
    <row r="51" spans="1:11" s="9" customFormat="1" ht="13.5" hidden="1" customHeight="1" x14ac:dyDescent="0.2">
      <c r="A51" s="813" t="s">
        <v>100</v>
      </c>
      <c r="B51" s="814"/>
      <c r="C51" s="814"/>
      <c r="D51" s="814"/>
      <c r="E51" s="814"/>
      <c r="F51" s="815"/>
      <c r="G51" s="31"/>
      <c r="H51" s="14"/>
      <c r="I51" s="14"/>
      <c r="J51" s="14"/>
      <c r="K51" s="56"/>
    </row>
    <row r="52" spans="1:11" s="9" customFormat="1" ht="12.75" hidden="1" customHeight="1" x14ac:dyDescent="0.2">
      <c r="A52" s="63"/>
      <c r="B52" s="54"/>
      <c r="C52" s="54"/>
      <c r="D52" s="54"/>
      <c r="E52" s="54"/>
      <c r="F52" s="54"/>
      <c r="G52" s="14"/>
      <c r="H52" s="14"/>
      <c r="I52" s="14"/>
      <c r="J52" s="14"/>
      <c r="K52" s="13"/>
    </row>
    <row r="53" spans="1:11" s="9" customFormat="1" ht="27.75" hidden="1" customHeight="1" x14ac:dyDescent="0.2">
      <c r="A53" s="44"/>
      <c r="B53" s="53" t="s">
        <v>47</v>
      </c>
      <c r="C53" s="52" t="s">
        <v>35</v>
      </c>
      <c r="D53" s="52" t="s">
        <v>48</v>
      </c>
      <c r="E53" s="52" t="s">
        <v>1</v>
      </c>
      <c r="F53" s="51" t="s">
        <v>49</v>
      </c>
      <c r="G53" s="27"/>
      <c r="H53" s="14"/>
      <c r="I53" s="14"/>
      <c r="J53" s="14"/>
      <c r="K53" s="13"/>
    </row>
    <row r="54" spans="1:11" s="9" customFormat="1" ht="33.75" hidden="1" customHeight="1" x14ac:dyDescent="0.2">
      <c r="A54" s="44"/>
      <c r="B54" s="828" t="s">
        <v>101</v>
      </c>
      <c r="C54" s="829"/>
      <c r="D54" s="829"/>
      <c r="E54" s="829"/>
      <c r="F54" s="830"/>
      <c r="G54" s="27"/>
      <c r="H54" s="14"/>
      <c r="I54" s="14"/>
      <c r="J54" s="14"/>
      <c r="K54" s="13"/>
    </row>
    <row r="55" spans="1:11" s="9" customFormat="1" ht="63.75" hidden="1" customHeight="1" x14ac:dyDescent="0.2">
      <c r="A55" s="44"/>
      <c r="B55" s="50" t="s">
        <v>102</v>
      </c>
      <c r="C55" s="47" t="s">
        <v>174</v>
      </c>
      <c r="D55" s="47" t="s">
        <v>103</v>
      </c>
      <c r="E55" s="46"/>
      <c r="F55" s="62" t="s">
        <v>104</v>
      </c>
      <c r="G55" s="27"/>
      <c r="H55" s="14"/>
      <c r="I55" s="14"/>
      <c r="J55" s="14"/>
      <c r="K55" s="13"/>
    </row>
    <row r="56" spans="1:11" s="9" customFormat="1" ht="127.5" hidden="1" customHeight="1" x14ac:dyDescent="0.2">
      <c r="A56" s="44"/>
      <c r="B56" s="43"/>
      <c r="C56" s="61" t="s">
        <v>173</v>
      </c>
      <c r="D56" s="41"/>
      <c r="E56" s="41"/>
      <c r="F56" s="40"/>
      <c r="G56" s="27"/>
      <c r="H56" s="14"/>
      <c r="I56" s="14"/>
      <c r="J56" s="14"/>
      <c r="K56" s="13"/>
    </row>
    <row r="57" spans="1:11" s="9" customFormat="1" ht="13.5" hidden="1" customHeight="1" x14ac:dyDescent="0.2">
      <c r="A57" s="60"/>
      <c r="B57" s="59"/>
      <c r="C57" s="57"/>
      <c r="D57" s="58"/>
      <c r="E57" s="57"/>
      <c r="F57" s="57"/>
      <c r="G57" s="14"/>
      <c r="H57" s="14"/>
      <c r="I57" s="14"/>
      <c r="J57" s="14"/>
      <c r="K57" s="13"/>
    </row>
    <row r="58" spans="1:11" s="9" customFormat="1" ht="13.5" hidden="1" customHeight="1" x14ac:dyDescent="0.2">
      <c r="A58" s="813" t="s">
        <v>105</v>
      </c>
      <c r="B58" s="814"/>
      <c r="C58" s="814"/>
      <c r="D58" s="814"/>
      <c r="E58" s="814"/>
      <c r="F58" s="815"/>
      <c r="G58" s="31"/>
      <c r="H58" s="14"/>
      <c r="I58" s="14"/>
      <c r="J58" s="14"/>
      <c r="K58" s="56"/>
    </row>
    <row r="59" spans="1:11" s="9" customFormat="1" ht="12.75" hidden="1" customHeight="1" x14ac:dyDescent="0.2">
      <c r="A59" s="55"/>
      <c r="B59" s="54"/>
      <c r="C59" s="54"/>
      <c r="D59" s="54"/>
      <c r="E59" s="54"/>
      <c r="F59" s="54"/>
      <c r="G59" s="14"/>
      <c r="H59" s="14"/>
      <c r="I59" s="14"/>
      <c r="J59" s="14"/>
      <c r="K59" s="13"/>
    </row>
    <row r="60" spans="1:11" s="9" customFormat="1" ht="12.75" hidden="1" customHeight="1" x14ac:dyDescent="0.2">
      <c r="A60" s="44"/>
      <c r="B60" s="53" t="s">
        <v>47</v>
      </c>
      <c r="C60" s="52" t="s">
        <v>35</v>
      </c>
      <c r="D60" s="52" t="s">
        <v>48</v>
      </c>
      <c r="E60" s="52" t="s">
        <v>1</v>
      </c>
      <c r="F60" s="51" t="s">
        <v>49</v>
      </c>
      <c r="G60" s="27"/>
      <c r="H60" s="14"/>
      <c r="I60" s="14"/>
      <c r="J60" s="14"/>
      <c r="K60" s="13"/>
    </row>
    <row r="61" spans="1:11" s="9" customFormat="1" ht="24" hidden="1" customHeight="1" x14ac:dyDescent="0.2">
      <c r="A61" s="44"/>
      <c r="B61" s="831" t="s">
        <v>106</v>
      </c>
      <c r="C61" s="832"/>
      <c r="D61" s="833"/>
      <c r="E61" s="46"/>
      <c r="F61" s="45"/>
      <c r="G61" s="27"/>
      <c r="H61" s="14"/>
      <c r="I61" s="14"/>
      <c r="J61" s="14"/>
      <c r="K61" s="13"/>
    </row>
    <row r="62" spans="1:11" s="9" customFormat="1" ht="55.5" hidden="1" customHeight="1" x14ac:dyDescent="0.2">
      <c r="A62" s="44"/>
      <c r="B62" s="50" t="s">
        <v>107</v>
      </c>
      <c r="C62" s="47" t="s">
        <v>108</v>
      </c>
      <c r="D62" s="47" t="s">
        <v>109</v>
      </c>
      <c r="E62" s="46"/>
      <c r="F62" s="45"/>
      <c r="G62" s="27"/>
      <c r="H62" s="14"/>
      <c r="I62" s="14"/>
      <c r="J62" s="14"/>
      <c r="K62" s="13"/>
    </row>
    <row r="63" spans="1:11" s="9" customFormat="1" ht="12.75" hidden="1" customHeight="1" x14ac:dyDescent="0.2">
      <c r="A63" s="44"/>
      <c r="B63" s="48"/>
      <c r="C63" s="49"/>
      <c r="D63" s="46"/>
      <c r="E63" s="46"/>
      <c r="F63" s="45"/>
      <c r="G63" s="27"/>
      <c r="H63" s="14"/>
      <c r="I63" s="14"/>
      <c r="J63" s="14"/>
      <c r="K63" s="13"/>
    </row>
    <row r="64" spans="1:11" s="9" customFormat="1" ht="25.5" hidden="1" customHeight="1" x14ac:dyDescent="0.2">
      <c r="A64" s="44"/>
      <c r="B64" s="831" t="s">
        <v>110</v>
      </c>
      <c r="C64" s="832"/>
      <c r="D64" s="833"/>
      <c r="E64" s="46"/>
      <c r="F64" s="45"/>
      <c r="G64" s="27"/>
      <c r="H64" s="14"/>
      <c r="I64" s="14"/>
      <c r="J64" s="14"/>
      <c r="K64" s="13"/>
    </row>
    <row r="65" spans="1:11" s="9" customFormat="1" ht="63.75" hidden="1" customHeight="1" x14ac:dyDescent="0.2">
      <c r="A65" s="44"/>
      <c r="B65" s="50" t="s">
        <v>111</v>
      </c>
      <c r="C65" s="47" t="s">
        <v>112</v>
      </c>
      <c r="D65" s="49"/>
      <c r="E65" s="46"/>
      <c r="F65" s="45"/>
      <c r="G65" s="27"/>
      <c r="H65" s="14"/>
      <c r="I65" s="14"/>
      <c r="J65" s="14"/>
      <c r="K65" s="13"/>
    </row>
    <row r="66" spans="1:11" s="9" customFormat="1" ht="76.5" hidden="1" customHeight="1" x14ac:dyDescent="0.2">
      <c r="A66" s="44"/>
      <c r="B66" s="50" t="s">
        <v>113</v>
      </c>
      <c r="C66" s="47" t="s">
        <v>114</v>
      </c>
      <c r="D66" s="47" t="s">
        <v>115</v>
      </c>
      <c r="E66" s="46"/>
      <c r="F66" s="45"/>
      <c r="G66" s="27"/>
      <c r="H66" s="14"/>
      <c r="I66" s="14"/>
      <c r="J66" s="14"/>
      <c r="K66" s="13"/>
    </row>
    <row r="67" spans="1:11" s="9" customFormat="1" ht="26.25" hidden="1" customHeight="1" x14ac:dyDescent="0.2">
      <c r="A67" s="44"/>
      <c r="B67" s="48"/>
      <c r="C67" s="49"/>
      <c r="D67" s="49"/>
      <c r="E67" s="46"/>
      <c r="F67" s="45"/>
      <c r="G67" s="835"/>
      <c r="H67" s="834"/>
      <c r="I67" s="834"/>
      <c r="J67" s="14"/>
      <c r="K67" s="13"/>
    </row>
    <row r="68" spans="1:11" s="9" customFormat="1" ht="21.75" hidden="1" customHeight="1" x14ac:dyDescent="0.2">
      <c r="A68" s="44"/>
      <c r="B68" s="831" t="s">
        <v>116</v>
      </c>
      <c r="C68" s="832"/>
      <c r="D68" s="833"/>
      <c r="E68" s="46"/>
      <c r="F68" s="45"/>
      <c r="G68" s="835"/>
      <c r="H68" s="834"/>
      <c r="I68" s="834"/>
      <c r="J68" s="14"/>
      <c r="K68" s="13"/>
    </row>
    <row r="69" spans="1:11" s="9" customFormat="1" ht="40.5" hidden="1" customHeight="1" x14ac:dyDescent="0.2">
      <c r="A69" s="44"/>
      <c r="B69" s="48"/>
      <c r="C69" s="47" t="s">
        <v>117</v>
      </c>
      <c r="D69" s="47" t="s">
        <v>115</v>
      </c>
      <c r="E69" s="46"/>
      <c r="F69" s="45"/>
      <c r="G69" s="27"/>
      <c r="H69" s="14"/>
      <c r="I69" s="14"/>
      <c r="J69" s="14"/>
      <c r="K69" s="13"/>
    </row>
    <row r="70" spans="1:11" s="9" customFormat="1" ht="16.5" hidden="1" customHeight="1" x14ac:dyDescent="0.2">
      <c r="A70" s="44"/>
      <c r="B70" s="43"/>
      <c r="C70" s="42"/>
      <c r="D70" s="41"/>
      <c r="E70" s="41"/>
      <c r="F70" s="40"/>
      <c r="G70" s="27"/>
      <c r="H70" s="14"/>
      <c r="I70" s="14"/>
      <c r="J70" s="14"/>
      <c r="K70" s="13"/>
    </row>
    <row r="71" spans="1:11" s="9" customFormat="1" ht="29.25" hidden="1" customHeight="1" x14ac:dyDescent="0.2">
      <c r="A71" s="30"/>
      <c r="B71" s="29" t="s">
        <v>9</v>
      </c>
      <c r="C71" s="28" t="s">
        <v>378</v>
      </c>
      <c r="D71" s="836"/>
      <c r="E71" s="837"/>
      <c r="F71" s="838"/>
      <c r="G71" s="27"/>
      <c r="H71" s="14"/>
      <c r="I71" s="14"/>
      <c r="J71" s="14"/>
      <c r="K71" s="13"/>
    </row>
    <row r="72" spans="1:11" s="9" customFormat="1" ht="18.75" hidden="1" customHeight="1" x14ac:dyDescent="0.2">
      <c r="A72" s="16"/>
      <c r="B72" s="26"/>
      <c r="C72" s="26"/>
      <c r="D72" s="823"/>
      <c r="E72" s="823"/>
      <c r="F72" s="823"/>
      <c r="G72" s="14"/>
      <c r="H72" s="14"/>
      <c r="I72" s="14"/>
      <c r="J72" s="14"/>
      <c r="K72" s="13"/>
    </row>
    <row r="73" spans="1:11" s="9" customFormat="1" ht="15.75" hidden="1" customHeight="1" x14ac:dyDescent="0.2">
      <c r="A73" s="39"/>
      <c r="B73" s="25"/>
      <c r="C73" s="25"/>
      <c r="D73" s="841"/>
      <c r="E73" s="841"/>
      <c r="F73" s="841"/>
      <c r="G73" s="14"/>
      <c r="H73" s="14"/>
      <c r="I73" s="14"/>
      <c r="J73" s="14"/>
      <c r="K73" s="13"/>
    </row>
    <row r="74" spans="1:11" s="9" customFormat="1" ht="24" customHeight="1" thickBot="1" x14ac:dyDescent="0.4">
      <c r="A74" s="842" t="s">
        <v>118</v>
      </c>
      <c r="B74" s="843"/>
      <c r="C74" s="843"/>
      <c r="D74" s="843"/>
      <c r="E74" s="843"/>
      <c r="F74" s="844"/>
      <c r="G74" s="31"/>
      <c r="H74" s="14"/>
      <c r="I74" s="14"/>
      <c r="J74" s="14"/>
      <c r="K74" s="13"/>
    </row>
    <row r="75" spans="1:11" s="35" customFormat="1" ht="36.75" customHeight="1" x14ac:dyDescent="0.2">
      <c r="A75" s="37"/>
      <c r="B75" s="845" t="s">
        <v>172</v>
      </c>
      <c r="C75" s="845"/>
      <c r="D75" s="38"/>
      <c r="E75" s="38"/>
      <c r="F75" s="38"/>
    </row>
    <row r="76" spans="1:11" s="35" customFormat="1" ht="18" customHeight="1" x14ac:dyDescent="0.2">
      <c r="A76" s="37"/>
      <c r="B76" s="36"/>
      <c r="C76" s="36"/>
      <c r="D76" s="36"/>
      <c r="E76" s="36"/>
      <c r="F76" s="36"/>
    </row>
    <row r="77" spans="1:11" s="9" customFormat="1" ht="12.75" customHeight="1" thickBot="1" x14ac:dyDescent="0.4">
      <c r="A77" s="34"/>
      <c r="B77" s="33"/>
      <c r="C77" s="33"/>
      <c r="D77" s="33"/>
      <c r="E77" s="33"/>
      <c r="F77" s="33"/>
      <c r="G77" s="14"/>
      <c r="H77" s="14"/>
      <c r="I77" s="14"/>
      <c r="J77" s="14"/>
      <c r="K77" s="13"/>
    </row>
    <row r="78" spans="1:11" s="9" customFormat="1" ht="18.75" customHeight="1" x14ac:dyDescent="0.2">
      <c r="A78" s="32"/>
      <c r="B78" s="110" t="s">
        <v>364</v>
      </c>
      <c r="C78" s="111" t="s">
        <v>131</v>
      </c>
      <c r="D78" s="846" t="s">
        <v>120</v>
      </c>
      <c r="E78" s="847"/>
      <c r="F78" s="848"/>
      <c r="G78" s="31"/>
      <c r="H78" s="14"/>
      <c r="I78" s="14"/>
      <c r="J78" s="14"/>
      <c r="K78" s="13"/>
    </row>
    <row r="79" spans="1:11" s="9" customFormat="1" ht="71.25" customHeight="1" x14ac:dyDescent="0.2">
      <c r="A79" s="107"/>
      <c r="B79" s="109" t="s">
        <v>417</v>
      </c>
      <c r="C79" s="108" t="s">
        <v>379</v>
      </c>
      <c r="D79" s="849" t="s">
        <v>171</v>
      </c>
      <c r="E79" s="850"/>
      <c r="F79" s="850"/>
      <c r="G79" s="14"/>
      <c r="I79" s="14"/>
      <c r="J79" s="14"/>
      <c r="K79" s="13"/>
    </row>
    <row r="80" spans="1:11" s="9" customFormat="1" ht="206.25" customHeight="1" x14ac:dyDescent="0.2">
      <c r="A80" s="107"/>
      <c r="B80" s="109" t="s">
        <v>418</v>
      </c>
      <c r="C80" s="108" t="s">
        <v>362</v>
      </c>
      <c r="D80" s="839" t="s">
        <v>363</v>
      </c>
      <c r="E80" s="840"/>
      <c r="F80" s="840"/>
      <c r="G80" s="14"/>
      <c r="I80" s="14"/>
      <c r="J80" s="14"/>
      <c r="K80" s="13"/>
    </row>
    <row r="81" spans="1:11" s="9" customFormat="1" ht="121.5" customHeight="1" x14ac:dyDescent="0.2">
      <c r="A81" s="107"/>
      <c r="B81" s="109" t="s">
        <v>419</v>
      </c>
      <c r="C81" s="108" t="s">
        <v>170</v>
      </c>
      <c r="D81" s="839" t="s">
        <v>169</v>
      </c>
      <c r="E81" s="840"/>
      <c r="F81" s="840"/>
      <c r="G81" s="14"/>
      <c r="I81" s="14"/>
      <c r="J81" s="14"/>
      <c r="K81" s="13"/>
    </row>
    <row r="82" spans="1:11" s="9" customFormat="1" ht="37.5" customHeight="1" x14ac:dyDescent="0.2">
      <c r="A82" s="107"/>
      <c r="B82" s="109" t="s">
        <v>420</v>
      </c>
      <c r="C82" s="108" t="s">
        <v>168</v>
      </c>
      <c r="D82" s="839" t="s">
        <v>167</v>
      </c>
      <c r="E82" s="840"/>
      <c r="F82" s="840"/>
      <c r="G82" s="14"/>
      <c r="I82" s="14"/>
      <c r="J82" s="14"/>
      <c r="K82" s="13"/>
    </row>
    <row r="83" spans="1:11" s="9" customFormat="1" ht="56.25" customHeight="1" x14ac:dyDescent="0.2">
      <c r="A83" s="107"/>
      <c r="B83" s="109" t="s">
        <v>421</v>
      </c>
      <c r="C83" s="108" t="s">
        <v>121</v>
      </c>
      <c r="D83" s="851"/>
      <c r="E83" s="851"/>
      <c r="F83" s="851"/>
      <c r="G83" s="14"/>
      <c r="I83" s="14"/>
      <c r="J83" s="14"/>
      <c r="K83" s="13"/>
    </row>
    <row r="84" spans="1:11" s="9" customFormat="1" ht="42.75" customHeight="1" x14ac:dyDescent="0.2">
      <c r="A84" s="107"/>
      <c r="B84" s="109" t="s">
        <v>422</v>
      </c>
      <c r="C84" s="108" t="s">
        <v>34</v>
      </c>
      <c r="D84" s="839" t="s">
        <v>166</v>
      </c>
      <c r="E84" s="840"/>
      <c r="F84" s="840"/>
      <c r="G84" s="14"/>
      <c r="I84" s="14"/>
      <c r="J84" s="14"/>
      <c r="K84" s="13"/>
    </row>
    <row r="85" spans="1:11" s="9" customFormat="1" ht="15.95" customHeight="1" x14ac:dyDescent="0.2">
      <c r="A85" s="16"/>
      <c r="B85" s="14"/>
      <c r="C85" s="14"/>
      <c r="D85" s="834"/>
      <c r="E85" s="834"/>
      <c r="F85" s="834"/>
      <c r="G85" s="14"/>
      <c r="H85" s="14"/>
      <c r="I85" s="14"/>
      <c r="J85" s="14"/>
      <c r="K85" s="13"/>
    </row>
    <row r="86" spans="1:11" s="9" customFormat="1" ht="13.5" customHeight="1" thickBot="1" x14ac:dyDescent="0.25">
      <c r="A86" s="16"/>
      <c r="B86" s="25"/>
      <c r="C86" s="25"/>
      <c r="D86" s="834"/>
      <c r="E86" s="834"/>
      <c r="F86" s="834"/>
      <c r="G86" s="14"/>
      <c r="H86" s="14"/>
      <c r="I86" s="14"/>
      <c r="J86" s="14"/>
      <c r="K86" s="13"/>
    </row>
    <row r="87" spans="1:11" s="9" customFormat="1" ht="13.5" customHeight="1" thickBot="1" x14ac:dyDescent="0.25">
      <c r="A87" s="19"/>
      <c r="B87" s="24" t="s">
        <v>122</v>
      </c>
      <c r="C87" s="23" t="s">
        <v>134</v>
      </c>
      <c r="D87" s="834"/>
      <c r="E87" s="834"/>
      <c r="F87" s="834"/>
      <c r="G87" s="14"/>
      <c r="H87" s="14"/>
      <c r="I87" s="14"/>
      <c r="J87" s="14"/>
      <c r="K87" s="13"/>
    </row>
    <row r="88" spans="1:11" s="9" customFormat="1" ht="26.25" customHeight="1" x14ac:dyDescent="0.2">
      <c r="A88" s="19"/>
      <c r="B88" s="22" t="s">
        <v>7</v>
      </c>
      <c r="C88" s="21" t="s">
        <v>165</v>
      </c>
      <c r="D88" s="834"/>
      <c r="E88" s="834"/>
      <c r="F88" s="834"/>
      <c r="G88" s="834"/>
      <c r="H88" s="834"/>
      <c r="I88" s="834"/>
      <c r="J88" s="14"/>
      <c r="K88" s="13"/>
    </row>
    <row r="89" spans="1:11" s="9" customFormat="1" ht="32.25" customHeight="1" x14ac:dyDescent="0.2">
      <c r="A89" s="19"/>
      <c r="B89" s="20" t="s">
        <v>123</v>
      </c>
      <c r="C89" s="17" t="s">
        <v>164</v>
      </c>
      <c r="D89" s="834"/>
      <c r="E89" s="834"/>
      <c r="F89" s="834"/>
      <c r="G89" s="14"/>
      <c r="H89" s="14"/>
      <c r="I89" s="14"/>
      <c r="J89" s="14"/>
      <c r="K89" s="13"/>
    </row>
    <row r="90" spans="1:11" s="9" customFormat="1" ht="40.5" customHeight="1" x14ac:dyDescent="0.2">
      <c r="A90" s="19"/>
      <c r="B90" s="20" t="s">
        <v>124</v>
      </c>
      <c r="C90" s="17" t="s">
        <v>163</v>
      </c>
      <c r="D90" s="834"/>
      <c r="E90" s="834"/>
      <c r="F90" s="834"/>
      <c r="G90" s="14"/>
      <c r="H90" s="14"/>
      <c r="I90" s="14"/>
      <c r="J90" s="14"/>
      <c r="K90" s="13"/>
    </row>
    <row r="91" spans="1:11" s="9" customFormat="1" ht="32.25" customHeight="1" x14ac:dyDescent="0.2">
      <c r="A91" s="19"/>
      <c r="B91" s="20" t="s">
        <v>125</v>
      </c>
      <c r="C91" s="17" t="s">
        <v>162</v>
      </c>
      <c r="D91" s="834"/>
      <c r="E91" s="834"/>
      <c r="F91" s="834"/>
      <c r="G91" s="14"/>
      <c r="H91" s="14"/>
      <c r="I91" s="14"/>
      <c r="J91" s="14"/>
      <c r="K91" s="13"/>
    </row>
    <row r="92" spans="1:11" s="9" customFormat="1" ht="39.75" customHeight="1" thickBot="1" x14ac:dyDescent="0.25">
      <c r="A92" s="19"/>
      <c r="B92" s="18" t="s">
        <v>132</v>
      </c>
      <c r="C92" s="17" t="s">
        <v>161</v>
      </c>
      <c r="D92" s="834"/>
      <c r="E92" s="834"/>
      <c r="F92" s="834"/>
      <c r="G92" s="14"/>
      <c r="H92" s="14"/>
      <c r="I92" s="14"/>
      <c r="J92" s="14"/>
      <c r="K92" s="13"/>
    </row>
    <row r="93" spans="1:11" s="9" customFormat="1" ht="16.5" customHeight="1" x14ac:dyDescent="0.2">
      <c r="A93" s="16"/>
      <c r="B93" s="15"/>
      <c r="C93" s="15"/>
      <c r="D93" s="834"/>
      <c r="E93" s="834"/>
      <c r="F93" s="834"/>
      <c r="G93" s="14"/>
      <c r="H93" s="14"/>
      <c r="I93" s="14"/>
      <c r="J93" s="14"/>
      <c r="K93" s="13"/>
    </row>
    <row r="94" spans="1:11" s="9" customFormat="1" ht="15.75" customHeight="1" x14ac:dyDescent="0.2">
      <c r="A94" s="12"/>
      <c r="B94" s="11"/>
      <c r="C94" s="11"/>
      <c r="D94" s="852"/>
      <c r="E94" s="852"/>
      <c r="F94" s="852"/>
      <c r="G94" s="11"/>
      <c r="H94" s="11"/>
      <c r="I94" s="11"/>
      <c r="J94" s="11"/>
      <c r="K94" s="10"/>
    </row>
  </sheetData>
  <mergeCells count="45">
    <mergeCell ref="D92:F92"/>
    <mergeCell ref="D93:F93"/>
    <mergeCell ref="D94:F94"/>
    <mergeCell ref="D90:F90"/>
    <mergeCell ref="D91:F91"/>
    <mergeCell ref="D89:F89"/>
    <mergeCell ref="D85:F85"/>
    <mergeCell ref="D86:F86"/>
    <mergeCell ref="D87:F87"/>
    <mergeCell ref="D88:F88"/>
    <mergeCell ref="G88:I88"/>
    <mergeCell ref="G67:I67"/>
    <mergeCell ref="B68:D68"/>
    <mergeCell ref="G68:I68"/>
    <mergeCell ref="D71:F71"/>
    <mergeCell ref="D84:F84"/>
    <mergeCell ref="D73:F73"/>
    <mergeCell ref="A74:F74"/>
    <mergeCell ref="B75:C75"/>
    <mergeCell ref="D78:F78"/>
    <mergeCell ref="D79:F79"/>
    <mergeCell ref="D81:F81"/>
    <mergeCell ref="D80:F80"/>
    <mergeCell ref="D83:F83"/>
    <mergeCell ref="D82:F82"/>
    <mergeCell ref="A19:F19"/>
    <mergeCell ref="A30:F30"/>
    <mergeCell ref="D72:F72"/>
    <mergeCell ref="B34:F34"/>
    <mergeCell ref="B35:F35"/>
    <mergeCell ref="A51:F51"/>
    <mergeCell ref="B54:F54"/>
    <mergeCell ref="A58:F58"/>
    <mergeCell ref="B61:D61"/>
    <mergeCell ref="B64:D64"/>
    <mergeCell ref="B33:F33"/>
    <mergeCell ref="C9:E9"/>
    <mergeCell ref="C10:E10"/>
    <mergeCell ref="C11:E11"/>
    <mergeCell ref="A14:F14"/>
    <mergeCell ref="A1:F1"/>
    <mergeCell ref="A3:F3"/>
    <mergeCell ref="C6:E6"/>
    <mergeCell ref="C7:E7"/>
    <mergeCell ref="C8:E8"/>
  </mergeCells>
  <pageMargins left="0.75" right="0.75" top="1" bottom="1" header="0.5" footer="0.5"/>
  <pageSetup paperSize="9" scale="6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2"/>
  <sheetViews>
    <sheetView workbookViewId="0">
      <selection sqref="A1:XFD1048576"/>
    </sheetView>
  </sheetViews>
  <sheetFormatPr baseColWidth="10" defaultColWidth="9.140625" defaultRowHeight="15" x14ac:dyDescent="0.25"/>
  <cols>
    <col min="1" max="1" width="33.42578125" customWidth="1"/>
    <col min="3" max="3" width="24" bestFit="1" customWidth="1"/>
    <col min="5" max="5" width="49.5703125" customWidth="1"/>
    <col min="7" max="7" width="34.28515625" bestFit="1" customWidth="1"/>
  </cols>
  <sheetData>
    <row r="1" spans="1:7" x14ac:dyDescent="0.25">
      <c r="A1" s="6" t="s">
        <v>357</v>
      </c>
      <c r="B1" s="1"/>
      <c r="C1" s="6" t="s">
        <v>13</v>
      </c>
      <c r="E1" s="7" t="s">
        <v>0</v>
      </c>
      <c r="G1" s="7" t="s">
        <v>10</v>
      </c>
    </row>
    <row r="2" spans="1:7" x14ac:dyDescent="0.25">
      <c r="A2" s="2" t="s">
        <v>417</v>
      </c>
      <c r="C2" s="2" t="s">
        <v>14</v>
      </c>
      <c r="E2" s="113" t="s">
        <v>5</v>
      </c>
      <c r="G2" s="2" t="s">
        <v>18</v>
      </c>
    </row>
    <row r="3" spans="1:7" x14ac:dyDescent="0.25">
      <c r="A3" s="2" t="s">
        <v>423</v>
      </c>
      <c r="C3" s="104" t="s">
        <v>358</v>
      </c>
      <c r="E3" s="114" t="s">
        <v>367</v>
      </c>
      <c r="G3" s="104" t="s">
        <v>359</v>
      </c>
    </row>
    <row r="4" spans="1:7" x14ac:dyDescent="0.25">
      <c r="A4" s="2" t="s">
        <v>419</v>
      </c>
      <c r="C4" s="2" t="s">
        <v>15</v>
      </c>
      <c r="E4" s="113" t="s">
        <v>4</v>
      </c>
      <c r="G4" s="3" t="s">
        <v>360</v>
      </c>
    </row>
    <row r="5" spans="1:7" x14ac:dyDescent="0.25">
      <c r="A5" s="2" t="s">
        <v>420</v>
      </c>
      <c r="C5" s="2" t="s">
        <v>16</v>
      </c>
      <c r="E5" s="113" t="s">
        <v>414</v>
      </c>
      <c r="G5" s="4" t="s">
        <v>11</v>
      </c>
    </row>
    <row r="6" spans="1:7" ht="30" x14ac:dyDescent="0.25">
      <c r="A6" s="113" t="s">
        <v>421</v>
      </c>
      <c r="C6" s="104"/>
      <c r="E6" s="113" t="s">
        <v>413</v>
      </c>
      <c r="G6" s="5" t="s">
        <v>361</v>
      </c>
    </row>
    <row r="7" spans="1:7" ht="45" x14ac:dyDescent="0.25">
      <c r="A7" s="2" t="s">
        <v>422</v>
      </c>
      <c r="C7" s="104"/>
      <c r="E7" s="114" t="s">
        <v>410</v>
      </c>
      <c r="G7" s="4" t="s">
        <v>25</v>
      </c>
    </row>
    <row r="8" spans="1:7" ht="44.25" customHeight="1" x14ac:dyDescent="0.25">
      <c r="A8" s="2"/>
      <c r="C8" s="112"/>
      <c r="E8" s="113" t="s">
        <v>6</v>
      </c>
    </row>
    <row r="9" spans="1:7" x14ac:dyDescent="0.25">
      <c r="A9" s="2"/>
      <c r="C9" s="105"/>
      <c r="E9" s="116" t="s">
        <v>25</v>
      </c>
      <c r="G9" s="7" t="s">
        <v>30</v>
      </c>
    </row>
    <row r="10" spans="1:7" ht="41.25" customHeight="1" x14ac:dyDescent="0.25">
      <c r="C10" s="106"/>
      <c r="E10" s="113" t="s">
        <v>2</v>
      </c>
      <c r="G10" s="2" t="s">
        <v>124</v>
      </c>
    </row>
    <row r="11" spans="1:7" x14ac:dyDescent="0.25">
      <c r="C11" s="105"/>
      <c r="E11" s="113" t="s">
        <v>22</v>
      </c>
      <c r="G11" s="3" t="s">
        <v>7</v>
      </c>
    </row>
    <row r="12" spans="1:7" x14ac:dyDescent="0.25">
      <c r="A12" s="6" t="s">
        <v>133</v>
      </c>
      <c r="C12" s="105"/>
      <c r="E12" s="115" t="s">
        <v>12</v>
      </c>
      <c r="G12" s="4" t="s">
        <v>31</v>
      </c>
    </row>
    <row r="13" spans="1:7" ht="29.25" customHeight="1" x14ac:dyDescent="0.25">
      <c r="A13" s="2" t="s">
        <v>19</v>
      </c>
      <c r="E13" s="113" t="s">
        <v>3</v>
      </c>
      <c r="G13" s="5" t="s">
        <v>32</v>
      </c>
    </row>
    <row r="14" spans="1:7" x14ac:dyDescent="0.25">
      <c r="A14" s="2" t="s">
        <v>130</v>
      </c>
      <c r="C14" s="6" t="s">
        <v>27</v>
      </c>
      <c r="E14" s="117" t="s">
        <v>380</v>
      </c>
      <c r="G14" s="4" t="s">
        <v>33</v>
      </c>
    </row>
    <row r="15" spans="1:7" ht="30" x14ac:dyDescent="0.25">
      <c r="A15" s="2" t="s">
        <v>129</v>
      </c>
      <c r="C15" s="2" t="s">
        <v>28</v>
      </c>
      <c r="E15" s="113" t="s">
        <v>416</v>
      </c>
    </row>
    <row r="16" spans="1:7" x14ac:dyDescent="0.25">
      <c r="C16" s="2" t="s">
        <v>29</v>
      </c>
      <c r="E16" s="113" t="s">
        <v>415</v>
      </c>
    </row>
    <row r="18" spans="1:3" x14ac:dyDescent="0.25">
      <c r="A18" s="6" t="s">
        <v>154</v>
      </c>
    </row>
    <row r="19" spans="1:3" x14ac:dyDescent="0.25">
      <c r="A19" s="2" t="s">
        <v>155</v>
      </c>
      <c r="C19" s="6" t="s">
        <v>159</v>
      </c>
    </row>
    <row r="20" spans="1:3" x14ac:dyDescent="0.25">
      <c r="A20" s="2" t="s">
        <v>156</v>
      </c>
      <c r="C20" s="2" t="s">
        <v>127</v>
      </c>
    </row>
    <row r="21" spans="1:3" ht="15" customHeight="1" x14ac:dyDescent="0.25">
      <c r="A21" s="2" t="s">
        <v>157</v>
      </c>
      <c r="C21" s="2" t="s">
        <v>126</v>
      </c>
    </row>
    <row r="22" spans="1:3" x14ac:dyDescent="0.25">
      <c r="A22" s="2" t="s">
        <v>158</v>
      </c>
    </row>
  </sheetData>
  <sortState ref="E2:E16">
    <sortCondition ref="E2"/>
  </sortState>
  <pageMargins left="0.7" right="0.7" top="0.75" bottom="0.75" header="0.3" footer="0.3"/>
  <pageSetup paperSize="9" scale="7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158"/>
  <sheetViews>
    <sheetView topLeftCell="A123" workbookViewId="0">
      <selection activeCell="B98" sqref="B98"/>
    </sheetView>
  </sheetViews>
  <sheetFormatPr baseColWidth="10" defaultColWidth="9.140625" defaultRowHeight="15" x14ac:dyDescent="0.25"/>
  <cols>
    <col min="1" max="1" width="30" customWidth="1"/>
  </cols>
  <sheetData>
    <row r="1" spans="1:1" x14ac:dyDescent="0.25">
      <c r="A1" s="103" t="s">
        <v>354</v>
      </c>
    </row>
    <row r="2" spans="1:1" x14ac:dyDescent="0.25">
      <c r="A2" t="s">
        <v>198</v>
      </c>
    </row>
    <row r="3" spans="1:1" x14ac:dyDescent="0.25">
      <c r="A3" t="s">
        <v>199</v>
      </c>
    </row>
    <row r="4" spans="1:1" x14ac:dyDescent="0.25">
      <c r="A4" t="s">
        <v>200</v>
      </c>
    </row>
    <row r="5" spans="1:1" ht="15" customHeight="1" x14ac:dyDescent="0.25">
      <c r="A5" t="s">
        <v>201</v>
      </c>
    </row>
    <row r="6" spans="1:1" x14ac:dyDescent="0.25">
      <c r="A6" t="s">
        <v>202</v>
      </c>
    </row>
    <row r="7" spans="1:1" ht="15" customHeight="1" x14ac:dyDescent="0.25">
      <c r="A7" t="s">
        <v>203</v>
      </c>
    </row>
    <row r="8" spans="1:1" x14ac:dyDescent="0.25">
      <c r="A8" t="s">
        <v>204</v>
      </c>
    </row>
    <row r="9" spans="1:1" ht="15" customHeight="1" x14ac:dyDescent="0.25">
      <c r="A9" t="s">
        <v>205</v>
      </c>
    </row>
    <row r="10" spans="1:1" x14ac:dyDescent="0.25">
      <c r="A10" t="s">
        <v>206</v>
      </c>
    </row>
    <row r="11" spans="1:1" x14ac:dyDescent="0.25">
      <c r="A11" t="s">
        <v>207</v>
      </c>
    </row>
    <row r="12" spans="1:1" ht="15" customHeight="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row r="25" spans="1:1" x14ac:dyDescent="0.25">
      <c r="A25" t="s">
        <v>221</v>
      </c>
    </row>
    <row r="26" spans="1:1" x14ac:dyDescent="0.25">
      <c r="A26" t="s">
        <v>222</v>
      </c>
    </row>
    <row r="27" spans="1:1" x14ac:dyDescent="0.25">
      <c r="A27" t="s">
        <v>223</v>
      </c>
    </row>
    <row r="28" spans="1:1" x14ac:dyDescent="0.25">
      <c r="A28" t="s">
        <v>224</v>
      </c>
    </row>
    <row r="29" spans="1:1" x14ac:dyDescent="0.25">
      <c r="A29" t="s">
        <v>225</v>
      </c>
    </row>
    <row r="30" spans="1:1" x14ac:dyDescent="0.25">
      <c r="A30" t="s">
        <v>226</v>
      </c>
    </row>
    <row r="31" spans="1:1" x14ac:dyDescent="0.25">
      <c r="A31" t="s">
        <v>227</v>
      </c>
    </row>
    <row r="32" spans="1:1" x14ac:dyDescent="0.25">
      <c r="A32" t="s">
        <v>228</v>
      </c>
    </row>
    <row r="33" spans="1:1" x14ac:dyDescent="0.25">
      <c r="A33" t="s">
        <v>229</v>
      </c>
    </row>
    <row r="34" spans="1:1" x14ac:dyDescent="0.25">
      <c r="A34" t="s">
        <v>230</v>
      </c>
    </row>
    <row r="35" spans="1:1" x14ac:dyDescent="0.25">
      <c r="A35" t="s">
        <v>231</v>
      </c>
    </row>
    <row r="36" spans="1:1" x14ac:dyDescent="0.25">
      <c r="A36" t="s">
        <v>232</v>
      </c>
    </row>
    <row r="37" spans="1:1" x14ac:dyDescent="0.25">
      <c r="A37" t="s">
        <v>233</v>
      </c>
    </row>
    <row r="38" spans="1:1" x14ac:dyDescent="0.25">
      <c r="A38" t="s">
        <v>234</v>
      </c>
    </row>
    <row r="39" spans="1:1" x14ac:dyDescent="0.25">
      <c r="A39" t="s">
        <v>235</v>
      </c>
    </row>
    <row r="40" spans="1:1" x14ac:dyDescent="0.25">
      <c r="A40" t="s">
        <v>236</v>
      </c>
    </row>
    <row r="41" spans="1:1" x14ac:dyDescent="0.25">
      <c r="A41" t="s">
        <v>237</v>
      </c>
    </row>
    <row r="42" spans="1:1" x14ac:dyDescent="0.25">
      <c r="A42" t="s">
        <v>238</v>
      </c>
    </row>
    <row r="43" spans="1:1" x14ac:dyDescent="0.25">
      <c r="A43" t="s">
        <v>239</v>
      </c>
    </row>
    <row r="44" spans="1:1" x14ac:dyDescent="0.25">
      <c r="A44" t="s">
        <v>240</v>
      </c>
    </row>
    <row r="45" spans="1:1" x14ac:dyDescent="0.25">
      <c r="A45" t="s">
        <v>241</v>
      </c>
    </row>
    <row r="46" spans="1:1" x14ac:dyDescent="0.25">
      <c r="A46" t="s">
        <v>242</v>
      </c>
    </row>
    <row r="47" spans="1:1" x14ac:dyDescent="0.25">
      <c r="A47" t="s">
        <v>243</v>
      </c>
    </row>
    <row r="48" spans="1:1" x14ac:dyDescent="0.25">
      <c r="A48" t="s">
        <v>244</v>
      </c>
    </row>
    <row r="49" spans="1:1" x14ac:dyDescent="0.25">
      <c r="A49" t="s">
        <v>245</v>
      </c>
    </row>
    <row r="50" spans="1:1" x14ac:dyDescent="0.25">
      <c r="A50" t="s">
        <v>246</v>
      </c>
    </row>
    <row r="51" spans="1:1" x14ac:dyDescent="0.25">
      <c r="A51" t="s">
        <v>247</v>
      </c>
    </row>
    <row r="52" spans="1:1" x14ac:dyDescent="0.25">
      <c r="A52" t="s">
        <v>248</v>
      </c>
    </row>
    <row r="53" spans="1:1" x14ac:dyDescent="0.25">
      <c r="A53" t="s">
        <v>249</v>
      </c>
    </row>
    <row r="54" spans="1:1" x14ac:dyDescent="0.25">
      <c r="A54" t="s">
        <v>250</v>
      </c>
    </row>
    <row r="55" spans="1:1" x14ac:dyDescent="0.25">
      <c r="A55" t="s">
        <v>251</v>
      </c>
    </row>
    <row r="56" spans="1:1" x14ac:dyDescent="0.25">
      <c r="A56" t="s">
        <v>252</v>
      </c>
    </row>
    <row r="57" spans="1:1" x14ac:dyDescent="0.25">
      <c r="A57" t="s">
        <v>253</v>
      </c>
    </row>
    <row r="58" spans="1:1" x14ac:dyDescent="0.25">
      <c r="A58" t="s">
        <v>254</v>
      </c>
    </row>
    <row r="59" spans="1:1" x14ac:dyDescent="0.25">
      <c r="A59" t="s">
        <v>255</v>
      </c>
    </row>
    <row r="60" spans="1:1" x14ac:dyDescent="0.25">
      <c r="A60" t="s">
        <v>256</v>
      </c>
    </row>
    <row r="61" spans="1:1" x14ac:dyDescent="0.25">
      <c r="A61" t="s">
        <v>196</v>
      </c>
    </row>
    <row r="62" spans="1:1" x14ac:dyDescent="0.25">
      <c r="A62" t="s">
        <v>257</v>
      </c>
    </row>
    <row r="63" spans="1:1" x14ac:dyDescent="0.25">
      <c r="A63" t="s">
        <v>258</v>
      </c>
    </row>
    <row r="64" spans="1:1" x14ac:dyDescent="0.25">
      <c r="A64" t="s">
        <v>259</v>
      </c>
    </row>
    <row r="65" spans="1:1" x14ac:dyDescent="0.25">
      <c r="A65" t="s">
        <v>260</v>
      </c>
    </row>
    <row r="66" spans="1:1" x14ac:dyDescent="0.25">
      <c r="A66" t="s">
        <v>261</v>
      </c>
    </row>
    <row r="67" spans="1:1" x14ac:dyDescent="0.25">
      <c r="A67" t="s">
        <v>262</v>
      </c>
    </row>
    <row r="68" spans="1:1" x14ac:dyDescent="0.25">
      <c r="A68" t="s">
        <v>263</v>
      </c>
    </row>
    <row r="69" spans="1:1" x14ac:dyDescent="0.25">
      <c r="A69" t="s">
        <v>264</v>
      </c>
    </row>
    <row r="70" spans="1:1" x14ac:dyDescent="0.25">
      <c r="A70" t="s">
        <v>265</v>
      </c>
    </row>
    <row r="71" spans="1:1" x14ac:dyDescent="0.25">
      <c r="A71" t="s">
        <v>266</v>
      </c>
    </row>
    <row r="72" spans="1:1" x14ac:dyDescent="0.25">
      <c r="A72" t="s">
        <v>267</v>
      </c>
    </row>
    <row r="73" spans="1:1" x14ac:dyDescent="0.25">
      <c r="A73" t="s">
        <v>268</v>
      </c>
    </row>
    <row r="74" spans="1:1" x14ac:dyDescent="0.25">
      <c r="A74" t="s">
        <v>269</v>
      </c>
    </row>
    <row r="75" spans="1:1" x14ac:dyDescent="0.25">
      <c r="A75" t="s">
        <v>270</v>
      </c>
    </row>
    <row r="76" spans="1:1" x14ac:dyDescent="0.25">
      <c r="A76" t="s">
        <v>271</v>
      </c>
    </row>
    <row r="77" spans="1:1" x14ac:dyDescent="0.25">
      <c r="A77" t="s">
        <v>272</v>
      </c>
    </row>
    <row r="78" spans="1:1" x14ac:dyDescent="0.25">
      <c r="A78" t="s">
        <v>273</v>
      </c>
    </row>
    <row r="79" spans="1:1" x14ac:dyDescent="0.25">
      <c r="A79" t="s">
        <v>274</v>
      </c>
    </row>
    <row r="80" spans="1:1" x14ac:dyDescent="0.25">
      <c r="A80" t="s">
        <v>275</v>
      </c>
    </row>
    <row r="81" spans="1:1" x14ac:dyDescent="0.25">
      <c r="A81" t="s">
        <v>276</v>
      </c>
    </row>
    <row r="82" spans="1:1" x14ac:dyDescent="0.25">
      <c r="A82" t="s">
        <v>277</v>
      </c>
    </row>
    <row r="83" spans="1:1" x14ac:dyDescent="0.25">
      <c r="A83" t="s">
        <v>278</v>
      </c>
    </row>
    <row r="84" spans="1:1" x14ac:dyDescent="0.25">
      <c r="A84" t="s">
        <v>279</v>
      </c>
    </row>
    <row r="85" spans="1:1" x14ac:dyDescent="0.25">
      <c r="A85" t="s">
        <v>280</v>
      </c>
    </row>
    <row r="86" spans="1:1" x14ac:dyDescent="0.25">
      <c r="A86" t="s">
        <v>281</v>
      </c>
    </row>
    <row r="87" spans="1:1" x14ac:dyDescent="0.25">
      <c r="A87" t="s">
        <v>282</v>
      </c>
    </row>
    <row r="88" spans="1:1" x14ac:dyDescent="0.25">
      <c r="A88" t="s">
        <v>283</v>
      </c>
    </row>
    <row r="89" spans="1:1" x14ac:dyDescent="0.25">
      <c r="A89" t="s">
        <v>284</v>
      </c>
    </row>
    <row r="90" spans="1:1" x14ac:dyDescent="0.25">
      <c r="A90" t="s">
        <v>285</v>
      </c>
    </row>
    <row r="91" spans="1:1" x14ac:dyDescent="0.25">
      <c r="A91" t="s">
        <v>286</v>
      </c>
    </row>
    <row r="92" spans="1:1" x14ac:dyDescent="0.25">
      <c r="A92" t="s">
        <v>287</v>
      </c>
    </row>
    <row r="93" spans="1:1" x14ac:dyDescent="0.25">
      <c r="A93" t="s">
        <v>288</v>
      </c>
    </row>
    <row r="94" spans="1:1" x14ac:dyDescent="0.25">
      <c r="A94" t="s">
        <v>289</v>
      </c>
    </row>
    <row r="95" spans="1:1" x14ac:dyDescent="0.25">
      <c r="A95" t="s">
        <v>290</v>
      </c>
    </row>
    <row r="96" spans="1:1" x14ac:dyDescent="0.25">
      <c r="A96" t="s">
        <v>291</v>
      </c>
    </row>
    <row r="97" spans="1:1" x14ac:dyDescent="0.25">
      <c r="A97" t="s">
        <v>292</v>
      </c>
    </row>
    <row r="98" spans="1:1" x14ac:dyDescent="0.25">
      <c r="A98" t="s">
        <v>293</v>
      </c>
    </row>
    <row r="99" spans="1:1" x14ac:dyDescent="0.25">
      <c r="A99" t="s">
        <v>294</v>
      </c>
    </row>
    <row r="100" spans="1:1" x14ac:dyDescent="0.25">
      <c r="A100" t="s">
        <v>295</v>
      </c>
    </row>
    <row r="101" spans="1:1" x14ac:dyDescent="0.25">
      <c r="A101" t="s">
        <v>296</v>
      </c>
    </row>
    <row r="102" spans="1:1" x14ac:dyDescent="0.25">
      <c r="A102" t="s">
        <v>297</v>
      </c>
    </row>
    <row r="103" spans="1:1" x14ac:dyDescent="0.25">
      <c r="A103" t="s">
        <v>298</v>
      </c>
    </row>
    <row r="104" spans="1:1" x14ac:dyDescent="0.25">
      <c r="A104" t="s">
        <v>299</v>
      </c>
    </row>
    <row r="105" spans="1:1" x14ac:dyDescent="0.25">
      <c r="A105" t="s">
        <v>300</v>
      </c>
    </row>
    <row r="106" spans="1:1" x14ac:dyDescent="0.25">
      <c r="A106" t="s">
        <v>301</v>
      </c>
    </row>
    <row r="107" spans="1:1" x14ac:dyDescent="0.25">
      <c r="A107" t="s">
        <v>302</v>
      </c>
    </row>
    <row r="108" spans="1:1" x14ac:dyDescent="0.25">
      <c r="A108" t="s">
        <v>303</v>
      </c>
    </row>
    <row r="109" spans="1:1" x14ac:dyDescent="0.25">
      <c r="A109" t="s">
        <v>304</v>
      </c>
    </row>
    <row r="110" spans="1:1" x14ac:dyDescent="0.25">
      <c r="A110" t="s">
        <v>305</v>
      </c>
    </row>
    <row r="111" spans="1:1" x14ac:dyDescent="0.25">
      <c r="A111" t="s">
        <v>306</v>
      </c>
    </row>
    <row r="112" spans="1:1" x14ac:dyDescent="0.25">
      <c r="A112" t="s">
        <v>307</v>
      </c>
    </row>
    <row r="113" spans="1:1" x14ac:dyDescent="0.25">
      <c r="A113" t="s">
        <v>308</v>
      </c>
    </row>
    <row r="114" spans="1:1" x14ac:dyDescent="0.25">
      <c r="A114" t="s">
        <v>309</v>
      </c>
    </row>
    <row r="115" spans="1:1" x14ac:dyDescent="0.25">
      <c r="A115" t="s">
        <v>310</v>
      </c>
    </row>
    <row r="116" spans="1:1" x14ac:dyDescent="0.25">
      <c r="A116" t="s">
        <v>311</v>
      </c>
    </row>
    <row r="117" spans="1:1" x14ac:dyDescent="0.25">
      <c r="A117" t="s">
        <v>312</v>
      </c>
    </row>
    <row r="118" spans="1:1" x14ac:dyDescent="0.25">
      <c r="A118" t="s">
        <v>313</v>
      </c>
    </row>
    <row r="119" spans="1:1" x14ac:dyDescent="0.25">
      <c r="A119" t="s">
        <v>314</v>
      </c>
    </row>
    <row r="120" spans="1:1" x14ac:dyDescent="0.25">
      <c r="A120" t="s">
        <v>315</v>
      </c>
    </row>
    <row r="121" spans="1:1" x14ac:dyDescent="0.25">
      <c r="A121" t="s">
        <v>316</v>
      </c>
    </row>
    <row r="122" spans="1:1" x14ac:dyDescent="0.25">
      <c r="A122" t="s">
        <v>317</v>
      </c>
    </row>
    <row r="123" spans="1:1" x14ac:dyDescent="0.25">
      <c r="A123" t="s">
        <v>318</v>
      </c>
    </row>
    <row r="124" spans="1:1" x14ac:dyDescent="0.25">
      <c r="A124" t="s">
        <v>319</v>
      </c>
    </row>
    <row r="125" spans="1:1" x14ac:dyDescent="0.25">
      <c r="A125" t="s">
        <v>320</v>
      </c>
    </row>
    <row r="126" spans="1:1" x14ac:dyDescent="0.25">
      <c r="A126" t="s">
        <v>321</v>
      </c>
    </row>
    <row r="127" spans="1:1" x14ac:dyDescent="0.25">
      <c r="A127" t="s">
        <v>322</v>
      </c>
    </row>
    <row r="128" spans="1:1" x14ac:dyDescent="0.25">
      <c r="A128" t="s">
        <v>323</v>
      </c>
    </row>
    <row r="129" spans="1:1" x14ac:dyDescent="0.25">
      <c r="A129" t="s">
        <v>324</v>
      </c>
    </row>
    <row r="130" spans="1:1" x14ac:dyDescent="0.25">
      <c r="A130" t="s">
        <v>325</v>
      </c>
    </row>
    <row r="131" spans="1:1" x14ac:dyDescent="0.25">
      <c r="A131" t="s">
        <v>326</v>
      </c>
    </row>
    <row r="132" spans="1:1" x14ac:dyDescent="0.25">
      <c r="A132" t="s">
        <v>327</v>
      </c>
    </row>
    <row r="133" spans="1:1" x14ac:dyDescent="0.25">
      <c r="A133" t="s">
        <v>328</v>
      </c>
    </row>
    <row r="134" spans="1:1" x14ac:dyDescent="0.25">
      <c r="A134" t="s">
        <v>329</v>
      </c>
    </row>
    <row r="135" spans="1:1" x14ac:dyDescent="0.25">
      <c r="A135" t="s">
        <v>330</v>
      </c>
    </row>
    <row r="136" spans="1:1" x14ac:dyDescent="0.25">
      <c r="A136" t="s">
        <v>331</v>
      </c>
    </row>
    <row r="137" spans="1:1" x14ac:dyDescent="0.25">
      <c r="A137" t="s">
        <v>332</v>
      </c>
    </row>
    <row r="138" spans="1:1" x14ac:dyDescent="0.25">
      <c r="A138" t="s">
        <v>333</v>
      </c>
    </row>
    <row r="139" spans="1:1" x14ac:dyDescent="0.25">
      <c r="A139" t="s">
        <v>334</v>
      </c>
    </row>
    <row r="140" spans="1:1" x14ac:dyDescent="0.25">
      <c r="A140" t="s">
        <v>335</v>
      </c>
    </row>
    <row r="141" spans="1:1" x14ac:dyDescent="0.25">
      <c r="A141" t="s">
        <v>336</v>
      </c>
    </row>
    <row r="142" spans="1:1" x14ac:dyDescent="0.25">
      <c r="A142" t="s">
        <v>337</v>
      </c>
    </row>
    <row r="143" spans="1:1" x14ac:dyDescent="0.25">
      <c r="A143" t="s">
        <v>338</v>
      </c>
    </row>
    <row r="144" spans="1:1" x14ac:dyDescent="0.25">
      <c r="A144" t="s">
        <v>339</v>
      </c>
    </row>
    <row r="145" spans="1:1" x14ac:dyDescent="0.25">
      <c r="A145" t="s">
        <v>340</v>
      </c>
    </row>
    <row r="146" spans="1:1" x14ac:dyDescent="0.25">
      <c r="A146" t="s">
        <v>341</v>
      </c>
    </row>
    <row r="147" spans="1:1" x14ac:dyDescent="0.25">
      <c r="A147" t="s">
        <v>342</v>
      </c>
    </row>
    <row r="148" spans="1:1" x14ac:dyDescent="0.25">
      <c r="A148" t="s">
        <v>343</v>
      </c>
    </row>
    <row r="149" spans="1:1" x14ac:dyDescent="0.25">
      <c r="A149" t="s">
        <v>344</v>
      </c>
    </row>
    <row r="150" spans="1:1" x14ac:dyDescent="0.25">
      <c r="A150" t="s">
        <v>345</v>
      </c>
    </row>
    <row r="151" spans="1:1" x14ac:dyDescent="0.25">
      <c r="A151" t="s">
        <v>346</v>
      </c>
    </row>
    <row r="152" spans="1:1" x14ac:dyDescent="0.25">
      <c r="A152" t="s">
        <v>347</v>
      </c>
    </row>
    <row r="153" spans="1:1" x14ac:dyDescent="0.25">
      <c r="A153" t="s">
        <v>348</v>
      </c>
    </row>
    <row r="154" spans="1:1" x14ac:dyDescent="0.25">
      <c r="A154" t="s">
        <v>349</v>
      </c>
    </row>
    <row r="155" spans="1:1" x14ac:dyDescent="0.25">
      <c r="A155" t="s">
        <v>350</v>
      </c>
    </row>
    <row r="156" spans="1:1" x14ac:dyDescent="0.25">
      <c r="A156" t="s">
        <v>351</v>
      </c>
    </row>
    <row r="157" spans="1:1" x14ac:dyDescent="0.25">
      <c r="A157" t="s">
        <v>352</v>
      </c>
    </row>
    <row r="158" spans="1:1" x14ac:dyDescent="0.25">
      <c r="A158" t="s">
        <v>353</v>
      </c>
    </row>
  </sheetData>
  <sheetProtection algorithmName="SHA-512" hashValue="2ZzB/9dZwICauLyABIp1Ya+FVI8+ix89cJq2BWRxci44ui3KgI2ZaWQYBdAfsboBH20DXsHSv0SwGMn129tz6g==" saltValue="rw+3iJJeoAp2Hx2ZL81Lew==" spinCount="100000" sheet="1" objects="1" scenarios="1"/>
  <pageMargins left="0.7" right="0.7" top="0.75" bottom="0.75" header="0.3" footer="0.3"/>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L23"/>
  <sheetViews>
    <sheetView workbookViewId="0">
      <selection activeCell="E2" sqref="E2"/>
    </sheetView>
  </sheetViews>
  <sheetFormatPr baseColWidth="10" defaultColWidth="9.140625" defaultRowHeight="14.25" x14ac:dyDescent="0.2"/>
  <cols>
    <col min="1" max="1" width="9.140625" style="118" customWidth="1"/>
    <col min="2" max="5" width="18.85546875" style="118" customWidth="1"/>
    <col min="6" max="16384" width="9.140625" style="118"/>
  </cols>
  <sheetData>
    <row r="4" spans="1:12" ht="15.75" x14ac:dyDescent="0.25">
      <c r="A4" s="330" t="s">
        <v>456</v>
      </c>
      <c r="B4" s="330"/>
      <c r="C4" s="330"/>
      <c r="D4" s="330"/>
      <c r="E4" s="330"/>
      <c r="F4" s="330"/>
      <c r="G4" s="330"/>
      <c r="H4" s="330"/>
      <c r="I4" s="330"/>
    </row>
    <row r="5" spans="1:12" ht="15.75" x14ac:dyDescent="0.25">
      <c r="A5" s="119"/>
    </row>
    <row r="6" spans="1:12" ht="45" customHeight="1" x14ac:dyDescent="0.2">
      <c r="A6" s="331" t="s">
        <v>461</v>
      </c>
      <c r="B6" s="331"/>
      <c r="C6" s="331"/>
      <c r="D6" s="331"/>
      <c r="E6" s="331"/>
      <c r="F6" s="331"/>
      <c r="G6" s="331"/>
      <c r="H6" s="331"/>
      <c r="I6" s="331"/>
    </row>
    <row r="7" spans="1:12" ht="34.5" customHeight="1" x14ac:dyDescent="0.2">
      <c r="A7" s="332" t="s">
        <v>457</v>
      </c>
      <c r="B7" s="332"/>
      <c r="C7" s="332"/>
      <c r="D7" s="332"/>
      <c r="E7" s="332"/>
      <c r="F7" s="332"/>
      <c r="G7" s="332"/>
      <c r="H7" s="332"/>
      <c r="I7" s="332"/>
    </row>
    <row r="8" spans="1:12" ht="48" customHeight="1" x14ac:dyDescent="0.2">
      <c r="A8" s="327" t="s">
        <v>458</v>
      </c>
      <c r="B8" s="327"/>
      <c r="C8" s="327"/>
      <c r="D8" s="327"/>
      <c r="E8" s="327"/>
      <c r="F8" s="327"/>
      <c r="G8" s="327"/>
      <c r="H8" s="327"/>
      <c r="I8" s="327"/>
    </row>
    <row r="9" spans="1:12" ht="93.75" customHeight="1" x14ac:dyDescent="0.2">
      <c r="A9" s="327" t="s">
        <v>459</v>
      </c>
      <c r="B9" s="327"/>
      <c r="C9" s="327"/>
      <c r="D9" s="327"/>
      <c r="E9" s="327"/>
      <c r="F9" s="327"/>
      <c r="G9" s="327"/>
      <c r="H9" s="327"/>
      <c r="I9" s="327"/>
    </row>
    <row r="10" spans="1:12" ht="59.25" customHeight="1" x14ac:dyDescent="0.2">
      <c r="A10" s="327" t="s">
        <v>460</v>
      </c>
      <c r="B10" s="327"/>
      <c r="C10" s="327"/>
      <c r="D10" s="327"/>
      <c r="E10" s="327"/>
      <c r="F10" s="327"/>
      <c r="G10" s="327"/>
      <c r="H10" s="327"/>
      <c r="I10" s="327"/>
    </row>
    <row r="11" spans="1:12" ht="43.5" customHeight="1" x14ac:dyDescent="0.2">
      <c r="A11" s="327" t="s">
        <v>465</v>
      </c>
      <c r="B11" s="327"/>
      <c r="C11" s="327"/>
      <c r="D11" s="327"/>
      <c r="E11" s="327"/>
      <c r="F11" s="327"/>
      <c r="G11" s="327"/>
      <c r="H11" s="327"/>
      <c r="I11" s="327"/>
    </row>
    <row r="12" spans="1:12" ht="43.5" customHeight="1" x14ac:dyDescent="0.2">
      <c r="A12" s="327" t="s">
        <v>462</v>
      </c>
      <c r="B12" s="327"/>
      <c r="C12" s="327"/>
      <c r="D12" s="327"/>
      <c r="E12" s="327"/>
      <c r="F12" s="327"/>
      <c r="G12" s="327"/>
      <c r="H12" s="327"/>
      <c r="I12" s="327"/>
    </row>
    <row r="13" spans="1:12" ht="60.75" customHeight="1" x14ac:dyDescent="0.2">
      <c r="A13" s="334" t="s">
        <v>477</v>
      </c>
      <c r="B13" s="326"/>
      <c r="C13" s="326"/>
      <c r="D13" s="326"/>
      <c r="E13" s="326"/>
      <c r="F13" s="326"/>
      <c r="G13" s="326"/>
      <c r="H13" s="326"/>
      <c r="I13" s="326"/>
      <c r="J13" s="120"/>
      <c r="K13" s="120"/>
      <c r="L13" s="120"/>
    </row>
    <row r="14" spans="1:12" ht="48.75" customHeight="1" x14ac:dyDescent="0.2">
      <c r="A14" s="327" t="s">
        <v>467</v>
      </c>
      <c r="B14" s="327"/>
      <c r="C14" s="327"/>
      <c r="D14" s="327"/>
      <c r="E14" s="327"/>
      <c r="F14" s="327"/>
      <c r="G14" s="327"/>
      <c r="H14" s="327"/>
      <c r="I14" s="327"/>
    </row>
    <row r="15" spans="1:12" ht="44.25" customHeight="1" x14ac:dyDescent="0.2">
      <c r="A15" s="327" t="s">
        <v>479</v>
      </c>
      <c r="B15" s="327"/>
      <c r="C15" s="327"/>
      <c r="D15" s="327"/>
      <c r="E15" s="327"/>
      <c r="F15" s="327"/>
      <c r="G15" s="327"/>
      <c r="H15" s="327"/>
      <c r="I15" s="327"/>
    </row>
    <row r="16" spans="1:12" ht="44.25" customHeight="1" x14ac:dyDescent="0.2">
      <c r="A16" s="328" t="s">
        <v>466</v>
      </c>
      <c r="B16" s="328"/>
      <c r="C16" s="328"/>
      <c r="D16" s="328"/>
      <c r="E16" s="328"/>
      <c r="F16" s="328"/>
      <c r="G16" s="328"/>
      <c r="H16" s="328"/>
      <c r="I16" s="328"/>
    </row>
    <row r="17" spans="1:9" ht="44.25" customHeight="1" x14ac:dyDescent="0.2">
      <c r="A17" s="327" t="s">
        <v>468</v>
      </c>
      <c r="B17" s="327"/>
      <c r="C17" s="327"/>
      <c r="D17" s="327"/>
      <c r="E17" s="327"/>
      <c r="F17" s="327"/>
      <c r="G17" s="327"/>
      <c r="H17" s="327"/>
      <c r="I17" s="327"/>
    </row>
    <row r="18" spans="1:9" ht="39.75" customHeight="1" x14ac:dyDescent="0.2">
      <c r="A18" s="327" t="s">
        <v>469</v>
      </c>
      <c r="B18" s="327"/>
      <c r="C18" s="327"/>
      <c r="D18" s="327"/>
      <c r="E18" s="327"/>
      <c r="F18" s="327"/>
      <c r="G18" s="327"/>
      <c r="H18" s="327"/>
      <c r="I18" s="327"/>
    </row>
    <row r="19" spans="1:9" ht="43.5" customHeight="1" x14ac:dyDescent="0.2">
      <c r="A19" s="334" t="s">
        <v>484</v>
      </c>
      <c r="B19" s="334"/>
      <c r="C19" s="334"/>
      <c r="D19" s="334"/>
      <c r="E19" s="334"/>
      <c r="F19" s="334"/>
      <c r="G19" s="334"/>
      <c r="H19" s="334"/>
      <c r="I19" s="334"/>
    </row>
    <row r="20" spans="1:9" ht="39.75" customHeight="1" x14ac:dyDescent="0.2">
      <c r="A20" s="335" t="s">
        <v>483</v>
      </c>
      <c r="B20" s="336"/>
      <c r="C20" s="336"/>
      <c r="D20" s="336"/>
      <c r="E20" s="336"/>
      <c r="F20" s="336"/>
      <c r="G20" s="336"/>
      <c r="H20" s="336"/>
      <c r="I20" s="336"/>
    </row>
    <row r="23" spans="1:9" x14ac:dyDescent="0.2">
      <c r="A23" s="329" t="s">
        <v>492</v>
      </c>
      <c r="B23" s="329"/>
      <c r="C23" s="329"/>
      <c r="D23" s="329"/>
    </row>
  </sheetData>
  <mergeCells count="17">
    <mergeCell ref="A4:I4"/>
    <mergeCell ref="A6:I6"/>
    <mergeCell ref="A7:I7"/>
    <mergeCell ref="A8:I8"/>
    <mergeCell ref="A9:I9"/>
    <mergeCell ref="A23:D23"/>
    <mergeCell ref="A20:I20"/>
    <mergeCell ref="A10:I10"/>
    <mergeCell ref="A11:I11"/>
    <mergeCell ref="A13:I13"/>
    <mergeCell ref="A14:I14"/>
    <mergeCell ref="A17:I17"/>
    <mergeCell ref="A18:I18"/>
    <mergeCell ref="A19:I19"/>
    <mergeCell ref="A12:I12"/>
    <mergeCell ref="A15:I15"/>
    <mergeCell ref="A16:I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L24"/>
  <sheetViews>
    <sheetView topLeftCell="A8" workbookViewId="0">
      <selection activeCell="A15" sqref="A15:I15"/>
    </sheetView>
  </sheetViews>
  <sheetFormatPr baseColWidth="10" defaultColWidth="9.140625" defaultRowHeight="14.25" x14ac:dyDescent="0.2"/>
  <cols>
    <col min="1" max="1" width="9.140625" style="118" customWidth="1"/>
    <col min="2" max="5" width="18.85546875" style="118" customWidth="1"/>
    <col min="6" max="8" width="9.140625" style="118"/>
    <col min="9" max="9" width="9.5703125" style="118" customWidth="1"/>
    <col min="10" max="16384" width="9.140625" style="118"/>
  </cols>
  <sheetData>
    <row r="4" spans="1:12" ht="15.75" x14ac:dyDescent="0.25">
      <c r="A4" s="330" t="s">
        <v>470</v>
      </c>
      <c r="B4" s="330"/>
      <c r="C4" s="330"/>
      <c r="D4" s="330"/>
      <c r="E4" s="330"/>
      <c r="F4" s="330"/>
      <c r="G4" s="330"/>
      <c r="H4" s="330"/>
      <c r="I4" s="330"/>
    </row>
    <row r="5" spans="1:12" ht="15.75" x14ac:dyDescent="0.25">
      <c r="A5" s="119"/>
    </row>
    <row r="6" spans="1:12" ht="45" customHeight="1" x14ac:dyDescent="0.2">
      <c r="A6" s="331" t="s">
        <v>471</v>
      </c>
      <c r="B6" s="331"/>
      <c r="C6" s="331"/>
      <c r="D6" s="331"/>
      <c r="E6" s="331"/>
      <c r="F6" s="331"/>
      <c r="G6" s="331"/>
      <c r="H6" s="331"/>
      <c r="I6" s="331"/>
    </row>
    <row r="7" spans="1:12" ht="34.5" customHeight="1" x14ac:dyDescent="0.2">
      <c r="A7" s="332" t="s">
        <v>486</v>
      </c>
      <c r="B7" s="332"/>
      <c r="C7" s="332"/>
      <c r="D7" s="332"/>
      <c r="E7" s="332"/>
      <c r="F7" s="332"/>
      <c r="G7" s="332"/>
      <c r="H7" s="332"/>
      <c r="I7" s="332"/>
    </row>
    <row r="8" spans="1:12" ht="48" customHeight="1" x14ac:dyDescent="0.2">
      <c r="A8" s="327" t="s">
        <v>472</v>
      </c>
      <c r="B8" s="327"/>
      <c r="C8" s="327"/>
      <c r="D8" s="327"/>
      <c r="E8" s="327"/>
      <c r="F8" s="327"/>
      <c r="G8" s="327"/>
      <c r="H8" s="327"/>
      <c r="I8" s="327"/>
    </row>
    <row r="9" spans="1:12" ht="93.75" customHeight="1" x14ac:dyDescent="0.2">
      <c r="A9" s="327" t="s">
        <v>474</v>
      </c>
      <c r="B9" s="327"/>
      <c r="C9" s="327"/>
      <c r="D9" s="327"/>
      <c r="E9" s="327"/>
      <c r="F9" s="327"/>
      <c r="G9" s="327"/>
      <c r="H9" s="327"/>
      <c r="I9" s="327"/>
    </row>
    <row r="10" spans="1:12" ht="59.25" customHeight="1" x14ac:dyDescent="0.2">
      <c r="A10" s="327" t="s">
        <v>473</v>
      </c>
      <c r="B10" s="327"/>
      <c r="C10" s="327"/>
      <c r="D10" s="327"/>
      <c r="E10" s="327"/>
      <c r="F10" s="327"/>
      <c r="G10" s="327"/>
      <c r="H10" s="327"/>
      <c r="I10" s="327"/>
    </row>
    <row r="11" spans="1:12" s="121" customFormat="1" ht="43.5" customHeight="1" x14ac:dyDescent="0.2">
      <c r="A11" s="327" t="s">
        <v>475</v>
      </c>
      <c r="B11" s="327"/>
      <c r="C11" s="327"/>
      <c r="D11" s="327"/>
      <c r="E11" s="327"/>
      <c r="F11" s="327"/>
      <c r="G11" s="327"/>
      <c r="H11" s="327"/>
      <c r="I11" s="327"/>
    </row>
    <row r="12" spans="1:12" ht="43.5" customHeight="1" x14ac:dyDescent="0.2">
      <c r="A12" s="327" t="s">
        <v>476</v>
      </c>
      <c r="B12" s="327"/>
      <c r="C12" s="327"/>
      <c r="D12" s="327"/>
      <c r="E12" s="327"/>
      <c r="F12" s="327"/>
      <c r="G12" s="327"/>
      <c r="H12" s="327"/>
      <c r="I12" s="327"/>
    </row>
    <row r="13" spans="1:12" ht="63.75" customHeight="1" x14ac:dyDescent="0.2">
      <c r="A13" s="334" t="s">
        <v>487</v>
      </c>
      <c r="B13" s="326"/>
      <c r="C13" s="326"/>
      <c r="D13" s="326"/>
      <c r="E13" s="326"/>
      <c r="F13" s="326"/>
      <c r="G13" s="326"/>
      <c r="H13" s="326"/>
      <c r="I13" s="326"/>
      <c r="J13" s="120"/>
      <c r="K13" s="120"/>
      <c r="L13" s="120"/>
    </row>
    <row r="14" spans="1:12" ht="56.25" customHeight="1" x14ac:dyDescent="0.2">
      <c r="A14" s="327" t="s">
        <v>478</v>
      </c>
      <c r="B14" s="327"/>
      <c r="C14" s="327"/>
      <c r="D14" s="327"/>
      <c r="E14" s="327"/>
      <c r="F14" s="327"/>
      <c r="G14" s="327"/>
      <c r="H14" s="327"/>
      <c r="I14" s="327"/>
    </row>
    <row r="15" spans="1:12" ht="61.5" customHeight="1" x14ac:dyDescent="0.2">
      <c r="A15" s="327" t="s">
        <v>489</v>
      </c>
      <c r="B15" s="327"/>
      <c r="C15" s="327"/>
      <c r="D15" s="327"/>
      <c r="E15" s="327"/>
      <c r="F15" s="327"/>
      <c r="G15" s="327"/>
      <c r="H15" s="327"/>
      <c r="I15" s="327"/>
    </row>
    <row r="16" spans="1:12" ht="44.25" customHeight="1" x14ac:dyDescent="0.2">
      <c r="A16" s="328" t="s">
        <v>480</v>
      </c>
      <c r="B16" s="328"/>
      <c r="C16" s="328"/>
      <c r="D16" s="328"/>
      <c r="E16" s="328"/>
      <c r="F16" s="328"/>
      <c r="G16" s="328"/>
      <c r="H16" s="328"/>
      <c r="I16" s="328"/>
    </row>
    <row r="17" spans="1:9" ht="44.25" customHeight="1" x14ac:dyDescent="0.2">
      <c r="A17" s="327" t="s">
        <v>481</v>
      </c>
      <c r="B17" s="327"/>
      <c r="C17" s="327"/>
      <c r="D17" s="327"/>
      <c r="E17" s="327"/>
      <c r="F17" s="327"/>
      <c r="G17" s="327"/>
      <c r="H17" s="327"/>
      <c r="I17" s="327"/>
    </row>
    <row r="18" spans="1:9" ht="39.75" customHeight="1" x14ac:dyDescent="0.2">
      <c r="A18" s="327" t="s">
        <v>482</v>
      </c>
      <c r="B18" s="327"/>
      <c r="C18" s="327"/>
      <c r="D18" s="327"/>
      <c r="E18" s="327"/>
      <c r="F18" s="327"/>
      <c r="G18" s="327"/>
      <c r="H18" s="327"/>
      <c r="I18" s="327"/>
    </row>
    <row r="19" spans="1:9" ht="43.5" customHeight="1" x14ac:dyDescent="0.2">
      <c r="A19" s="334" t="s">
        <v>485</v>
      </c>
      <c r="B19" s="334"/>
      <c r="C19" s="334"/>
      <c r="D19" s="334"/>
      <c r="E19" s="334"/>
      <c r="F19" s="334"/>
      <c r="G19" s="334"/>
      <c r="H19" s="334"/>
      <c r="I19" s="334"/>
    </row>
    <row r="20" spans="1:9" ht="37.5" customHeight="1" x14ac:dyDescent="0.2">
      <c r="A20" s="328" t="s">
        <v>488</v>
      </c>
      <c r="B20" s="337"/>
      <c r="C20" s="337"/>
      <c r="D20" s="337"/>
      <c r="E20" s="337"/>
      <c r="F20" s="337"/>
      <c r="G20" s="337"/>
      <c r="H20" s="337"/>
      <c r="I20" s="337"/>
    </row>
    <row r="21" spans="1:9" ht="14.25" customHeight="1" x14ac:dyDescent="0.2"/>
    <row r="24" spans="1:9" x14ac:dyDescent="0.2">
      <c r="A24" s="329" t="s">
        <v>493</v>
      </c>
      <c r="B24" s="329"/>
      <c r="C24" s="329"/>
      <c r="D24" s="329"/>
    </row>
  </sheetData>
  <mergeCells count="17">
    <mergeCell ref="A4:I4"/>
    <mergeCell ref="A20:I20"/>
    <mergeCell ref="A10:I10"/>
    <mergeCell ref="A11:I11"/>
    <mergeCell ref="A13:I13"/>
    <mergeCell ref="A14:I14"/>
    <mergeCell ref="A12:I12"/>
    <mergeCell ref="A15:I15"/>
    <mergeCell ref="A16:I16"/>
    <mergeCell ref="A17:I17"/>
    <mergeCell ref="A18:I18"/>
    <mergeCell ref="A19:I19"/>
    <mergeCell ref="A24:D24"/>
    <mergeCell ref="A6:I6"/>
    <mergeCell ref="A7:I7"/>
    <mergeCell ref="A8:I8"/>
    <mergeCell ref="A9:I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V64"/>
  <sheetViews>
    <sheetView topLeftCell="A4" zoomScale="90" zoomScaleNormal="90" workbookViewId="0">
      <selection activeCell="C7" sqref="C7:D7"/>
    </sheetView>
  </sheetViews>
  <sheetFormatPr baseColWidth="10" defaultColWidth="9.140625" defaultRowHeight="14.25" x14ac:dyDescent="0.2"/>
  <cols>
    <col min="1" max="1" width="5.7109375" style="118" customWidth="1"/>
    <col min="2" max="2" width="21.140625" style="118" customWidth="1"/>
    <col min="3" max="3" width="19.28515625" style="118" customWidth="1"/>
    <col min="4" max="4" width="38.5703125" style="118" customWidth="1"/>
    <col min="5" max="16" width="7.140625" style="118" customWidth="1"/>
    <col min="17" max="17" width="9.140625" style="118"/>
    <col min="18" max="18" width="16.7109375" style="118" customWidth="1"/>
    <col min="19" max="22" width="16.28515625" style="118" customWidth="1"/>
    <col min="23" max="16384" width="9.140625" style="118"/>
  </cols>
  <sheetData>
    <row r="1" spans="1:22" ht="25.5" customHeight="1" x14ac:dyDescent="0.2">
      <c r="A1" s="286"/>
      <c r="B1" s="286"/>
      <c r="C1" s="286"/>
      <c r="D1" s="286"/>
      <c r="E1" s="427" t="s">
        <v>382</v>
      </c>
      <c r="F1" s="427"/>
      <c r="G1" s="427"/>
      <c r="H1" s="427"/>
      <c r="I1" s="427"/>
      <c r="J1" s="427"/>
      <c r="K1" s="427"/>
      <c r="L1" s="427"/>
      <c r="M1" s="427"/>
      <c r="N1" s="427"/>
      <c r="O1" s="427"/>
      <c r="P1" s="427"/>
      <c r="Q1" s="427"/>
      <c r="R1" s="286"/>
      <c r="S1" s="286"/>
      <c r="T1" s="286"/>
      <c r="U1" s="286"/>
      <c r="V1" s="286"/>
    </row>
    <row r="2" spans="1:22" ht="25.5" customHeight="1" thickBot="1" x14ac:dyDescent="0.25">
      <c r="A2" s="122"/>
      <c r="B2" s="122"/>
      <c r="C2" s="122"/>
      <c r="D2" s="122"/>
      <c r="E2" s="428"/>
      <c r="F2" s="428"/>
      <c r="G2" s="428"/>
      <c r="H2" s="428"/>
      <c r="I2" s="428"/>
      <c r="J2" s="428"/>
      <c r="K2" s="428"/>
      <c r="L2" s="428"/>
      <c r="M2" s="428"/>
      <c r="N2" s="428"/>
      <c r="O2" s="428"/>
      <c r="P2" s="428"/>
      <c r="Q2" s="428"/>
      <c r="R2" s="122"/>
      <c r="S2" s="122"/>
      <c r="T2" s="122"/>
      <c r="U2" s="122"/>
      <c r="V2" s="122"/>
    </row>
    <row r="3" spans="1:22" ht="25.5" customHeight="1" thickBot="1" x14ac:dyDescent="0.25">
      <c r="A3" s="341" t="s">
        <v>178</v>
      </c>
      <c r="B3" s="342"/>
      <c r="C3" s="342"/>
      <c r="D3" s="342"/>
      <c r="E3" s="342"/>
      <c r="F3" s="342"/>
      <c r="G3" s="342"/>
      <c r="H3" s="342"/>
      <c r="I3" s="342"/>
      <c r="J3" s="342"/>
      <c r="K3" s="342"/>
      <c r="L3" s="342"/>
      <c r="M3" s="342"/>
      <c r="N3" s="342"/>
      <c r="O3" s="342"/>
      <c r="P3" s="342"/>
      <c r="Q3" s="342"/>
      <c r="R3" s="342"/>
      <c r="S3" s="342"/>
      <c r="T3" s="342"/>
      <c r="U3" s="342"/>
      <c r="V3" s="343"/>
    </row>
    <row r="4" spans="1:22" ht="25.5" customHeight="1" thickBot="1" x14ac:dyDescent="0.25">
      <c r="A4" s="125"/>
      <c r="B4" s="126"/>
      <c r="C4" s="126"/>
      <c r="D4" s="126"/>
      <c r="E4" s="126"/>
      <c r="F4" s="125"/>
      <c r="G4" s="126"/>
      <c r="H4" s="126"/>
      <c r="I4" s="126"/>
      <c r="J4" s="126"/>
      <c r="K4" s="126"/>
      <c r="L4" s="126"/>
      <c r="M4" s="126"/>
      <c r="N4" s="126"/>
      <c r="O4" s="126"/>
      <c r="P4" s="126"/>
      <c r="Q4" s="126"/>
      <c r="R4" s="126"/>
      <c r="S4" s="126"/>
      <c r="T4" s="126"/>
      <c r="U4" s="126"/>
      <c r="V4" s="126"/>
    </row>
    <row r="5" spans="1:22" ht="25.5" customHeight="1" x14ac:dyDescent="0.2">
      <c r="A5" s="423" t="s">
        <v>17</v>
      </c>
      <c r="B5" s="424"/>
      <c r="C5" s="425" t="s">
        <v>263</v>
      </c>
      <c r="D5" s="426"/>
      <c r="E5" s="122"/>
      <c r="F5" s="122"/>
      <c r="G5" s="122"/>
      <c r="H5" s="122"/>
      <c r="I5" s="122"/>
      <c r="J5" s="122"/>
      <c r="K5" s="122"/>
      <c r="L5" s="122"/>
      <c r="M5" s="122"/>
      <c r="N5" s="122"/>
      <c r="O5" s="122"/>
      <c r="P5" s="122"/>
      <c r="Q5" s="122"/>
      <c r="R5" s="122"/>
      <c r="S5" s="122"/>
      <c r="T5" s="122"/>
      <c r="U5" s="122"/>
      <c r="V5" s="122"/>
    </row>
    <row r="6" spans="1:22" ht="25.5" customHeight="1" thickBot="1" x14ac:dyDescent="0.25">
      <c r="A6" s="419" t="s">
        <v>179</v>
      </c>
      <c r="B6" s="420"/>
      <c r="C6" s="421" t="s">
        <v>497</v>
      </c>
      <c r="D6" s="422"/>
      <c r="E6" s="122"/>
      <c r="F6" s="122"/>
      <c r="G6" s="122"/>
      <c r="H6" s="122"/>
      <c r="I6" s="122"/>
      <c r="J6" s="122"/>
      <c r="K6" s="122"/>
      <c r="L6" s="122"/>
      <c r="M6" s="122"/>
      <c r="N6" s="122"/>
      <c r="O6" s="122"/>
      <c r="P6" s="122"/>
      <c r="Q6" s="122"/>
      <c r="R6" s="122"/>
      <c r="S6" s="122"/>
      <c r="T6" s="122"/>
      <c r="U6" s="122"/>
      <c r="V6" s="122"/>
    </row>
    <row r="7" spans="1:22" ht="25.5" customHeight="1" x14ac:dyDescent="0.2">
      <c r="A7" s="419" t="s">
        <v>21</v>
      </c>
      <c r="B7" s="420"/>
      <c r="C7" s="433" t="s">
        <v>498</v>
      </c>
      <c r="D7" s="434"/>
      <c r="E7" s="122"/>
      <c r="F7" s="127"/>
      <c r="G7" s="122"/>
      <c r="H7" s="122"/>
      <c r="I7" s="122"/>
      <c r="J7" s="122"/>
      <c r="K7" s="435" t="s">
        <v>24</v>
      </c>
      <c r="L7" s="436"/>
      <c r="M7" s="436"/>
      <c r="N7" s="436"/>
      <c r="O7" s="436"/>
      <c r="P7" s="413">
        <f>E21+R43</f>
        <v>0</v>
      </c>
      <c r="Q7" s="414"/>
      <c r="R7" s="417" t="str">
        <f>C9</f>
        <v>USD</v>
      </c>
      <c r="S7" s="122"/>
      <c r="T7" s="122"/>
      <c r="U7" s="122"/>
      <c r="V7" s="122"/>
    </row>
    <row r="8" spans="1:22" ht="25.5" customHeight="1" thickBot="1" x14ac:dyDescent="0.25">
      <c r="A8" s="419" t="s">
        <v>20</v>
      </c>
      <c r="B8" s="420"/>
      <c r="C8" s="421" t="s">
        <v>19</v>
      </c>
      <c r="D8" s="422"/>
      <c r="E8" s="122"/>
      <c r="F8" s="122"/>
      <c r="G8" s="122"/>
      <c r="H8" s="122"/>
      <c r="I8" s="122"/>
      <c r="J8" s="122"/>
      <c r="K8" s="437"/>
      <c r="L8" s="438"/>
      <c r="M8" s="438"/>
      <c r="N8" s="438"/>
      <c r="O8" s="438"/>
      <c r="P8" s="415"/>
      <c r="Q8" s="416"/>
      <c r="R8" s="418"/>
      <c r="S8" s="122"/>
      <c r="T8" s="122"/>
      <c r="U8" s="122"/>
      <c r="V8" s="122"/>
    </row>
    <row r="9" spans="1:22" ht="25.5" customHeight="1" thickBot="1" x14ac:dyDescent="0.25">
      <c r="A9" s="429" t="s">
        <v>26</v>
      </c>
      <c r="B9" s="430"/>
      <c r="C9" s="431" t="s">
        <v>28</v>
      </c>
      <c r="D9" s="432"/>
      <c r="E9" s="122"/>
      <c r="F9" s="122"/>
      <c r="G9" s="122"/>
      <c r="H9" s="122"/>
      <c r="I9" s="122"/>
      <c r="J9" s="122"/>
      <c r="K9" s="122"/>
      <c r="L9" s="122"/>
      <c r="M9" s="122"/>
      <c r="N9" s="122"/>
      <c r="O9" s="122"/>
      <c r="P9" s="122"/>
      <c r="Q9" s="122"/>
      <c r="R9" s="122"/>
      <c r="S9" s="122"/>
      <c r="T9" s="122"/>
      <c r="U9" s="122"/>
      <c r="V9" s="122"/>
    </row>
    <row r="10" spans="1:22" ht="25.5" customHeight="1" thickBot="1" x14ac:dyDescent="0.25"/>
    <row r="11" spans="1:22" ht="25.5" customHeight="1" thickBot="1" x14ac:dyDescent="0.25">
      <c r="A11" s="389" t="s">
        <v>180</v>
      </c>
      <c r="B11" s="390"/>
      <c r="C11" s="390"/>
      <c r="D11" s="390"/>
      <c r="E11" s="390"/>
      <c r="F11" s="390"/>
      <c r="G11" s="390"/>
      <c r="H11" s="390"/>
      <c r="I11" s="390"/>
      <c r="J11" s="390"/>
      <c r="K11" s="390"/>
      <c r="L11" s="390"/>
      <c r="M11" s="390"/>
      <c r="N11" s="390"/>
      <c r="O11" s="390"/>
      <c r="P11" s="390"/>
      <c r="Q11" s="390"/>
      <c r="R11" s="390"/>
      <c r="S11" s="390"/>
      <c r="T11" s="390"/>
      <c r="U11" s="390"/>
      <c r="V11" s="391"/>
    </row>
    <row r="12" spans="1:22" ht="25.5" customHeight="1" thickBot="1" x14ac:dyDescent="0.25">
      <c r="A12" s="128"/>
      <c r="B12" s="125"/>
      <c r="C12" s="125"/>
      <c r="D12" s="125"/>
      <c r="E12" s="125"/>
      <c r="F12" s="125"/>
      <c r="G12" s="125"/>
      <c r="H12" s="125"/>
      <c r="I12" s="125"/>
      <c r="J12" s="125"/>
      <c r="K12" s="125"/>
      <c r="L12" s="125"/>
      <c r="M12" s="125"/>
      <c r="N12" s="125"/>
      <c r="O12" s="125"/>
      <c r="P12" s="125"/>
      <c r="Q12" s="125"/>
      <c r="R12" s="125"/>
      <c r="S12" s="125"/>
      <c r="T12" s="125"/>
      <c r="U12" s="125"/>
      <c r="V12" s="125"/>
    </row>
    <row r="13" spans="1:22" ht="25.5" customHeight="1" thickBot="1" x14ac:dyDescent="0.25">
      <c r="A13" s="392" t="s">
        <v>182</v>
      </c>
      <c r="B13" s="393"/>
      <c r="C13" s="393"/>
      <c r="D13" s="393"/>
      <c r="E13" s="393"/>
      <c r="F13" s="393"/>
      <c r="G13" s="393"/>
      <c r="H13" s="393"/>
      <c r="I13" s="393"/>
      <c r="J13" s="393"/>
      <c r="K13" s="393"/>
      <c r="L13" s="394"/>
      <c r="M13" s="122"/>
      <c r="N13" s="122"/>
      <c r="O13" s="392" t="s">
        <v>183</v>
      </c>
      <c r="P13" s="393"/>
      <c r="Q13" s="393"/>
      <c r="R13" s="393"/>
      <c r="S13" s="393"/>
      <c r="T13" s="393"/>
      <c r="U13" s="393"/>
      <c r="V13" s="394"/>
    </row>
    <row r="14" spans="1:22" ht="25.5" customHeight="1" thickBot="1" x14ac:dyDescent="0.25"/>
    <row r="15" spans="1:22" ht="29.25" customHeight="1" thickBot="1" x14ac:dyDescent="0.25">
      <c r="A15" s="129" t="s">
        <v>383</v>
      </c>
      <c r="B15" s="130" t="s">
        <v>357</v>
      </c>
      <c r="C15" s="129" t="s">
        <v>30</v>
      </c>
      <c r="D15" s="131" t="s">
        <v>119</v>
      </c>
      <c r="E15" s="395" t="s">
        <v>384</v>
      </c>
      <c r="F15" s="396"/>
      <c r="G15" s="397" t="s">
        <v>385</v>
      </c>
      <c r="H15" s="398"/>
      <c r="I15" s="398"/>
      <c r="J15" s="398"/>
      <c r="K15" s="398"/>
      <c r="L15" s="399"/>
      <c r="M15" s="122"/>
      <c r="N15" s="411" t="s">
        <v>383</v>
      </c>
      <c r="O15" s="400" t="s">
        <v>494</v>
      </c>
      <c r="P15" s="401"/>
      <c r="Q15" s="401"/>
      <c r="R15" s="401"/>
      <c r="S15" s="401"/>
      <c r="T15" s="402"/>
      <c r="U15" s="400" t="s">
        <v>385</v>
      </c>
      <c r="V15" s="403"/>
    </row>
    <row r="16" spans="1:22" ht="43.5" customHeight="1" thickBot="1" x14ac:dyDescent="0.25">
      <c r="A16" s="132">
        <v>1</v>
      </c>
      <c r="B16" s="133"/>
      <c r="C16" s="134"/>
      <c r="D16" s="134"/>
      <c r="E16" s="406"/>
      <c r="F16" s="407"/>
      <c r="G16" s="387"/>
      <c r="H16" s="408"/>
      <c r="I16" s="408"/>
      <c r="J16" s="408"/>
      <c r="K16" s="408"/>
      <c r="L16" s="388"/>
      <c r="M16" s="122"/>
      <c r="N16" s="412"/>
      <c r="O16" s="409" t="s">
        <v>119</v>
      </c>
      <c r="P16" s="410"/>
      <c r="Q16" s="410"/>
      <c r="R16" s="135" t="s">
        <v>386</v>
      </c>
      <c r="S16" s="136" t="s">
        <v>387</v>
      </c>
      <c r="T16" s="137" t="s">
        <v>388</v>
      </c>
      <c r="U16" s="404"/>
      <c r="V16" s="405"/>
    </row>
    <row r="17" spans="1:22" ht="25.5" customHeight="1" x14ac:dyDescent="0.2">
      <c r="A17" s="138">
        <v>2</v>
      </c>
      <c r="B17" s="139"/>
      <c r="C17" s="140"/>
      <c r="D17" s="140"/>
      <c r="E17" s="357"/>
      <c r="F17" s="374"/>
      <c r="G17" s="375"/>
      <c r="H17" s="376"/>
      <c r="I17" s="376"/>
      <c r="J17" s="376"/>
      <c r="K17" s="376"/>
      <c r="L17" s="377"/>
      <c r="M17" s="122"/>
      <c r="N17" s="141">
        <v>1</v>
      </c>
      <c r="O17" s="385"/>
      <c r="P17" s="386"/>
      <c r="Q17" s="386"/>
      <c r="R17" s="319"/>
      <c r="S17" s="287"/>
      <c r="T17" s="291">
        <f>SUM(R17:S17)</f>
        <v>0</v>
      </c>
      <c r="U17" s="387"/>
      <c r="V17" s="388"/>
    </row>
    <row r="18" spans="1:22" ht="25.5" customHeight="1" x14ac:dyDescent="0.2">
      <c r="A18" s="138">
        <v>3</v>
      </c>
      <c r="B18" s="139"/>
      <c r="C18" s="140"/>
      <c r="D18" s="140"/>
      <c r="E18" s="357"/>
      <c r="F18" s="374"/>
      <c r="G18" s="375"/>
      <c r="H18" s="376"/>
      <c r="I18" s="376"/>
      <c r="J18" s="376"/>
      <c r="K18" s="376"/>
      <c r="L18" s="377"/>
      <c r="M18" s="122"/>
      <c r="N18" s="138">
        <v>2</v>
      </c>
      <c r="O18" s="378"/>
      <c r="P18" s="379"/>
      <c r="Q18" s="379"/>
      <c r="R18" s="320"/>
      <c r="S18" s="288"/>
      <c r="T18" s="292">
        <f>SUM(R18:S18)</f>
        <v>0</v>
      </c>
      <c r="U18" s="375"/>
      <c r="V18" s="377"/>
    </row>
    <row r="19" spans="1:22" ht="25.5" customHeight="1" x14ac:dyDescent="0.2">
      <c r="A19" s="138">
        <v>4</v>
      </c>
      <c r="B19" s="139"/>
      <c r="C19" s="140"/>
      <c r="D19" s="140"/>
      <c r="E19" s="357"/>
      <c r="F19" s="374"/>
      <c r="G19" s="375"/>
      <c r="H19" s="376"/>
      <c r="I19" s="376"/>
      <c r="J19" s="376"/>
      <c r="K19" s="376"/>
      <c r="L19" s="377"/>
      <c r="M19" s="122"/>
      <c r="N19" s="138">
        <v>3</v>
      </c>
      <c r="O19" s="378"/>
      <c r="P19" s="379"/>
      <c r="Q19" s="379"/>
      <c r="R19" s="320"/>
      <c r="S19" s="288"/>
      <c r="T19" s="292">
        <f>SUM(R19:S19)</f>
        <v>0</v>
      </c>
      <c r="U19" s="375"/>
      <c r="V19" s="377"/>
    </row>
    <row r="20" spans="1:22" ht="25.5" customHeight="1" thickBot="1" x14ac:dyDescent="0.25">
      <c r="A20" s="142">
        <v>5</v>
      </c>
      <c r="B20" s="143"/>
      <c r="C20" s="144"/>
      <c r="D20" s="323"/>
      <c r="E20" s="380"/>
      <c r="F20" s="381"/>
      <c r="G20" s="366"/>
      <c r="H20" s="382"/>
      <c r="I20" s="382"/>
      <c r="J20" s="382"/>
      <c r="K20" s="382"/>
      <c r="L20" s="367"/>
      <c r="M20" s="122"/>
      <c r="N20" s="142">
        <v>4</v>
      </c>
      <c r="O20" s="383"/>
      <c r="P20" s="384"/>
      <c r="Q20" s="384"/>
      <c r="R20" s="321"/>
      <c r="S20" s="289"/>
      <c r="T20" s="293">
        <f>SUM(R20:S20)</f>
        <v>0</v>
      </c>
      <c r="U20" s="375"/>
      <c r="V20" s="377"/>
    </row>
    <row r="21" spans="1:22" ht="25.5" customHeight="1" thickBot="1" x14ac:dyDescent="0.25">
      <c r="A21" s="122"/>
      <c r="B21" s="122"/>
      <c r="C21" s="122"/>
      <c r="D21" s="145" t="s">
        <v>8</v>
      </c>
      <c r="E21" s="364">
        <f>SUM(E16:E20)</f>
        <v>0</v>
      </c>
      <c r="F21" s="365"/>
      <c r="G21" s="122"/>
      <c r="H21" s="122"/>
      <c r="I21" s="122"/>
      <c r="J21" s="122"/>
      <c r="K21" s="122"/>
      <c r="L21" s="122"/>
      <c r="M21" s="122"/>
      <c r="N21" s="122"/>
      <c r="O21" s="122"/>
      <c r="P21" s="122"/>
      <c r="Q21" s="122"/>
      <c r="R21" s="122"/>
      <c r="S21" s="290">
        <f>SUM(S17:S20)</f>
        <v>0</v>
      </c>
      <c r="T21" s="122"/>
      <c r="U21" s="366"/>
      <c r="V21" s="367"/>
    </row>
    <row r="22" spans="1:22" ht="25.5" customHeight="1" thickBot="1" x14ac:dyDescent="0.25"/>
    <row r="23" spans="1:22" ht="25.5" customHeight="1" thickBot="1" x14ac:dyDescent="0.25">
      <c r="A23" s="341" t="s">
        <v>186</v>
      </c>
      <c r="B23" s="342"/>
      <c r="C23" s="342"/>
      <c r="D23" s="342"/>
      <c r="E23" s="342"/>
      <c r="F23" s="342"/>
      <c r="G23" s="342"/>
      <c r="H23" s="342"/>
      <c r="I23" s="342"/>
      <c r="J23" s="342"/>
      <c r="K23" s="342"/>
      <c r="L23" s="342"/>
      <c r="M23" s="342"/>
      <c r="N23" s="342"/>
      <c r="O23" s="342"/>
      <c r="P23" s="342"/>
      <c r="Q23" s="342"/>
      <c r="R23" s="342"/>
      <c r="S23" s="342"/>
      <c r="T23" s="342"/>
      <c r="U23" s="342"/>
      <c r="V23" s="343"/>
    </row>
    <row r="24" spans="1:22" ht="25.5" customHeight="1" thickBot="1" x14ac:dyDescent="0.25"/>
    <row r="25" spans="1:22" ht="25.5" customHeight="1" thickBot="1" x14ac:dyDescent="0.25">
      <c r="A25" s="122"/>
      <c r="B25" s="122"/>
      <c r="C25" s="122"/>
      <c r="D25" s="122"/>
      <c r="E25" s="368" t="s">
        <v>389</v>
      </c>
      <c r="F25" s="369"/>
      <c r="G25" s="369"/>
      <c r="H25" s="369"/>
      <c r="I25" s="369"/>
      <c r="J25" s="369"/>
      <c r="K25" s="369"/>
      <c r="L25" s="369"/>
      <c r="M25" s="369"/>
      <c r="N25" s="369"/>
      <c r="O25" s="369"/>
      <c r="P25" s="370"/>
      <c r="Q25" s="122"/>
      <c r="R25" s="122"/>
      <c r="S25" s="122"/>
      <c r="T25" s="122"/>
    </row>
    <row r="26" spans="1:22" ht="25.5" customHeight="1" thickBot="1" x14ac:dyDescent="0.25">
      <c r="A26" s="122"/>
      <c r="B26" s="122"/>
      <c r="C26" s="122"/>
      <c r="D26" s="122"/>
      <c r="E26" s="371" t="s">
        <v>390</v>
      </c>
      <c r="F26" s="372"/>
      <c r="G26" s="372"/>
      <c r="H26" s="372" t="s">
        <v>391</v>
      </c>
      <c r="I26" s="372"/>
      <c r="J26" s="372"/>
      <c r="K26" s="372" t="s">
        <v>392</v>
      </c>
      <c r="L26" s="372"/>
      <c r="M26" s="372"/>
      <c r="N26" s="372" t="s">
        <v>393</v>
      </c>
      <c r="O26" s="372"/>
      <c r="P26" s="373"/>
      <c r="Q26" s="146"/>
      <c r="R26" s="146"/>
      <c r="S26" s="146"/>
      <c r="T26" s="146"/>
    </row>
    <row r="27" spans="1:22" ht="25.5" customHeight="1" thickBot="1" x14ac:dyDescent="0.25">
      <c r="A27" s="147" t="s">
        <v>383</v>
      </c>
      <c r="B27" s="148" t="s">
        <v>357</v>
      </c>
      <c r="C27" s="149" t="s">
        <v>30</v>
      </c>
      <c r="D27" s="150" t="s">
        <v>0</v>
      </c>
      <c r="E27" s="151" t="s">
        <v>394</v>
      </c>
      <c r="F27" s="152" t="s">
        <v>395</v>
      </c>
      <c r="G27" s="152" t="s">
        <v>396</v>
      </c>
      <c r="H27" s="152" t="s">
        <v>397</v>
      </c>
      <c r="I27" s="152" t="s">
        <v>398</v>
      </c>
      <c r="J27" s="152" t="s">
        <v>399</v>
      </c>
      <c r="K27" s="152" t="s">
        <v>400</v>
      </c>
      <c r="L27" s="152" t="s">
        <v>401</v>
      </c>
      <c r="M27" s="152" t="s">
        <v>402</v>
      </c>
      <c r="N27" s="152" t="s">
        <v>403</v>
      </c>
      <c r="O27" s="152" t="s">
        <v>404</v>
      </c>
      <c r="P27" s="153" t="s">
        <v>405</v>
      </c>
      <c r="Q27" s="154" t="s">
        <v>406</v>
      </c>
      <c r="R27" s="147" t="s">
        <v>407</v>
      </c>
      <c r="S27" s="344" t="s">
        <v>409</v>
      </c>
      <c r="T27" s="345"/>
      <c r="U27" s="345"/>
      <c r="V27" s="346"/>
    </row>
    <row r="28" spans="1:22" ht="25.5" customHeight="1" x14ac:dyDescent="0.2">
      <c r="A28" s="132">
        <v>1</v>
      </c>
      <c r="B28" s="134"/>
      <c r="C28" s="134"/>
      <c r="D28" s="134"/>
      <c r="E28" s="155"/>
      <c r="F28" s="156"/>
      <c r="G28" s="157"/>
      <c r="H28" s="158"/>
      <c r="I28" s="159"/>
      <c r="J28" s="160"/>
      <c r="K28" s="158"/>
      <c r="L28" s="159"/>
      <c r="M28" s="160"/>
      <c r="N28" s="161"/>
      <c r="O28" s="162"/>
      <c r="P28" s="163"/>
      <c r="Q28" s="164">
        <f t="shared" ref="Q28:Q42" si="0">SUM(E28:P28)</f>
        <v>0</v>
      </c>
      <c r="R28" s="165"/>
      <c r="S28" s="347"/>
      <c r="T28" s="348"/>
      <c r="U28" s="348"/>
      <c r="V28" s="349"/>
    </row>
    <row r="29" spans="1:22" ht="25.5" customHeight="1" x14ac:dyDescent="0.2">
      <c r="A29" s="138">
        <v>2</v>
      </c>
      <c r="B29" s="140"/>
      <c r="C29" s="140"/>
      <c r="D29" s="140"/>
      <c r="E29" s="155"/>
      <c r="F29" s="156"/>
      <c r="G29" s="157"/>
      <c r="H29" s="155"/>
      <c r="I29" s="156"/>
      <c r="J29" s="157"/>
      <c r="K29" s="155"/>
      <c r="L29" s="156"/>
      <c r="M29" s="157"/>
      <c r="N29" s="166"/>
      <c r="O29" s="156"/>
      <c r="P29" s="167"/>
      <c r="Q29" s="168">
        <f t="shared" si="0"/>
        <v>0</v>
      </c>
      <c r="R29" s="169"/>
      <c r="S29" s="350"/>
      <c r="T29" s="351"/>
      <c r="U29" s="351"/>
      <c r="V29" s="352"/>
    </row>
    <row r="30" spans="1:22" ht="25.5" customHeight="1" x14ac:dyDescent="0.2">
      <c r="A30" s="138">
        <v>3</v>
      </c>
      <c r="B30" s="140"/>
      <c r="C30" s="140"/>
      <c r="D30" s="140"/>
      <c r="E30" s="155"/>
      <c r="F30" s="156"/>
      <c r="G30" s="157"/>
      <c r="H30" s="155"/>
      <c r="I30" s="156"/>
      <c r="J30" s="157"/>
      <c r="K30" s="155"/>
      <c r="L30" s="156"/>
      <c r="M30" s="157"/>
      <c r="N30" s="166"/>
      <c r="O30" s="156"/>
      <c r="P30" s="167"/>
      <c r="Q30" s="168">
        <f t="shared" si="0"/>
        <v>0</v>
      </c>
      <c r="R30" s="169"/>
      <c r="S30" s="350"/>
      <c r="T30" s="351"/>
      <c r="U30" s="351"/>
      <c r="V30" s="352"/>
    </row>
    <row r="31" spans="1:22" ht="25.5" customHeight="1" x14ac:dyDescent="0.2">
      <c r="A31" s="138">
        <v>4</v>
      </c>
      <c r="B31" s="140"/>
      <c r="C31" s="140"/>
      <c r="D31" s="140"/>
      <c r="E31" s="155"/>
      <c r="F31" s="156"/>
      <c r="G31" s="157"/>
      <c r="H31" s="155"/>
      <c r="I31" s="156"/>
      <c r="J31" s="157"/>
      <c r="K31" s="155"/>
      <c r="L31" s="156"/>
      <c r="M31" s="157"/>
      <c r="N31" s="166"/>
      <c r="O31" s="156"/>
      <c r="P31" s="167"/>
      <c r="Q31" s="168">
        <f t="shared" si="0"/>
        <v>0</v>
      </c>
      <c r="R31" s="169"/>
      <c r="S31" s="350"/>
      <c r="T31" s="351"/>
      <c r="U31" s="351"/>
      <c r="V31" s="352"/>
    </row>
    <row r="32" spans="1:22" ht="25.5" customHeight="1" x14ac:dyDescent="0.2">
      <c r="A32" s="138">
        <v>5</v>
      </c>
      <c r="B32" s="140"/>
      <c r="C32" s="140"/>
      <c r="D32" s="140"/>
      <c r="E32" s="155"/>
      <c r="F32" s="156"/>
      <c r="G32" s="157"/>
      <c r="H32" s="155"/>
      <c r="I32" s="156"/>
      <c r="J32" s="157"/>
      <c r="K32" s="155"/>
      <c r="L32" s="156"/>
      <c r="M32" s="157"/>
      <c r="N32" s="166"/>
      <c r="O32" s="156"/>
      <c r="P32" s="167"/>
      <c r="Q32" s="168">
        <f t="shared" si="0"/>
        <v>0</v>
      </c>
      <c r="R32" s="169"/>
      <c r="S32" s="350"/>
      <c r="T32" s="351"/>
      <c r="U32" s="351"/>
      <c r="V32" s="352"/>
    </row>
    <row r="33" spans="1:22" ht="25.5" customHeight="1" x14ac:dyDescent="0.2">
      <c r="A33" s="138">
        <v>6</v>
      </c>
      <c r="B33" s="140"/>
      <c r="C33" s="140"/>
      <c r="D33" s="140"/>
      <c r="E33" s="155"/>
      <c r="F33" s="156"/>
      <c r="G33" s="157"/>
      <c r="H33" s="155"/>
      <c r="I33" s="156"/>
      <c r="J33" s="157"/>
      <c r="K33" s="155"/>
      <c r="L33" s="156"/>
      <c r="M33" s="157"/>
      <c r="N33" s="166"/>
      <c r="O33" s="156"/>
      <c r="P33" s="167"/>
      <c r="Q33" s="168">
        <f t="shared" si="0"/>
        <v>0</v>
      </c>
      <c r="R33" s="169"/>
      <c r="S33" s="350"/>
      <c r="T33" s="351"/>
      <c r="U33" s="351"/>
      <c r="V33" s="352"/>
    </row>
    <row r="34" spans="1:22" ht="25.5" customHeight="1" x14ac:dyDescent="0.2">
      <c r="A34" s="138">
        <v>7</v>
      </c>
      <c r="B34" s="170"/>
      <c r="C34" s="140"/>
      <c r="D34" s="140"/>
      <c r="E34" s="155"/>
      <c r="F34" s="156"/>
      <c r="G34" s="157"/>
      <c r="H34" s="155"/>
      <c r="I34" s="156"/>
      <c r="J34" s="157"/>
      <c r="K34" s="155"/>
      <c r="L34" s="156"/>
      <c r="M34" s="157"/>
      <c r="N34" s="166"/>
      <c r="O34" s="156"/>
      <c r="P34" s="167"/>
      <c r="Q34" s="168">
        <f t="shared" si="0"/>
        <v>0</v>
      </c>
      <c r="R34" s="169"/>
      <c r="S34" s="350"/>
      <c r="T34" s="351"/>
      <c r="U34" s="351"/>
      <c r="V34" s="352"/>
    </row>
    <row r="35" spans="1:22" ht="25.5" customHeight="1" x14ac:dyDescent="0.2">
      <c r="A35" s="138">
        <v>8</v>
      </c>
      <c r="B35" s="140"/>
      <c r="C35" s="140"/>
      <c r="D35" s="140"/>
      <c r="E35" s="155"/>
      <c r="F35" s="156"/>
      <c r="G35" s="157"/>
      <c r="H35" s="155"/>
      <c r="I35" s="156"/>
      <c r="J35" s="157"/>
      <c r="K35" s="155"/>
      <c r="L35" s="156"/>
      <c r="M35" s="157"/>
      <c r="N35" s="166"/>
      <c r="O35" s="156"/>
      <c r="P35" s="167"/>
      <c r="Q35" s="168">
        <f t="shared" si="0"/>
        <v>0</v>
      </c>
      <c r="R35" s="169"/>
      <c r="S35" s="350"/>
      <c r="T35" s="351"/>
      <c r="U35" s="351"/>
      <c r="V35" s="352"/>
    </row>
    <row r="36" spans="1:22" ht="25.5" customHeight="1" x14ac:dyDescent="0.2">
      <c r="A36" s="138">
        <v>9</v>
      </c>
      <c r="B36" s="140"/>
      <c r="C36" s="140"/>
      <c r="D36" s="140"/>
      <c r="E36" s="155"/>
      <c r="F36" s="156"/>
      <c r="G36" s="157"/>
      <c r="H36" s="155"/>
      <c r="I36" s="156"/>
      <c r="J36" s="157"/>
      <c r="K36" s="155"/>
      <c r="L36" s="156"/>
      <c r="M36" s="157"/>
      <c r="N36" s="166"/>
      <c r="O36" s="156"/>
      <c r="P36" s="167"/>
      <c r="Q36" s="168">
        <f t="shared" si="0"/>
        <v>0</v>
      </c>
      <c r="R36" s="169"/>
      <c r="S36" s="350"/>
      <c r="T36" s="351"/>
      <c r="U36" s="351"/>
      <c r="V36" s="352"/>
    </row>
    <row r="37" spans="1:22" ht="25.5" customHeight="1" x14ac:dyDescent="0.2">
      <c r="A37" s="138">
        <v>10</v>
      </c>
      <c r="B37" s="170"/>
      <c r="C37" s="140"/>
      <c r="D37" s="140"/>
      <c r="E37" s="155"/>
      <c r="F37" s="156"/>
      <c r="G37" s="157"/>
      <c r="H37" s="155"/>
      <c r="I37" s="156"/>
      <c r="J37" s="157"/>
      <c r="K37" s="155"/>
      <c r="L37" s="156"/>
      <c r="M37" s="157"/>
      <c r="N37" s="166"/>
      <c r="O37" s="156"/>
      <c r="P37" s="167"/>
      <c r="Q37" s="168">
        <f t="shared" si="0"/>
        <v>0</v>
      </c>
      <c r="R37" s="169"/>
      <c r="S37" s="350"/>
      <c r="T37" s="351"/>
      <c r="U37" s="351"/>
      <c r="V37" s="352"/>
    </row>
    <row r="38" spans="1:22" ht="25.5" customHeight="1" x14ac:dyDescent="0.2">
      <c r="A38" s="138">
        <v>11</v>
      </c>
      <c r="B38" s="170"/>
      <c r="C38" s="140"/>
      <c r="D38" s="140"/>
      <c r="E38" s="155"/>
      <c r="F38" s="156"/>
      <c r="G38" s="157"/>
      <c r="H38" s="155"/>
      <c r="I38" s="156"/>
      <c r="J38" s="157"/>
      <c r="K38" s="155"/>
      <c r="L38" s="156"/>
      <c r="M38" s="157"/>
      <c r="N38" s="166"/>
      <c r="O38" s="156"/>
      <c r="P38" s="167"/>
      <c r="Q38" s="168">
        <f t="shared" si="0"/>
        <v>0</v>
      </c>
      <c r="R38" s="169"/>
      <c r="S38" s="350"/>
      <c r="T38" s="351"/>
      <c r="U38" s="351"/>
      <c r="V38" s="352"/>
    </row>
    <row r="39" spans="1:22" ht="25.5" customHeight="1" x14ac:dyDescent="0.2">
      <c r="A39" s="138">
        <v>12</v>
      </c>
      <c r="B39" s="170"/>
      <c r="C39" s="140"/>
      <c r="D39" s="140"/>
      <c r="E39" s="155"/>
      <c r="F39" s="156"/>
      <c r="G39" s="157"/>
      <c r="H39" s="155"/>
      <c r="I39" s="156"/>
      <c r="J39" s="157"/>
      <c r="K39" s="155"/>
      <c r="L39" s="156"/>
      <c r="M39" s="157"/>
      <c r="N39" s="166"/>
      <c r="O39" s="156"/>
      <c r="P39" s="167"/>
      <c r="Q39" s="168">
        <f t="shared" si="0"/>
        <v>0</v>
      </c>
      <c r="R39" s="169"/>
      <c r="S39" s="350"/>
      <c r="T39" s="351"/>
      <c r="U39" s="351"/>
      <c r="V39" s="352"/>
    </row>
    <row r="40" spans="1:22" ht="25.5" customHeight="1" x14ac:dyDescent="0.2">
      <c r="A40" s="138">
        <v>13</v>
      </c>
      <c r="B40" s="170"/>
      <c r="C40" s="140"/>
      <c r="D40" s="140"/>
      <c r="E40" s="155"/>
      <c r="F40" s="156"/>
      <c r="G40" s="157"/>
      <c r="H40" s="155"/>
      <c r="I40" s="156"/>
      <c r="J40" s="157"/>
      <c r="K40" s="155"/>
      <c r="L40" s="156"/>
      <c r="M40" s="157"/>
      <c r="N40" s="166"/>
      <c r="O40" s="156"/>
      <c r="P40" s="167"/>
      <c r="Q40" s="168">
        <f t="shared" si="0"/>
        <v>0</v>
      </c>
      <c r="R40" s="169"/>
      <c r="S40" s="350"/>
      <c r="T40" s="351"/>
      <c r="U40" s="351"/>
      <c r="V40" s="352"/>
    </row>
    <row r="41" spans="1:22" ht="25.5" customHeight="1" x14ac:dyDescent="0.2">
      <c r="A41" s="138">
        <v>14</v>
      </c>
      <c r="B41" s="170"/>
      <c r="C41" s="140"/>
      <c r="D41" s="140"/>
      <c r="E41" s="155"/>
      <c r="F41" s="156"/>
      <c r="G41" s="157"/>
      <c r="H41" s="155"/>
      <c r="I41" s="156"/>
      <c r="J41" s="157"/>
      <c r="K41" s="155"/>
      <c r="L41" s="156"/>
      <c r="M41" s="157"/>
      <c r="N41" s="166"/>
      <c r="O41" s="156"/>
      <c r="P41" s="167"/>
      <c r="Q41" s="168">
        <f t="shared" si="0"/>
        <v>0</v>
      </c>
      <c r="R41" s="169"/>
      <c r="S41" s="350"/>
      <c r="T41" s="351"/>
      <c r="U41" s="351"/>
      <c r="V41" s="352"/>
    </row>
    <row r="42" spans="1:22" ht="25.5" customHeight="1" thickBot="1" x14ac:dyDescent="0.25">
      <c r="A42" s="142">
        <v>15</v>
      </c>
      <c r="B42" s="171"/>
      <c r="C42" s="144"/>
      <c r="D42" s="144"/>
      <c r="E42" s="172"/>
      <c r="F42" s="173"/>
      <c r="G42" s="174"/>
      <c r="H42" s="172"/>
      <c r="I42" s="173"/>
      <c r="J42" s="174"/>
      <c r="K42" s="172"/>
      <c r="L42" s="173"/>
      <c r="M42" s="174"/>
      <c r="N42" s="175"/>
      <c r="O42" s="173"/>
      <c r="P42" s="176"/>
      <c r="Q42" s="177">
        <f t="shared" si="0"/>
        <v>0</v>
      </c>
      <c r="R42" s="178"/>
      <c r="S42" s="338"/>
      <c r="T42" s="339"/>
      <c r="U42" s="339"/>
      <c r="V42" s="340"/>
    </row>
    <row r="43" spans="1:22" ht="25.5" customHeight="1" thickBot="1" x14ac:dyDescent="0.25">
      <c r="A43" s="122"/>
      <c r="B43" s="122"/>
      <c r="C43" s="122"/>
      <c r="D43" s="122"/>
      <c r="E43" s="122"/>
      <c r="F43" s="122"/>
      <c r="G43" s="122"/>
      <c r="H43" s="122"/>
      <c r="I43" s="122"/>
      <c r="J43" s="122"/>
      <c r="K43" s="122"/>
      <c r="L43" s="122"/>
      <c r="M43" s="122"/>
      <c r="N43" s="122"/>
      <c r="O43" s="122"/>
      <c r="P43" s="122"/>
      <c r="Q43" s="122"/>
      <c r="R43" s="179">
        <f>SUM(R28:R42)</f>
        <v>0</v>
      </c>
      <c r="S43" s="353" t="s">
        <v>408</v>
      </c>
      <c r="T43" s="354"/>
      <c r="U43" s="354"/>
      <c r="V43" s="354"/>
    </row>
    <row r="44" spans="1:22" ht="25.5" customHeight="1" thickBot="1" x14ac:dyDescent="0.25"/>
    <row r="45" spans="1:22" ht="25.5" customHeight="1" thickBot="1" x14ac:dyDescent="0.25">
      <c r="A45" s="341" t="s">
        <v>188</v>
      </c>
      <c r="B45" s="342"/>
      <c r="C45" s="342"/>
      <c r="D45" s="342"/>
      <c r="E45" s="342"/>
      <c r="F45" s="342"/>
      <c r="G45" s="342"/>
      <c r="H45" s="342"/>
      <c r="I45" s="342"/>
      <c r="J45" s="342"/>
      <c r="K45" s="342"/>
      <c r="L45" s="342"/>
      <c r="M45" s="342"/>
      <c r="N45" s="342"/>
      <c r="O45" s="342"/>
      <c r="P45" s="342"/>
      <c r="Q45" s="342"/>
      <c r="R45" s="342"/>
      <c r="S45" s="342"/>
      <c r="T45" s="342"/>
      <c r="U45" s="342"/>
      <c r="V45" s="343"/>
    </row>
    <row r="46" spans="1:22" ht="25.5" customHeight="1" thickBot="1" x14ac:dyDescent="0.25"/>
    <row r="47" spans="1:22" ht="32.25" customHeight="1" thickBot="1" x14ac:dyDescent="0.25">
      <c r="A47" s="180" t="s">
        <v>383</v>
      </c>
      <c r="B47" s="130" t="s">
        <v>357</v>
      </c>
      <c r="C47" s="180" t="s">
        <v>30</v>
      </c>
      <c r="D47" s="466" t="s">
        <v>128</v>
      </c>
      <c r="E47" s="467"/>
      <c r="F47" s="468" t="s">
        <v>407</v>
      </c>
      <c r="G47" s="469"/>
      <c r="H47" s="470" t="s">
        <v>160</v>
      </c>
      <c r="I47" s="471"/>
      <c r="J47" s="471"/>
      <c r="K47" s="472"/>
      <c r="L47" s="473" t="s">
        <v>189</v>
      </c>
      <c r="M47" s="471"/>
      <c r="N47" s="471"/>
      <c r="O47" s="471"/>
      <c r="P47" s="471"/>
      <c r="Q47" s="471"/>
      <c r="R47" s="472"/>
    </row>
    <row r="48" spans="1:22" ht="25.5" customHeight="1" x14ac:dyDescent="0.2">
      <c r="A48" s="181">
        <v>1</v>
      </c>
      <c r="B48" s="132"/>
      <c r="C48" s="325"/>
      <c r="D48" s="360"/>
      <c r="E48" s="361"/>
      <c r="F48" s="481"/>
      <c r="G48" s="482"/>
      <c r="H48" s="360"/>
      <c r="I48" s="488"/>
      <c r="J48" s="488"/>
      <c r="K48" s="361"/>
      <c r="L48" s="487"/>
      <c r="M48" s="488"/>
      <c r="N48" s="488"/>
      <c r="O48" s="488"/>
      <c r="P48" s="488"/>
      <c r="Q48" s="488"/>
      <c r="R48" s="361"/>
    </row>
    <row r="49" spans="1:22" ht="25.5" customHeight="1" x14ac:dyDescent="0.2">
      <c r="A49" s="182">
        <v>2</v>
      </c>
      <c r="B49" s="138"/>
      <c r="C49" s="318"/>
      <c r="D49" s="362"/>
      <c r="E49" s="363"/>
      <c r="F49" s="483"/>
      <c r="G49" s="484"/>
      <c r="H49" s="362"/>
      <c r="I49" s="490"/>
      <c r="J49" s="490"/>
      <c r="K49" s="363"/>
      <c r="L49" s="489"/>
      <c r="M49" s="490"/>
      <c r="N49" s="490"/>
      <c r="O49" s="490"/>
      <c r="P49" s="490"/>
      <c r="Q49" s="490"/>
      <c r="R49" s="363"/>
    </row>
    <row r="50" spans="1:22" ht="25.5" customHeight="1" x14ac:dyDescent="0.2">
      <c r="A50" s="182">
        <v>3</v>
      </c>
      <c r="B50" s="138"/>
      <c r="C50" s="318"/>
      <c r="D50" s="362"/>
      <c r="E50" s="363"/>
      <c r="F50" s="483"/>
      <c r="G50" s="484"/>
      <c r="H50" s="362"/>
      <c r="I50" s="490"/>
      <c r="J50" s="490"/>
      <c r="K50" s="363"/>
      <c r="L50" s="489"/>
      <c r="M50" s="490"/>
      <c r="N50" s="490"/>
      <c r="O50" s="490"/>
      <c r="P50" s="490"/>
      <c r="Q50" s="490"/>
      <c r="R50" s="363"/>
    </row>
    <row r="51" spans="1:22" ht="25.5" customHeight="1" x14ac:dyDescent="0.2">
      <c r="A51" s="182">
        <v>4</v>
      </c>
      <c r="B51" s="138"/>
      <c r="C51" s="318"/>
      <c r="D51" s="362"/>
      <c r="E51" s="363"/>
      <c r="F51" s="483"/>
      <c r="G51" s="484"/>
      <c r="H51" s="362"/>
      <c r="I51" s="490"/>
      <c r="J51" s="490"/>
      <c r="K51" s="363"/>
      <c r="L51" s="489"/>
      <c r="M51" s="490"/>
      <c r="N51" s="490"/>
      <c r="O51" s="490"/>
      <c r="P51" s="490"/>
      <c r="Q51" s="490"/>
      <c r="R51" s="363"/>
    </row>
    <row r="52" spans="1:22" ht="25.5" customHeight="1" thickBot="1" x14ac:dyDescent="0.25">
      <c r="A52" s="183">
        <v>5</v>
      </c>
      <c r="B52" s="142"/>
      <c r="C52" s="324"/>
      <c r="D52" s="479"/>
      <c r="E52" s="480"/>
      <c r="F52" s="493"/>
      <c r="G52" s="494"/>
      <c r="H52" s="479"/>
      <c r="I52" s="492"/>
      <c r="J52" s="492"/>
      <c r="K52" s="480"/>
      <c r="L52" s="491"/>
      <c r="M52" s="492"/>
      <c r="N52" s="492"/>
      <c r="O52" s="492"/>
      <c r="P52" s="492"/>
      <c r="Q52" s="492"/>
      <c r="R52" s="480"/>
    </row>
    <row r="53" spans="1:22" ht="25.5" customHeight="1" thickBot="1" x14ac:dyDescent="0.25">
      <c r="A53" s="184"/>
      <c r="B53" s="184"/>
      <c r="C53" s="184"/>
      <c r="D53" s="184"/>
      <c r="E53" s="184"/>
      <c r="F53" s="485">
        <f>SUM(F48:G52)</f>
        <v>0</v>
      </c>
      <c r="G53" s="486"/>
      <c r="H53" s="184"/>
      <c r="I53" s="184"/>
      <c r="J53" s="184"/>
      <c r="K53" s="184"/>
      <c r="L53" s="184"/>
      <c r="M53" s="184"/>
      <c r="N53" s="184"/>
      <c r="O53" s="184"/>
      <c r="P53" s="184"/>
      <c r="Q53" s="184"/>
      <c r="R53" s="184"/>
    </row>
    <row r="54" spans="1:22" ht="25.5" customHeight="1" thickBot="1" x14ac:dyDescent="0.25"/>
    <row r="55" spans="1:22" ht="25.5" customHeight="1" thickBot="1" x14ac:dyDescent="0.25">
      <c r="A55" s="341" t="s">
        <v>190</v>
      </c>
      <c r="B55" s="342"/>
      <c r="C55" s="342"/>
      <c r="D55" s="342"/>
      <c r="E55" s="342"/>
      <c r="F55" s="342"/>
      <c r="G55" s="342"/>
      <c r="H55" s="342"/>
      <c r="I55" s="342"/>
      <c r="J55" s="342"/>
      <c r="K55" s="342"/>
      <c r="L55" s="342"/>
      <c r="M55" s="342"/>
      <c r="N55" s="342"/>
      <c r="O55" s="342"/>
      <c r="P55" s="342"/>
      <c r="Q55" s="342"/>
      <c r="R55" s="342"/>
      <c r="S55" s="342"/>
      <c r="T55" s="342"/>
      <c r="U55" s="342"/>
      <c r="V55" s="343"/>
    </row>
    <row r="56" spans="1:22" ht="25.5" customHeight="1" thickBot="1" x14ac:dyDescent="0.25"/>
    <row r="57" spans="1:22" ht="25.5" customHeight="1" thickBot="1" x14ac:dyDescent="0.25">
      <c r="A57" s="185"/>
      <c r="B57" s="122"/>
      <c r="C57" s="122"/>
      <c r="D57" s="186" t="s">
        <v>187</v>
      </c>
      <c r="E57" s="449" t="s">
        <v>184</v>
      </c>
      <c r="F57" s="450"/>
      <c r="G57" s="451" t="s">
        <v>140</v>
      </c>
      <c r="H57" s="452"/>
      <c r="I57" s="453" t="s">
        <v>1</v>
      </c>
      <c r="J57" s="454"/>
      <c r="K57" s="454"/>
      <c r="L57" s="454"/>
      <c r="M57" s="454"/>
      <c r="N57" s="455"/>
    </row>
    <row r="58" spans="1:22" ht="33.75" customHeight="1" x14ac:dyDescent="0.2">
      <c r="A58" s="456" t="s">
        <v>366</v>
      </c>
      <c r="B58" s="457"/>
      <c r="C58" s="458"/>
      <c r="D58" s="322">
        <v>2</v>
      </c>
      <c r="E58" s="459">
        <f>S21</f>
        <v>0</v>
      </c>
      <c r="F58" s="460"/>
      <c r="G58" s="461">
        <f>IFERROR(D58-E58,"-")</f>
        <v>2</v>
      </c>
      <c r="H58" s="462"/>
      <c r="I58" s="463"/>
      <c r="J58" s="464"/>
      <c r="K58" s="464"/>
      <c r="L58" s="464"/>
      <c r="M58" s="464"/>
      <c r="N58" s="465"/>
    </row>
    <row r="59" spans="1:22" ht="60.75" customHeight="1" x14ac:dyDescent="0.2">
      <c r="A59" s="474" t="s">
        <v>441</v>
      </c>
      <c r="B59" s="475"/>
      <c r="C59" s="476"/>
      <c r="D59" s="187">
        <f>0.15*P7</f>
        <v>0</v>
      </c>
      <c r="E59" s="477"/>
      <c r="F59" s="478"/>
      <c r="G59" s="355">
        <f>IFERROR(E59-D59,"-")</f>
        <v>0</v>
      </c>
      <c r="H59" s="356"/>
      <c r="I59" s="357"/>
      <c r="J59" s="358"/>
      <c r="K59" s="358"/>
      <c r="L59" s="358"/>
      <c r="M59" s="358"/>
      <c r="N59" s="359"/>
    </row>
    <row r="60" spans="1:22" ht="60.75" customHeight="1" thickBot="1" x14ac:dyDescent="0.25">
      <c r="A60" s="439" t="s">
        <v>368</v>
      </c>
      <c r="B60" s="440"/>
      <c r="C60" s="441"/>
      <c r="D60" s="188">
        <f>MAX(0,((P7-100000)*0.2))</f>
        <v>0</v>
      </c>
      <c r="E60" s="442">
        <f>F53</f>
        <v>0</v>
      </c>
      <c r="F60" s="443"/>
      <c r="G60" s="444">
        <f>IFERROR(E60-D60,"-")</f>
        <v>0</v>
      </c>
      <c r="H60" s="445"/>
      <c r="I60" s="446"/>
      <c r="J60" s="447"/>
      <c r="K60" s="447"/>
      <c r="L60" s="447"/>
      <c r="M60" s="447"/>
      <c r="N60" s="448"/>
    </row>
    <row r="64" spans="1:22" x14ac:dyDescent="0.2">
      <c r="A64" s="329" t="s">
        <v>495</v>
      </c>
      <c r="B64" s="329"/>
      <c r="C64" s="329"/>
      <c r="D64" s="329"/>
    </row>
  </sheetData>
  <mergeCells count="110">
    <mergeCell ref="D51:E51"/>
    <mergeCell ref="D52:E52"/>
    <mergeCell ref="F48:G48"/>
    <mergeCell ref="F49:G49"/>
    <mergeCell ref="F50:G50"/>
    <mergeCell ref="F53:G53"/>
    <mergeCell ref="L48:R48"/>
    <mergeCell ref="L49:R49"/>
    <mergeCell ref="L50:R50"/>
    <mergeCell ref="L51:R51"/>
    <mergeCell ref="L52:R52"/>
    <mergeCell ref="F51:G51"/>
    <mergeCell ref="F52:G52"/>
    <mergeCell ref="H48:K48"/>
    <mergeCell ref="H49:K49"/>
    <mergeCell ref="H50:K50"/>
    <mergeCell ref="H51:K51"/>
    <mergeCell ref="H52:K52"/>
    <mergeCell ref="E1:Q2"/>
    <mergeCell ref="A9:B9"/>
    <mergeCell ref="C9:D9"/>
    <mergeCell ref="A7:B7"/>
    <mergeCell ref="C7:D7"/>
    <mergeCell ref="K7:O8"/>
    <mergeCell ref="A60:C60"/>
    <mergeCell ref="E60:F60"/>
    <mergeCell ref="G60:H60"/>
    <mergeCell ref="I60:N60"/>
    <mergeCell ref="A55:V55"/>
    <mergeCell ref="E57:F57"/>
    <mergeCell ref="G57:H57"/>
    <mergeCell ref="I57:N57"/>
    <mergeCell ref="A58:C58"/>
    <mergeCell ref="E58:F58"/>
    <mergeCell ref="G58:H58"/>
    <mergeCell ref="I58:N58"/>
    <mergeCell ref="D47:E47"/>
    <mergeCell ref="F47:G47"/>
    <mergeCell ref="H47:K47"/>
    <mergeCell ref="L47:R47"/>
    <mergeCell ref="A59:C59"/>
    <mergeCell ref="E59:F59"/>
    <mergeCell ref="P7:Q8"/>
    <mergeCell ref="R7:R8"/>
    <mergeCell ref="A8:B8"/>
    <mergeCell ref="C8:D8"/>
    <mergeCell ref="A3:V3"/>
    <mergeCell ref="A5:B5"/>
    <mergeCell ref="C5:D5"/>
    <mergeCell ref="A6:B6"/>
    <mergeCell ref="C6:D6"/>
    <mergeCell ref="E17:F17"/>
    <mergeCell ref="G17:L17"/>
    <mergeCell ref="O17:Q17"/>
    <mergeCell ref="U17:V17"/>
    <mergeCell ref="E18:F18"/>
    <mergeCell ref="G18:L18"/>
    <mergeCell ref="O18:Q18"/>
    <mergeCell ref="U18:V18"/>
    <mergeCell ref="A11:V11"/>
    <mergeCell ref="A13:L13"/>
    <mergeCell ref="O13:V13"/>
    <mergeCell ref="E15:F15"/>
    <mergeCell ref="G15:L15"/>
    <mergeCell ref="O15:T15"/>
    <mergeCell ref="U15:V16"/>
    <mergeCell ref="E16:F16"/>
    <mergeCell ref="G16:L16"/>
    <mergeCell ref="O16:Q16"/>
    <mergeCell ref="N15:N16"/>
    <mergeCell ref="E21:F21"/>
    <mergeCell ref="U21:V21"/>
    <mergeCell ref="A23:V23"/>
    <mergeCell ref="E25:P25"/>
    <mergeCell ref="E26:G26"/>
    <mergeCell ref="H26:J26"/>
    <mergeCell ref="K26:M26"/>
    <mergeCell ref="N26:P26"/>
    <mergeCell ref="E19:F19"/>
    <mergeCell ref="G19:L19"/>
    <mergeCell ref="O19:Q19"/>
    <mergeCell ref="U19:V19"/>
    <mergeCell ref="E20:F20"/>
    <mergeCell ref="G20:L20"/>
    <mergeCell ref="O20:Q20"/>
    <mergeCell ref="U20:V20"/>
    <mergeCell ref="A64:D64"/>
    <mergeCell ref="S42:V42"/>
    <mergeCell ref="A45:V45"/>
    <mergeCell ref="S27:V27"/>
    <mergeCell ref="S28:V28"/>
    <mergeCell ref="S29:V29"/>
    <mergeCell ref="S30:V30"/>
    <mergeCell ref="S31:V31"/>
    <mergeCell ref="S32:V32"/>
    <mergeCell ref="S33:V33"/>
    <mergeCell ref="S34:V34"/>
    <mergeCell ref="S35:V35"/>
    <mergeCell ref="S36:V36"/>
    <mergeCell ref="S37:V37"/>
    <mergeCell ref="S38:V38"/>
    <mergeCell ref="S39:V39"/>
    <mergeCell ref="S40:V40"/>
    <mergeCell ref="S41:V41"/>
    <mergeCell ref="S43:V43"/>
    <mergeCell ref="G59:H59"/>
    <mergeCell ref="I59:N59"/>
    <mergeCell ref="D48:E48"/>
    <mergeCell ref="D49:E49"/>
    <mergeCell ref="D50:E50"/>
  </mergeCells>
  <conditionalFormatting sqref="E28:P42">
    <cfRule type="colorScale" priority="6">
      <colorScale>
        <cfvo type="min"/>
        <cfvo type="max"/>
        <color rgb="FFFFFFCC"/>
        <color rgb="FFFFC000"/>
      </colorScale>
    </cfRule>
  </conditionalFormatting>
  <conditionalFormatting sqref="R28:R42">
    <cfRule type="expression" dxfId="8" priority="3">
      <formula>IF(OR(AND(OR(OR(B28&lt;&gt;"",C28&lt;&gt;""),D28&lt;&gt;""),OR(R28="",R28=0)),AND(OR(OR(B28="",C28=""),D28=""),AND(R28&lt;&gt;"",R28&lt;&gt;0))),1,0)</formula>
    </cfRule>
  </conditionalFormatting>
  <conditionalFormatting sqref="E16:F20">
    <cfRule type="expression" dxfId="7" priority="2">
      <formula>IF(OR(AND(OR(OR(B16&lt;&gt;"",C16&lt;&gt;""),D16&lt;&gt;""),OR(E16="",E16=0)),AND(OR(OR(B16="",C16=""),D16=""),AND(E16&lt;&gt;"",E16&lt;&gt;0))),1,0)</formula>
    </cfRule>
  </conditionalFormatting>
  <conditionalFormatting sqref="F48:G52">
    <cfRule type="expression" dxfId="6" priority="1">
      <formula>IF(OR(AND(OR(OR(B48&lt;&gt;"",C48&lt;&gt;""),D48&lt;&gt;""),OR(F48="",F48=0)),AND(OR(OR(B48="",C48=""),D48=""),AND(F48&lt;&gt;"",F48&lt;&gt;0))),1,0)</formula>
    </cfRule>
  </conditionalFormatting>
  <dataValidations count="7">
    <dataValidation type="date" allowBlank="1" showInputMessage="1" showErrorMessage="1" sqref="C7:D7" xr:uid="{00000000-0002-0000-0300-000000000000}">
      <formula1>42005</formula1>
      <formula2>44561</formula2>
    </dataValidation>
    <dataValidation type="whole" allowBlank="1" showInputMessage="1" showErrorMessage="1" sqref="E28:Q42 E21:F21 S21 F53:G53 R43" xr:uid="{00000000-0002-0000-0300-000001000000}">
      <formula1>0</formula1>
      <formula2>50000</formula2>
    </dataValidation>
    <dataValidation type="decimal" allowBlank="1" showInputMessage="1" showErrorMessage="1" sqref="R17:T20 D58:H58" xr:uid="{00000000-0002-0000-0300-000002000000}">
      <formula1>0</formula1>
      <formula2>50000</formula2>
    </dataValidation>
    <dataValidation type="decimal" allowBlank="1" showInputMessage="1" showErrorMessage="1" sqref="F48:G52 E59:F60 D59" xr:uid="{00000000-0002-0000-0300-000003000000}">
      <formula1>0</formula1>
      <formula2>5000000</formula2>
    </dataValidation>
    <dataValidation type="decimal" allowBlank="1" showInputMessage="1" showErrorMessage="1" sqref="R28:R42 E16:F20" xr:uid="{00000000-0002-0000-0300-000004000000}">
      <formula1>0</formula1>
      <formula2>500000</formula2>
    </dataValidation>
    <dataValidation type="decimal" allowBlank="1" showInputMessage="1" showErrorMessage="1" sqref="G59:H59" xr:uid="{00000000-0002-0000-0300-000005000000}">
      <formula1>-500000</formula1>
      <formula2>5000000</formula2>
    </dataValidation>
    <dataValidation type="decimal" allowBlank="1" showInputMessage="1" showErrorMessage="1" sqref="G60:H60" xr:uid="{00000000-0002-0000-0300-000006000000}">
      <formula1>-50000</formula1>
      <formula2>50000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7000000}">
          <x14:formula1>
            <xm:f>LISTS!$G$10:$G$14</xm:f>
          </x14:formula1>
          <xm:sqref>C28:C42 C48:C52 C16:C20</xm:sqref>
        </x14:dataValidation>
        <x14:dataValidation type="list" allowBlank="1" showInputMessage="1" showErrorMessage="1" xr:uid="{00000000-0002-0000-0300-000008000000}">
          <x14:formula1>
            <xm:f>LISTS!$G$2:$G$6</xm:f>
          </x14:formula1>
          <xm:sqref>D16:D20</xm:sqref>
        </x14:dataValidation>
        <x14:dataValidation type="list" allowBlank="1" showInputMessage="1" showErrorMessage="1" xr:uid="{00000000-0002-0000-0300-000009000000}">
          <x14:formula1>
            <xm:f>LISTS!$A$2:$A$7</xm:f>
          </x14:formula1>
          <xm:sqref>B28:B42 B48:B52 B16:B20</xm:sqref>
        </x14:dataValidation>
        <x14:dataValidation type="list" allowBlank="1" showInputMessage="1" showErrorMessage="1" xr:uid="{00000000-0002-0000-0300-00000A000000}">
          <x14:formula1>
            <xm:f>LISTS!$C$2:$C$5</xm:f>
          </x14:formula1>
          <xm:sqref>O17:Q20</xm:sqref>
        </x14:dataValidation>
        <x14:dataValidation type="list" allowBlank="1" showInputMessage="1" showErrorMessage="1" xr:uid="{00000000-0002-0000-0300-00000B000000}">
          <x14:formula1>
            <xm:f>LISTS!$E$2:$E$16</xm:f>
          </x14:formula1>
          <xm:sqref>D28:D42</xm:sqref>
        </x14:dataValidation>
        <x14:dataValidation type="list" allowBlank="1" showInputMessage="1" showErrorMessage="1" xr:uid="{00000000-0002-0000-0300-00000C000000}">
          <x14:formula1>
            <xm:f>Sheet5!$A$2:$A$158</xm:f>
          </x14:formula1>
          <xm:sqref>C5:D5</xm:sqref>
        </x14:dataValidation>
        <x14:dataValidation type="list" allowBlank="1" showInputMessage="1" showErrorMessage="1" xr:uid="{00000000-0002-0000-0300-00000D000000}">
          <x14:formula1>
            <xm:f>LISTS!$A$13:$A$15</xm:f>
          </x14:formula1>
          <xm:sqref>C8:D8</xm:sqref>
        </x14:dataValidation>
        <x14:dataValidation type="list" allowBlank="1" showInputMessage="1" showErrorMessage="1" xr:uid="{00000000-0002-0000-0300-00000E000000}">
          <x14:formula1>
            <xm:f>LISTS!$C$15:$C$16</xm:f>
          </x14:formula1>
          <xm:sqref>C9:D9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V64"/>
  <sheetViews>
    <sheetView topLeftCell="A3" zoomScale="80" zoomScaleNormal="80" workbookViewId="0">
      <selection activeCell="C8" sqref="C8:D8"/>
    </sheetView>
  </sheetViews>
  <sheetFormatPr baseColWidth="10" defaultColWidth="9.140625" defaultRowHeight="14.25" x14ac:dyDescent="0.2"/>
  <cols>
    <col min="1" max="1" width="5.7109375" style="118" customWidth="1"/>
    <col min="2" max="2" width="21.140625" style="118" customWidth="1"/>
    <col min="3" max="3" width="19.28515625" style="118" customWidth="1"/>
    <col min="4" max="4" width="38.5703125" style="118" customWidth="1"/>
    <col min="5" max="16" width="7.140625" style="118" customWidth="1"/>
    <col min="17" max="17" width="9.140625" style="118"/>
    <col min="18" max="18" width="16.7109375" style="118" customWidth="1"/>
    <col min="19" max="22" width="16.28515625" style="118" customWidth="1"/>
    <col min="23" max="16384" width="9.140625" style="118"/>
  </cols>
  <sheetData>
    <row r="1" spans="1:22" ht="25.5" customHeight="1" x14ac:dyDescent="0.2">
      <c r="A1" s="286"/>
      <c r="B1" s="286"/>
      <c r="C1" s="286"/>
      <c r="D1" s="286"/>
      <c r="E1" s="427" t="s">
        <v>382</v>
      </c>
      <c r="F1" s="427"/>
      <c r="G1" s="427"/>
      <c r="H1" s="427"/>
      <c r="I1" s="427"/>
      <c r="J1" s="427"/>
      <c r="K1" s="427"/>
      <c r="L1" s="427"/>
      <c r="M1" s="427"/>
      <c r="N1" s="427"/>
      <c r="O1" s="427"/>
      <c r="P1" s="427"/>
      <c r="Q1" s="427"/>
      <c r="R1" s="286"/>
      <c r="S1" s="286"/>
      <c r="T1" s="286"/>
      <c r="U1" s="286"/>
      <c r="V1" s="286"/>
    </row>
    <row r="2" spans="1:22" ht="25.5" customHeight="1" thickBot="1" x14ac:dyDescent="0.25">
      <c r="A2" s="122"/>
      <c r="B2" s="122"/>
      <c r="C2" s="122"/>
      <c r="D2" s="122"/>
      <c r="E2" s="428"/>
      <c r="F2" s="428"/>
      <c r="G2" s="428"/>
      <c r="H2" s="428"/>
      <c r="I2" s="428"/>
      <c r="J2" s="428"/>
      <c r="K2" s="428"/>
      <c r="L2" s="428"/>
      <c r="M2" s="428"/>
      <c r="N2" s="428"/>
      <c r="O2" s="428"/>
      <c r="P2" s="428"/>
      <c r="Q2" s="428"/>
      <c r="R2" s="122"/>
      <c r="S2" s="122"/>
      <c r="T2" s="122"/>
      <c r="U2" s="122"/>
      <c r="V2" s="122"/>
    </row>
    <row r="3" spans="1:22" ht="25.5" customHeight="1" thickBot="1" x14ac:dyDescent="0.25">
      <c r="A3" s="341" t="s">
        <v>178</v>
      </c>
      <c r="B3" s="342"/>
      <c r="C3" s="342"/>
      <c r="D3" s="342"/>
      <c r="E3" s="342"/>
      <c r="F3" s="342"/>
      <c r="G3" s="342"/>
      <c r="H3" s="342"/>
      <c r="I3" s="342"/>
      <c r="J3" s="342"/>
      <c r="K3" s="342"/>
      <c r="L3" s="342"/>
      <c r="M3" s="342"/>
      <c r="N3" s="342"/>
      <c r="O3" s="342"/>
      <c r="P3" s="342"/>
      <c r="Q3" s="342"/>
      <c r="R3" s="342"/>
      <c r="S3" s="342"/>
      <c r="T3" s="342"/>
      <c r="U3" s="342"/>
      <c r="V3" s="343"/>
    </row>
    <row r="4" spans="1:22" ht="25.5" customHeight="1" thickBot="1" x14ac:dyDescent="0.25">
      <c r="A4" s="125"/>
      <c r="B4" s="126"/>
      <c r="C4" s="126"/>
      <c r="D4" s="126"/>
      <c r="E4" s="126"/>
      <c r="F4" s="125"/>
      <c r="G4" s="126"/>
      <c r="H4" s="126"/>
      <c r="I4" s="126"/>
      <c r="J4" s="126"/>
      <c r="K4" s="126"/>
      <c r="L4" s="126"/>
      <c r="M4" s="126"/>
      <c r="N4" s="126"/>
      <c r="O4" s="126"/>
      <c r="P4" s="126"/>
      <c r="Q4" s="126"/>
      <c r="R4" s="126"/>
      <c r="S4" s="126"/>
      <c r="T4" s="126"/>
      <c r="U4" s="126"/>
      <c r="V4" s="126"/>
    </row>
    <row r="5" spans="1:22" ht="25.5" customHeight="1" x14ac:dyDescent="0.2">
      <c r="A5" s="423" t="s">
        <v>17</v>
      </c>
      <c r="B5" s="424"/>
      <c r="C5" s="425" t="s">
        <v>263</v>
      </c>
      <c r="D5" s="426"/>
      <c r="E5" s="122"/>
      <c r="F5" s="122"/>
      <c r="G5" s="122"/>
      <c r="H5" s="122"/>
      <c r="I5" s="122"/>
      <c r="J5" s="122"/>
      <c r="K5" s="122"/>
      <c r="L5" s="122"/>
      <c r="M5" s="122"/>
      <c r="N5" s="122"/>
      <c r="O5" s="122"/>
      <c r="P5" s="122"/>
      <c r="Q5" s="122"/>
      <c r="R5" s="122"/>
      <c r="S5" s="122"/>
      <c r="T5" s="122"/>
      <c r="U5" s="122"/>
      <c r="V5" s="122"/>
    </row>
    <row r="6" spans="1:22" ht="25.5" customHeight="1" thickBot="1" x14ac:dyDescent="0.25">
      <c r="A6" s="419" t="s">
        <v>179</v>
      </c>
      <c r="B6" s="420"/>
      <c r="C6" s="496" t="s">
        <v>497</v>
      </c>
      <c r="D6" s="422"/>
      <c r="E6" s="122"/>
      <c r="F6" s="122"/>
      <c r="G6" s="122"/>
      <c r="H6" s="122"/>
      <c r="I6" s="122"/>
      <c r="J6" s="122"/>
      <c r="K6" s="122"/>
      <c r="L6" s="122"/>
      <c r="M6" s="122"/>
      <c r="N6" s="122"/>
      <c r="O6" s="122"/>
      <c r="P6" s="122"/>
      <c r="Q6" s="122"/>
      <c r="R6" s="122"/>
      <c r="S6" s="122"/>
      <c r="T6" s="122"/>
      <c r="U6" s="122"/>
      <c r="V6" s="122"/>
    </row>
    <row r="7" spans="1:22" ht="25.5" customHeight="1" x14ac:dyDescent="0.2">
      <c r="A7" s="419" t="s">
        <v>21</v>
      </c>
      <c r="B7" s="420"/>
      <c r="C7" s="495" t="s">
        <v>498</v>
      </c>
      <c r="D7" s="434"/>
      <c r="E7" s="122"/>
      <c r="F7" s="127"/>
      <c r="G7" s="122"/>
      <c r="H7" s="122"/>
      <c r="I7" s="122"/>
      <c r="J7" s="122"/>
      <c r="K7" s="435" t="s">
        <v>24</v>
      </c>
      <c r="L7" s="436"/>
      <c r="M7" s="436"/>
      <c r="N7" s="436"/>
      <c r="O7" s="436"/>
      <c r="P7" s="413">
        <f>E21+R43</f>
        <v>0</v>
      </c>
      <c r="Q7" s="414"/>
      <c r="R7" s="417" t="str">
        <f>C9</f>
        <v>USD</v>
      </c>
      <c r="S7" s="122"/>
      <c r="T7" s="122"/>
      <c r="U7" s="122"/>
      <c r="V7" s="122"/>
    </row>
    <row r="8" spans="1:22" ht="25.5" customHeight="1" thickBot="1" x14ac:dyDescent="0.25">
      <c r="A8" s="419" t="s">
        <v>20</v>
      </c>
      <c r="B8" s="420"/>
      <c r="C8" s="496" t="s">
        <v>130</v>
      </c>
      <c r="D8" s="422"/>
      <c r="E8" s="122"/>
      <c r="F8" s="122"/>
      <c r="G8" s="122"/>
      <c r="H8" s="122"/>
      <c r="I8" s="122"/>
      <c r="J8" s="122"/>
      <c r="K8" s="437"/>
      <c r="L8" s="438"/>
      <c r="M8" s="438"/>
      <c r="N8" s="438"/>
      <c r="O8" s="438"/>
      <c r="P8" s="415"/>
      <c r="Q8" s="416"/>
      <c r="R8" s="418"/>
      <c r="S8" s="122"/>
      <c r="T8" s="122"/>
      <c r="U8" s="122"/>
      <c r="V8" s="122"/>
    </row>
    <row r="9" spans="1:22" ht="25.5" customHeight="1" thickBot="1" x14ac:dyDescent="0.25">
      <c r="A9" s="429" t="s">
        <v>26</v>
      </c>
      <c r="B9" s="430"/>
      <c r="C9" s="431" t="s">
        <v>28</v>
      </c>
      <c r="D9" s="432"/>
      <c r="E9" s="122"/>
      <c r="F9" s="122"/>
      <c r="G9" s="122"/>
      <c r="H9" s="122"/>
      <c r="I9" s="122"/>
      <c r="J9" s="122"/>
      <c r="K9" s="122"/>
      <c r="L9" s="122"/>
      <c r="M9" s="122"/>
      <c r="N9" s="122"/>
      <c r="O9" s="122"/>
      <c r="P9" s="122"/>
      <c r="Q9" s="122"/>
      <c r="R9" s="122"/>
      <c r="S9" s="122"/>
      <c r="T9" s="122"/>
      <c r="U9" s="122"/>
      <c r="V9" s="122"/>
    </row>
    <row r="10" spans="1:22" ht="25.5" customHeight="1" thickBot="1" x14ac:dyDescent="0.25"/>
    <row r="11" spans="1:22" ht="25.5" customHeight="1" thickBot="1" x14ac:dyDescent="0.25">
      <c r="A11" s="389" t="s">
        <v>180</v>
      </c>
      <c r="B11" s="390"/>
      <c r="C11" s="390"/>
      <c r="D11" s="390"/>
      <c r="E11" s="390"/>
      <c r="F11" s="390"/>
      <c r="G11" s="390"/>
      <c r="H11" s="390"/>
      <c r="I11" s="390"/>
      <c r="J11" s="390"/>
      <c r="K11" s="390"/>
      <c r="L11" s="390"/>
      <c r="M11" s="390"/>
      <c r="N11" s="390"/>
      <c r="O11" s="390"/>
      <c r="P11" s="390"/>
      <c r="Q11" s="390"/>
      <c r="R11" s="390"/>
      <c r="S11" s="390"/>
      <c r="T11" s="390"/>
      <c r="U11" s="390"/>
      <c r="V11" s="391"/>
    </row>
    <row r="12" spans="1:22" ht="25.5" customHeight="1" thickBot="1" x14ac:dyDescent="0.25">
      <c r="A12" s="128"/>
      <c r="B12" s="125"/>
      <c r="C12" s="125"/>
      <c r="D12" s="125"/>
      <c r="E12" s="125"/>
      <c r="F12" s="125"/>
      <c r="G12" s="125"/>
      <c r="H12" s="125"/>
      <c r="I12" s="125"/>
      <c r="J12" s="125"/>
      <c r="K12" s="125"/>
      <c r="L12" s="125"/>
      <c r="M12" s="125"/>
      <c r="N12" s="125"/>
      <c r="O12" s="125"/>
      <c r="P12" s="125"/>
      <c r="Q12" s="125"/>
      <c r="R12" s="125"/>
      <c r="S12" s="125"/>
      <c r="T12" s="125"/>
      <c r="U12" s="125"/>
      <c r="V12" s="125"/>
    </row>
    <row r="13" spans="1:22" ht="25.5" customHeight="1" thickBot="1" x14ac:dyDescent="0.25">
      <c r="A13" s="392" t="s">
        <v>182</v>
      </c>
      <c r="B13" s="393"/>
      <c r="C13" s="393"/>
      <c r="D13" s="393"/>
      <c r="E13" s="393"/>
      <c r="F13" s="393"/>
      <c r="G13" s="393"/>
      <c r="H13" s="393"/>
      <c r="I13" s="393"/>
      <c r="J13" s="393"/>
      <c r="K13" s="393"/>
      <c r="L13" s="394"/>
      <c r="M13" s="122"/>
      <c r="N13" s="122"/>
      <c r="O13" s="392" t="s">
        <v>183</v>
      </c>
      <c r="P13" s="393"/>
      <c r="Q13" s="393"/>
      <c r="R13" s="393"/>
      <c r="S13" s="393"/>
      <c r="T13" s="393"/>
      <c r="U13" s="393"/>
      <c r="V13" s="394"/>
    </row>
    <row r="14" spans="1:22" ht="25.5" customHeight="1" thickBot="1" x14ac:dyDescent="0.25"/>
    <row r="15" spans="1:22" ht="29.25" customHeight="1" thickBot="1" x14ac:dyDescent="0.25">
      <c r="A15" s="304" t="s">
        <v>383</v>
      </c>
      <c r="B15" s="130" t="s">
        <v>357</v>
      </c>
      <c r="C15" s="304" t="s">
        <v>30</v>
      </c>
      <c r="D15" s="131" t="s">
        <v>119</v>
      </c>
      <c r="E15" s="395" t="s">
        <v>384</v>
      </c>
      <c r="F15" s="396"/>
      <c r="G15" s="397" t="s">
        <v>385</v>
      </c>
      <c r="H15" s="398"/>
      <c r="I15" s="398"/>
      <c r="J15" s="398"/>
      <c r="K15" s="398"/>
      <c r="L15" s="399"/>
      <c r="M15" s="122"/>
      <c r="N15" s="411" t="s">
        <v>383</v>
      </c>
      <c r="O15" s="400" t="s">
        <v>494</v>
      </c>
      <c r="P15" s="401"/>
      <c r="Q15" s="401"/>
      <c r="R15" s="401"/>
      <c r="S15" s="401"/>
      <c r="T15" s="402"/>
      <c r="U15" s="400" t="s">
        <v>385</v>
      </c>
      <c r="V15" s="403"/>
    </row>
    <row r="16" spans="1:22" ht="43.5" customHeight="1" thickBot="1" x14ac:dyDescent="0.25">
      <c r="A16" s="132">
        <v>1</v>
      </c>
      <c r="B16" s="133"/>
      <c r="C16" s="134"/>
      <c r="D16" s="134"/>
      <c r="E16" s="406"/>
      <c r="F16" s="407"/>
      <c r="G16" s="387"/>
      <c r="H16" s="408"/>
      <c r="I16" s="408"/>
      <c r="J16" s="408"/>
      <c r="K16" s="408"/>
      <c r="L16" s="388"/>
      <c r="M16" s="122"/>
      <c r="N16" s="412"/>
      <c r="O16" s="409" t="s">
        <v>119</v>
      </c>
      <c r="P16" s="410"/>
      <c r="Q16" s="410"/>
      <c r="R16" s="135" t="s">
        <v>386</v>
      </c>
      <c r="S16" s="136" t="s">
        <v>387</v>
      </c>
      <c r="T16" s="137" t="s">
        <v>388</v>
      </c>
      <c r="U16" s="404"/>
      <c r="V16" s="405"/>
    </row>
    <row r="17" spans="1:22" ht="25.5" customHeight="1" x14ac:dyDescent="0.2">
      <c r="A17" s="138">
        <v>2</v>
      </c>
      <c r="B17" s="139"/>
      <c r="C17" s="140"/>
      <c r="D17" s="140"/>
      <c r="E17" s="357"/>
      <c r="F17" s="374"/>
      <c r="G17" s="375"/>
      <c r="H17" s="376"/>
      <c r="I17" s="376"/>
      <c r="J17" s="376"/>
      <c r="K17" s="376"/>
      <c r="L17" s="377"/>
      <c r="M17" s="122"/>
      <c r="N17" s="141">
        <v>1</v>
      </c>
      <c r="O17" s="385"/>
      <c r="P17" s="386"/>
      <c r="Q17" s="386"/>
      <c r="R17" s="319"/>
      <c r="S17" s="287"/>
      <c r="T17" s="291">
        <f>SUM(R17:S17)</f>
        <v>0</v>
      </c>
      <c r="U17" s="387"/>
      <c r="V17" s="388"/>
    </row>
    <row r="18" spans="1:22" ht="25.5" customHeight="1" x14ac:dyDescent="0.2">
      <c r="A18" s="138">
        <v>3</v>
      </c>
      <c r="B18" s="139"/>
      <c r="C18" s="140"/>
      <c r="D18" s="140"/>
      <c r="E18" s="357"/>
      <c r="F18" s="374"/>
      <c r="G18" s="375"/>
      <c r="H18" s="376"/>
      <c r="I18" s="376"/>
      <c r="J18" s="376"/>
      <c r="K18" s="376"/>
      <c r="L18" s="377"/>
      <c r="M18" s="122"/>
      <c r="N18" s="138">
        <v>2</v>
      </c>
      <c r="O18" s="378"/>
      <c r="P18" s="379"/>
      <c r="Q18" s="379"/>
      <c r="R18" s="320"/>
      <c r="S18" s="288"/>
      <c r="T18" s="292">
        <f>SUM(R18:S18)</f>
        <v>0</v>
      </c>
      <c r="U18" s="375"/>
      <c r="V18" s="377"/>
    </row>
    <row r="19" spans="1:22" ht="25.5" customHeight="1" x14ac:dyDescent="0.2">
      <c r="A19" s="138">
        <v>4</v>
      </c>
      <c r="B19" s="139"/>
      <c r="C19" s="140"/>
      <c r="D19" s="140"/>
      <c r="E19" s="357"/>
      <c r="F19" s="374"/>
      <c r="G19" s="375"/>
      <c r="H19" s="376"/>
      <c r="I19" s="376"/>
      <c r="J19" s="376"/>
      <c r="K19" s="376"/>
      <c r="L19" s="377"/>
      <c r="M19" s="122"/>
      <c r="N19" s="138">
        <v>3</v>
      </c>
      <c r="O19" s="378"/>
      <c r="P19" s="379"/>
      <c r="Q19" s="379"/>
      <c r="R19" s="320"/>
      <c r="S19" s="288"/>
      <c r="T19" s="292">
        <f>SUM(R19:S19)</f>
        <v>0</v>
      </c>
      <c r="U19" s="375"/>
      <c r="V19" s="377"/>
    </row>
    <row r="20" spans="1:22" ht="25.5" customHeight="1" thickBot="1" x14ac:dyDescent="0.25">
      <c r="A20" s="142">
        <v>5</v>
      </c>
      <c r="B20" s="143"/>
      <c r="C20" s="144"/>
      <c r="D20" s="323"/>
      <c r="E20" s="380"/>
      <c r="F20" s="381"/>
      <c r="G20" s="366"/>
      <c r="H20" s="382"/>
      <c r="I20" s="382"/>
      <c r="J20" s="382"/>
      <c r="K20" s="382"/>
      <c r="L20" s="367"/>
      <c r="M20" s="122"/>
      <c r="N20" s="142">
        <v>4</v>
      </c>
      <c r="O20" s="383"/>
      <c r="P20" s="384"/>
      <c r="Q20" s="384"/>
      <c r="R20" s="321"/>
      <c r="S20" s="289"/>
      <c r="T20" s="293">
        <f>SUM(R20:S20)</f>
        <v>0</v>
      </c>
      <c r="U20" s="375"/>
      <c r="V20" s="377"/>
    </row>
    <row r="21" spans="1:22" ht="25.5" customHeight="1" thickBot="1" x14ac:dyDescent="0.25">
      <c r="A21" s="122"/>
      <c r="B21" s="122"/>
      <c r="C21" s="122"/>
      <c r="D21" s="145" t="s">
        <v>8</v>
      </c>
      <c r="E21" s="364">
        <f>SUM(E16:E20)</f>
        <v>0</v>
      </c>
      <c r="F21" s="365"/>
      <c r="G21" s="122"/>
      <c r="H21" s="122"/>
      <c r="I21" s="122"/>
      <c r="J21" s="122"/>
      <c r="K21" s="122"/>
      <c r="L21" s="122"/>
      <c r="M21" s="122"/>
      <c r="N21" s="122"/>
      <c r="O21" s="122"/>
      <c r="P21" s="122"/>
      <c r="Q21" s="122"/>
      <c r="R21" s="122"/>
      <c r="S21" s="290">
        <f>SUM(S17:S20)</f>
        <v>0</v>
      </c>
      <c r="T21" s="122"/>
      <c r="U21" s="366"/>
      <c r="V21" s="367"/>
    </row>
    <row r="22" spans="1:22" ht="25.5" customHeight="1" thickBot="1" x14ac:dyDescent="0.25"/>
    <row r="23" spans="1:22" ht="25.5" customHeight="1" thickBot="1" x14ac:dyDescent="0.25">
      <c r="A23" s="341" t="s">
        <v>186</v>
      </c>
      <c r="B23" s="342"/>
      <c r="C23" s="342"/>
      <c r="D23" s="342"/>
      <c r="E23" s="342"/>
      <c r="F23" s="342"/>
      <c r="G23" s="342"/>
      <c r="H23" s="342"/>
      <c r="I23" s="342"/>
      <c r="J23" s="342"/>
      <c r="K23" s="342"/>
      <c r="L23" s="342"/>
      <c r="M23" s="342"/>
      <c r="N23" s="342"/>
      <c r="O23" s="342"/>
      <c r="P23" s="342"/>
      <c r="Q23" s="342"/>
      <c r="R23" s="342"/>
      <c r="S23" s="342"/>
      <c r="T23" s="342"/>
      <c r="U23" s="342"/>
      <c r="V23" s="343"/>
    </row>
    <row r="24" spans="1:22" ht="25.5" customHeight="1" thickBot="1" x14ac:dyDescent="0.25"/>
    <row r="25" spans="1:22" ht="25.5" customHeight="1" thickBot="1" x14ac:dyDescent="0.25">
      <c r="A25" s="122"/>
      <c r="B25" s="122"/>
      <c r="C25" s="122"/>
      <c r="D25" s="122"/>
      <c r="E25" s="368" t="s">
        <v>389</v>
      </c>
      <c r="F25" s="369"/>
      <c r="G25" s="369"/>
      <c r="H25" s="369"/>
      <c r="I25" s="369"/>
      <c r="J25" s="369"/>
      <c r="K25" s="369"/>
      <c r="L25" s="369"/>
      <c r="M25" s="369"/>
      <c r="N25" s="369"/>
      <c r="O25" s="369"/>
      <c r="P25" s="370"/>
      <c r="Q25" s="122"/>
      <c r="R25" s="122"/>
      <c r="S25" s="122"/>
      <c r="T25" s="122"/>
    </row>
    <row r="26" spans="1:22" ht="25.5" customHeight="1" thickBot="1" x14ac:dyDescent="0.25">
      <c r="A26" s="122"/>
      <c r="B26" s="122"/>
      <c r="C26" s="122"/>
      <c r="D26" s="122"/>
      <c r="E26" s="371" t="s">
        <v>390</v>
      </c>
      <c r="F26" s="372"/>
      <c r="G26" s="372"/>
      <c r="H26" s="372" t="s">
        <v>391</v>
      </c>
      <c r="I26" s="372"/>
      <c r="J26" s="372"/>
      <c r="K26" s="372" t="s">
        <v>392</v>
      </c>
      <c r="L26" s="372"/>
      <c r="M26" s="372"/>
      <c r="N26" s="372" t="s">
        <v>393</v>
      </c>
      <c r="O26" s="372"/>
      <c r="P26" s="373"/>
      <c r="Q26" s="146"/>
      <c r="R26" s="146"/>
      <c r="S26" s="146"/>
      <c r="T26" s="146"/>
    </row>
    <row r="27" spans="1:22" ht="25.5" customHeight="1" thickBot="1" x14ac:dyDescent="0.25">
      <c r="A27" s="147" t="s">
        <v>383</v>
      </c>
      <c r="B27" s="295" t="s">
        <v>357</v>
      </c>
      <c r="C27" s="305" t="s">
        <v>30</v>
      </c>
      <c r="D27" s="294" t="s">
        <v>0</v>
      </c>
      <c r="E27" s="303" t="s">
        <v>394</v>
      </c>
      <c r="F27" s="311" t="s">
        <v>395</v>
      </c>
      <c r="G27" s="311" t="s">
        <v>396</v>
      </c>
      <c r="H27" s="311" t="s">
        <v>397</v>
      </c>
      <c r="I27" s="311" t="s">
        <v>398</v>
      </c>
      <c r="J27" s="311" t="s">
        <v>399</v>
      </c>
      <c r="K27" s="311" t="s">
        <v>400</v>
      </c>
      <c r="L27" s="311" t="s">
        <v>401</v>
      </c>
      <c r="M27" s="311" t="s">
        <v>402</v>
      </c>
      <c r="N27" s="311" t="s">
        <v>403</v>
      </c>
      <c r="O27" s="311" t="s">
        <v>404</v>
      </c>
      <c r="P27" s="306" t="s">
        <v>405</v>
      </c>
      <c r="Q27" s="154" t="s">
        <v>406</v>
      </c>
      <c r="R27" s="147" t="s">
        <v>407</v>
      </c>
      <c r="S27" s="344" t="s">
        <v>409</v>
      </c>
      <c r="T27" s="345"/>
      <c r="U27" s="345"/>
      <c r="V27" s="346"/>
    </row>
    <row r="28" spans="1:22" ht="25.5" customHeight="1" x14ac:dyDescent="0.2">
      <c r="A28" s="132">
        <v>1</v>
      </c>
      <c r="B28" s="134"/>
      <c r="C28" s="134"/>
      <c r="D28" s="134"/>
      <c r="E28" s="155"/>
      <c r="F28" s="156"/>
      <c r="G28" s="157"/>
      <c r="H28" s="158"/>
      <c r="I28" s="159"/>
      <c r="J28" s="160"/>
      <c r="K28" s="158"/>
      <c r="L28" s="159"/>
      <c r="M28" s="160"/>
      <c r="N28" s="161"/>
      <c r="O28" s="162"/>
      <c r="P28" s="163"/>
      <c r="Q28" s="164">
        <f t="shared" ref="Q28:Q42" si="0">SUM(E28:P28)</f>
        <v>0</v>
      </c>
      <c r="R28" s="165"/>
      <c r="S28" s="347"/>
      <c r="T28" s="348"/>
      <c r="U28" s="348"/>
      <c r="V28" s="349"/>
    </row>
    <row r="29" spans="1:22" ht="25.5" customHeight="1" x14ac:dyDescent="0.2">
      <c r="A29" s="138">
        <v>2</v>
      </c>
      <c r="B29" s="140"/>
      <c r="C29" s="140"/>
      <c r="D29" s="140"/>
      <c r="E29" s="155"/>
      <c r="F29" s="156"/>
      <c r="G29" s="157"/>
      <c r="H29" s="155"/>
      <c r="I29" s="156"/>
      <c r="J29" s="157"/>
      <c r="K29" s="155"/>
      <c r="L29" s="156"/>
      <c r="M29" s="157"/>
      <c r="N29" s="166"/>
      <c r="O29" s="156"/>
      <c r="P29" s="167"/>
      <c r="Q29" s="168">
        <f t="shared" si="0"/>
        <v>0</v>
      </c>
      <c r="R29" s="169"/>
      <c r="S29" s="350"/>
      <c r="T29" s="351"/>
      <c r="U29" s="351"/>
      <c r="V29" s="352"/>
    </row>
    <row r="30" spans="1:22" ht="25.5" customHeight="1" x14ac:dyDescent="0.2">
      <c r="A30" s="138">
        <v>3</v>
      </c>
      <c r="B30" s="140"/>
      <c r="C30" s="140"/>
      <c r="D30" s="140"/>
      <c r="E30" s="155"/>
      <c r="F30" s="156"/>
      <c r="G30" s="157"/>
      <c r="H30" s="155"/>
      <c r="I30" s="156"/>
      <c r="J30" s="157"/>
      <c r="K30" s="155"/>
      <c r="L30" s="156"/>
      <c r="M30" s="157"/>
      <c r="N30" s="166"/>
      <c r="O30" s="156"/>
      <c r="P30" s="167"/>
      <c r="Q30" s="168">
        <f t="shared" si="0"/>
        <v>0</v>
      </c>
      <c r="R30" s="169"/>
      <c r="S30" s="350"/>
      <c r="T30" s="351"/>
      <c r="U30" s="351"/>
      <c r="V30" s="352"/>
    </row>
    <row r="31" spans="1:22" ht="25.5" customHeight="1" x14ac:dyDescent="0.2">
      <c r="A31" s="138">
        <v>4</v>
      </c>
      <c r="B31" s="140"/>
      <c r="C31" s="140"/>
      <c r="D31" s="140"/>
      <c r="E31" s="155"/>
      <c r="F31" s="156"/>
      <c r="G31" s="157"/>
      <c r="H31" s="155"/>
      <c r="I31" s="156"/>
      <c r="J31" s="157"/>
      <c r="K31" s="155"/>
      <c r="L31" s="156"/>
      <c r="M31" s="157"/>
      <c r="N31" s="166"/>
      <c r="O31" s="156"/>
      <c r="P31" s="167"/>
      <c r="Q31" s="168">
        <f t="shared" si="0"/>
        <v>0</v>
      </c>
      <c r="R31" s="169"/>
      <c r="S31" s="350"/>
      <c r="T31" s="351"/>
      <c r="U31" s="351"/>
      <c r="V31" s="352"/>
    </row>
    <row r="32" spans="1:22" ht="25.5" customHeight="1" x14ac:dyDescent="0.2">
      <c r="A32" s="138">
        <v>5</v>
      </c>
      <c r="B32" s="140"/>
      <c r="C32" s="140"/>
      <c r="D32" s="140"/>
      <c r="E32" s="155"/>
      <c r="F32" s="156"/>
      <c r="G32" s="157"/>
      <c r="H32" s="155"/>
      <c r="I32" s="156"/>
      <c r="J32" s="157"/>
      <c r="K32" s="155"/>
      <c r="L32" s="156"/>
      <c r="M32" s="157"/>
      <c r="N32" s="166"/>
      <c r="O32" s="156"/>
      <c r="P32" s="167"/>
      <c r="Q32" s="168">
        <f t="shared" si="0"/>
        <v>0</v>
      </c>
      <c r="R32" s="169"/>
      <c r="S32" s="350"/>
      <c r="T32" s="351"/>
      <c r="U32" s="351"/>
      <c r="V32" s="352"/>
    </row>
    <row r="33" spans="1:22" ht="25.5" customHeight="1" x14ac:dyDescent="0.2">
      <c r="A33" s="138">
        <v>6</v>
      </c>
      <c r="B33" s="140"/>
      <c r="C33" s="140"/>
      <c r="D33" s="140"/>
      <c r="E33" s="155"/>
      <c r="F33" s="156"/>
      <c r="G33" s="157"/>
      <c r="H33" s="155"/>
      <c r="I33" s="156"/>
      <c r="J33" s="157"/>
      <c r="K33" s="155"/>
      <c r="L33" s="156"/>
      <c r="M33" s="157"/>
      <c r="N33" s="166"/>
      <c r="O33" s="156"/>
      <c r="P33" s="167"/>
      <c r="Q33" s="168">
        <f t="shared" si="0"/>
        <v>0</v>
      </c>
      <c r="R33" s="169"/>
      <c r="S33" s="350"/>
      <c r="T33" s="351"/>
      <c r="U33" s="351"/>
      <c r="V33" s="352"/>
    </row>
    <row r="34" spans="1:22" ht="25.5" customHeight="1" x14ac:dyDescent="0.2">
      <c r="A34" s="138">
        <v>7</v>
      </c>
      <c r="B34" s="170"/>
      <c r="C34" s="140"/>
      <c r="D34" s="140"/>
      <c r="E34" s="155"/>
      <c r="F34" s="156"/>
      <c r="G34" s="157"/>
      <c r="H34" s="155"/>
      <c r="I34" s="156"/>
      <c r="J34" s="157"/>
      <c r="K34" s="155"/>
      <c r="L34" s="156"/>
      <c r="M34" s="157"/>
      <c r="N34" s="166"/>
      <c r="O34" s="156"/>
      <c r="P34" s="167"/>
      <c r="Q34" s="168">
        <f t="shared" si="0"/>
        <v>0</v>
      </c>
      <c r="R34" s="169"/>
      <c r="S34" s="350"/>
      <c r="T34" s="351"/>
      <c r="U34" s="351"/>
      <c r="V34" s="352"/>
    </row>
    <row r="35" spans="1:22" ht="25.5" customHeight="1" x14ac:dyDescent="0.2">
      <c r="A35" s="138">
        <v>8</v>
      </c>
      <c r="B35" s="140"/>
      <c r="C35" s="140"/>
      <c r="D35" s="140"/>
      <c r="E35" s="155"/>
      <c r="F35" s="156"/>
      <c r="G35" s="157"/>
      <c r="H35" s="155"/>
      <c r="I35" s="156"/>
      <c r="J35" s="157"/>
      <c r="K35" s="155"/>
      <c r="L35" s="156"/>
      <c r="M35" s="157"/>
      <c r="N35" s="166"/>
      <c r="O35" s="156"/>
      <c r="P35" s="167"/>
      <c r="Q35" s="168">
        <f t="shared" si="0"/>
        <v>0</v>
      </c>
      <c r="R35" s="169"/>
      <c r="S35" s="350"/>
      <c r="T35" s="351"/>
      <c r="U35" s="351"/>
      <c r="V35" s="352"/>
    </row>
    <row r="36" spans="1:22" ht="25.5" customHeight="1" x14ac:dyDescent="0.2">
      <c r="A36" s="138">
        <v>9</v>
      </c>
      <c r="B36" s="140"/>
      <c r="C36" s="140"/>
      <c r="D36" s="140"/>
      <c r="E36" s="155"/>
      <c r="F36" s="156"/>
      <c r="G36" s="157"/>
      <c r="H36" s="155"/>
      <c r="I36" s="156"/>
      <c r="J36" s="157"/>
      <c r="K36" s="155"/>
      <c r="L36" s="156"/>
      <c r="M36" s="157"/>
      <c r="N36" s="166"/>
      <c r="O36" s="156"/>
      <c r="P36" s="167"/>
      <c r="Q36" s="168">
        <f t="shared" si="0"/>
        <v>0</v>
      </c>
      <c r="R36" s="169"/>
      <c r="S36" s="350"/>
      <c r="T36" s="351"/>
      <c r="U36" s="351"/>
      <c r="V36" s="352"/>
    </row>
    <row r="37" spans="1:22" ht="25.5" customHeight="1" x14ac:dyDescent="0.2">
      <c r="A37" s="138">
        <v>10</v>
      </c>
      <c r="B37" s="170"/>
      <c r="C37" s="140"/>
      <c r="D37" s="140"/>
      <c r="E37" s="155"/>
      <c r="F37" s="156"/>
      <c r="G37" s="157"/>
      <c r="H37" s="155"/>
      <c r="I37" s="156"/>
      <c r="J37" s="157"/>
      <c r="K37" s="155"/>
      <c r="L37" s="156"/>
      <c r="M37" s="157"/>
      <c r="N37" s="166"/>
      <c r="O37" s="156"/>
      <c r="P37" s="167"/>
      <c r="Q37" s="168">
        <f t="shared" si="0"/>
        <v>0</v>
      </c>
      <c r="R37" s="169"/>
      <c r="S37" s="350"/>
      <c r="T37" s="351"/>
      <c r="U37" s="351"/>
      <c r="V37" s="352"/>
    </row>
    <row r="38" spans="1:22" ht="25.5" customHeight="1" x14ac:dyDescent="0.2">
      <c r="A38" s="138">
        <v>11</v>
      </c>
      <c r="B38" s="170"/>
      <c r="C38" s="140"/>
      <c r="D38" s="140"/>
      <c r="E38" s="155"/>
      <c r="F38" s="156"/>
      <c r="G38" s="157"/>
      <c r="H38" s="155"/>
      <c r="I38" s="156"/>
      <c r="J38" s="157"/>
      <c r="K38" s="155"/>
      <c r="L38" s="156"/>
      <c r="M38" s="157"/>
      <c r="N38" s="166"/>
      <c r="O38" s="156"/>
      <c r="P38" s="167"/>
      <c r="Q38" s="168">
        <f t="shared" si="0"/>
        <v>0</v>
      </c>
      <c r="R38" s="169"/>
      <c r="S38" s="350"/>
      <c r="T38" s="351"/>
      <c r="U38" s="351"/>
      <c r="V38" s="352"/>
    </row>
    <row r="39" spans="1:22" ht="25.5" customHeight="1" x14ac:dyDescent="0.2">
      <c r="A39" s="138">
        <v>12</v>
      </c>
      <c r="B39" s="170"/>
      <c r="C39" s="140"/>
      <c r="D39" s="140"/>
      <c r="E39" s="155"/>
      <c r="F39" s="156"/>
      <c r="G39" s="157"/>
      <c r="H39" s="155"/>
      <c r="I39" s="156"/>
      <c r="J39" s="157"/>
      <c r="K39" s="155"/>
      <c r="L39" s="156"/>
      <c r="M39" s="157"/>
      <c r="N39" s="166"/>
      <c r="O39" s="156"/>
      <c r="P39" s="167"/>
      <c r="Q39" s="168">
        <f t="shared" si="0"/>
        <v>0</v>
      </c>
      <c r="R39" s="169"/>
      <c r="S39" s="350"/>
      <c r="T39" s="351"/>
      <c r="U39" s="351"/>
      <c r="V39" s="352"/>
    </row>
    <row r="40" spans="1:22" ht="25.5" customHeight="1" x14ac:dyDescent="0.2">
      <c r="A40" s="138">
        <v>13</v>
      </c>
      <c r="B40" s="170"/>
      <c r="C40" s="140"/>
      <c r="D40" s="140"/>
      <c r="E40" s="155"/>
      <c r="F40" s="156"/>
      <c r="G40" s="157"/>
      <c r="H40" s="155"/>
      <c r="I40" s="156"/>
      <c r="J40" s="157"/>
      <c r="K40" s="155"/>
      <c r="L40" s="156"/>
      <c r="M40" s="157"/>
      <c r="N40" s="166"/>
      <c r="O40" s="156"/>
      <c r="P40" s="167"/>
      <c r="Q40" s="168">
        <f t="shared" si="0"/>
        <v>0</v>
      </c>
      <c r="R40" s="169"/>
      <c r="S40" s="350"/>
      <c r="T40" s="351"/>
      <c r="U40" s="351"/>
      <c r="V40" s="352"/>
    </row>
    <row r="41" spans="1:22" ht="25.5" customHeight="1" x14ac:dyDescent="0.2">
      <c r="A41" s="138">
        <v>14</v>
      </c>
      <c r="B41" s="170"/>
      <c r="C41" s="140"/>
      <c r="D41" s="140"/>
      <c r="E41" s="155"/>
      <c r="F41" s="156"/>
      <c r="G41" s="157"/>
      <c r="H41" s="155"/>
      <c r="I41" s="156"/>
      <c r="J41" s="157"/>
      <c r="K41" s="155"/>
      <c r="L41" s="156"/>
      <c r="M41" s="157"/>
      <c r="N41" s="166"/>
      <c r="O41" s="156"/>
      <c r="P41" s="167"/>
      <c r="Q41" s="168">
        <f t="shared" si="0"/>
        <v>0</v>
      </c>
      <c r="R41" s="169"/>
      <c r="S41" s="350"/>
      <c r="T41" s="351"/>
      <c r="U41" s="351"/>
      <c r="V41" s="352"/>
    </row>
    <row r="42" spans="1:22" ht="25.5" customHeight="1" thickBot="1" x14ac:dyDescent="0.25">
      <c r="A42" s="142">
        <v>15</v>
      </c>
      <c r="B42" s="171"/>
      <c r="C42" s="144"/>
      <c r="D42" s="144"/>
      <c r="E42" s="172"/>
      <c r="F42" s="173"/>
      <c r="G42" s="174"/>
      <c r="H42" s="172"/>
      <c r="I42" s="173"/>
      <c r="J42" s="174"/>
      <c r="K42" s="172"/>
      <c r="L42" s="173"/>
      <c r="M42" s="174"/>
      <c r="N42" s="175"/>
      <c r="O42" s="173"/>
      <c r="P42" s="176"/>
      <c r="Q42" s="177">
        <f t="shared" si="0"/>
        <v>0</v>
      </c>
      <c r="R42" s="178"/>
      <c r="S42" s="338"/>
      <c r="T42" s="339"/>
      <c r="U42" s="339"/>
      <c r="V42" s="340"/>
    </row>
    <row r="43" spans="1:22" ht="25.5" customHeight="1" thickBot="1" x14ac:dyDescent="0.25">
      <c r="A43" s="122"/>
      <c r="B43" s="122"/>
      <c r="C43" s="122"/>
      <c r="D43" s="122"/>
      <c r="E43" s="122"/>
      <c r="F43" s="122"/>
      <c r="G43" s="122"/>
      <c r="H43" s="122"/>
      <c r="I43" s="122"/>
      <c r="J43" s="122"/>
      <c r="K43" s="122"/>
      <c r="L43" s="122"/>
      <c r="M43" s="122"/>
      <c r="N43" s="122"/>
      <c r="O43" s="122"/>
      <c r="P43" s="122"/>
      <c r="Q43" s="122"/>
      <c r="R43" s="179">
        <f>SUM(R28:R42)</f>
        <v>0</v>
      </c>
      <c r="S43" s="353" t="s">
        <v>408</v>
      </c>
      <c r="T43" s="354"/>
      <c r="U43" s="354"/>
      <c r="V43" s="354"/>
    </row>
    <row r="44" spans="1:22" ht="25.5" customHeight="1" thickBot="1" x14ac:dyDescent="0.25"/>
    <row r="45" spans="1:22" ht="25.5" customHeight="1" thickBot="1" x14ac:dyDescent="0.25">
      <c r="A45" s="341" t="s">
        <v>188</v>
      </c>
      <c r="B45" s="342"/>
      <c r="C45" s="342"/>
      <c r="D45" s="342"/>
      <c r="E45" s="342"/>
      <c r="F45" s="342"/>
      <c r="G45" s="342"/>
      <c r="H45" s="342"/>
      <c r="I45" s="342"/>
      <c r="J45" s="342"/>
      <c r="K45" s="342"/>
      <c r="L45" s="342"/>
      <c r="M45" s="342"/>
      <c r="N45" s="342"/>
      <c r="O45" s="342"/>
      <c r="P45" s="342"/>
      <c r="Q45" s="342"/>
      <c r="R45" s="342"/>
      <c r="S45" s="342"/>
      <c r="T45" s="342"/>
      <c r="U45" s="342"/>
      <c r="V45" s="343"/>
    </row>
    <row r="46" spans="1:22" ht="25.5" customHeight="1" thickBot="1" x14ac:dyDescent="0.25"/>
    <row r="47" spans="1:22" ht="32.25" customHeight="1" thickBot="1" x14ac:dyDescent="0.25">
      <c r="A47" s="302" t="s">
        <v>383</v>
      </c>
      <c r="B47" s="130" t="s">
        <v>357</v>
      </c>
      <c r="C47" s="302" t="s">
        <v>30</v>
      </c>
      <c r="D47" s="466" t="s">
        <v>128</v>
      </c>
      <c r="E47" s="467"/>
      <c r="F47" s="468" t="s">
        <v>407</v>
      </c>
      <c r="G47" s="469"/>
      <c r="H47" s="470" t="s">
        <v>160</v>
      </c>
      <c r="I47" s="471"/>
      <c r="J47" s="471"/>
      <c r="K47" s="472"/>
      <c r="L47" s="473" t="s">
        <v>189</v>
      </c>
      <c r="M47" s="471"/>
      <c r="N47" s="471"/>
      <c r="O47" s="471"/>
      <c r="P47" s="471"/>
      <c r="Q47" s="471"/>
      <c r="R47" s="472"/>
    </row>
    <row r="48" spans="1:22" ht="25.5" customHeight="1" x14ac:dyDescent="0.2">
      <c r="A48" s="313">
        <v>1</v>
      </c>
      <c r="B48" s="132"/>
      <c r="C48" s="325"/>
      <c r="D48" s="360"/>
      <c r="E48" s="361"/>
      <c r="F48" s="481"/>
      <c r="G48" s="482"/>
      <c r="H48" s="360"/>
      <c r="I48" s="488"/>
      <c r="J48" s="488"/>
      <c r="K48" s="361"/>
      <c r="L48" s="487"/>
      <c r="M48" s="488"/>
      <c r="N48" s="488"/>
      <c r="O48" s="488"/>
      <c r="P48" s="488"/>
      <c r="Q48" s="488"/>
      <c r="R48" s="361"/>
    </row>
    <row r="49" spans="1:22" ht="25.5" customHeight="1" x14ac:dyDescent="0.2">
      <c r="A49" s="309">
        <v>2</v>
      </c>
      <c r="B49" s="138"/>
      <c r="C49" s="318"/>
      <c r="D49" s="362"/>
      <c r="E49" s="363"/>
      <c r="F49" s="483"/>
      <c r="G49" s="484"/>
      <c r="H49" s="362"/>
      <c r="I49" s="490"/>
      <c r="J49" s="490"/>
      <c r="K49" s="363"/>
      <c r="L49" s="489"/>
      <c r="M49" s="490"/>
      <c r="N49" s="490"/>
      <c r="O49" s="490"/>
      <c r="P49" s="490"/>
      <c r="Q49" s="490"/>
      <c r="R49" s="363"/>
    </row>
    <row r="50" spans="1:22" ht="25.5" customHeight="1" x14ac:dyDescent="0.2">
      <c r="A50" s="309">
        <v>3</v>
      </c>
      <c r="B50" s="138"/>
      <c r="C50" s="318"/>
      <c r="D50" s="362"/>
      <c r="E50" s="363"/>
      <c r="F50" s="483"/>
      <c r="G50" s="484"/>
      <c r="H50" s="362"/>
      <c r="I50" s="490"/>
      <c r="J50" s="490"/>
      <c r="K50" s="363"/>
      <c r="L50" s="489"/>
      <c r="M50" s="490"/>
      <c r="N50" s="490"/>
      <c r="O50" s="490"/>
      <c r="P50" s="490"/>
      <c r="Q50" s="490"/>
      <c r="R50" s="363"/>
    </row>
    <row r="51" spans="1:22" ht="25.5" customHeight="1" x14ac:dyDescent="0.2">
      <c r="A51" s="309">
        <v>4</v>
      </c>
      <c r="B51" s="138"/>
      <c r="C51" s="318"/>
      <c r="D51" s="362"/>
      <c r="E51" s="363"/>
      <c r="F51" s="483"/>
      <c r="G51" s="484"/>
      <c r="H51" s="362"/>
      <c r="I51" s="490"/>
      <c r="J51" s="490"/>
      <c r="K51" s="363"/>
      <c r="L51" s="489"/>
      <c r="M51" s="490"/>
      <c r="N51" s="490"/>
      <c r="O51" s="490"/>
      <c r="P51" s="490"/>
      <c r="Q51" s="490"/>
      <c r="R51" s="363"/>
    </row>
    <row r="52" spans="1:22" ht="25.5" customHeight="1" thickBot="1" x14ac:dyDescent="0.25">
      <c r="A52" s="310">
        <v>5</v>
      </c>
      <c r="B52" s="142"/>
      <c r="C52" s="324"/>
      <c r="D52" s="479"/>
      <c r="E52" s="480"/>
      <c r="F52" s="493"/>
      <c r="G52" s="494"/>
      <c r="H52" s="479"/>
      <c r="I52" s="492"/>
      <c r="J52" s="492"/>
      <c r="K52" s="480"/>
      <c r="L52" s="491"/>
      <c r="M52" s="492"/>
      <c r="N52" s="492"/>
      <c r="O52" s="492"/>
      <c r="P52" s="492"/>
      <c r="Q52" s="492"/>
      <c r="R52" s="480"/>
    </row>
    <row r="53" spans="1:22" ht="25.5" customHeight="1" thickBot="1" x14ac:dyDescent="0.25">
      <c r="A53" s="184"/>
      <c r="B53" s="184"/>
      <c r="C53" s="184"/>
      <c r="D53" s="184"/>
      <c r="E53" s="184"/>
      <c r="F53" s="485">
        <f>SUM(F48:G52)</f>
        <v>0</v>
      </c>
      <c r="G53" s="486"/>
      <c r="H53" s="184"/>
      <c r="I53" s="184"/>
      <c r="J53" s="184"/>
      <c r="K53" s="184"/>
      <c r="L53" s="184"/>
      <c r="M53" s="184"/>
      <c r="N53" s="184"/>
      <c r="O53" s="184"/>
      <c r="P53" s="184"/>
      <c r="Q53" s="184"/>
      <c r="R53" s="184"/>
    </row>
    <row r="54" spans="1:22" ht="25.5" customHeight="1" thickBot="1" x14ac:dyDescent="0.25"/>
    <row r="55" spans="1:22" ht="25.5" customHeight="1" thickBot="1" x14ac:dyDescent="0.25">
      <c r="A55" s="341" t="s">
        <v>190</v>
      </c>
      <c r="B55" s="342"/>
      <c r="C55" s="342"/>
      <c r="D55" s="342"/>
      <c r="E55" s="342"/>
      <c r="F55" s="342"/>
      <c r="G55" s="342"/>
      <c r="H55" s="342"/>
      <c r="I55" s="342"/>
      <c r="J55" s="342"/>
      <c r="K55" s="342"/>
      <c r="L55" s="342"/>
      <c r="M55" s="342"/>
      <c r="N55" s="342"/>
      <c r="O55" s="342"/>
      <c r="P55" s="342"/>
      <c r="Q55" s="342"/>
      <c r="R55" s="342"/>
      <c r="S55" s="342"/>
      <c r="T55" s="342"/>
      <c r="U55" s="342"/>
      <c r="V55" s="343"/>
    </row>
    <row r="56" spans="1:22" ht="25.5" customHeight="1" thickBot="1" x14ac:dyDescent="0.25"/>
    <row r="57" spans="1:22" ht="25.5" customHeight="1" thickBot="1" x14ac:dyDescent="0.25">
      <c r="A57" s="185"/>
      <c r="B57" s="122"/>
      <c r="C57" s="122"/>
      <c r="D57" s="186" t="s">
        <v>187</v>
      </c>
      <c r="E57" s="449" t="s">
        <v>184</v>
      </c>
      <c r="F57" s="450"/>
      <c r="G57" s="451" t="s">
        <v>140</v>
      </c>
      <c r="H57" s="452"/>
      <c r="I57" s="453" t="s">
        <v>1</v>
      </c>
      <c r="J57" s="454"/>
      <c r="K57" s="454"/>
      <c r="L57" s="454"/>
      <c r="M57" s="454"/>
      <c r="N57" s="455"/>
    </row>
    <row r="58" spans="1:22" ht="33.75" customHeight="1" x14ac:dyDescent="0.2">
      <c r="A58" s="456" t="s">
        <v>366</v>
      </c>
      <c r="B58" s="457"/>
      <c r="C58" s="458"/>
      <c r="D58" s="322">
        <v>2</v>
      </c>
      <c r="E58" s="459">
        <f>S21</f>
        <v>0</v>
      </c>
      <c r="F58" s="460"/>
      <c r="G58" s="461">
        <f>IFERROR(D58-E58,"-")</f>
        <v>2</v>
      </c>
      <c r="H58" s="462"/>
      <c r="I58" s="463"/>
      <c r="J58" s="464"/>
      <c r="K58" s="464"/>
      <c r="L58" s="464"/>
      <c r="M58" s="464"/>
      <c r="N58" s="465"/>
    </row>
    <row r="59" spans="1:22" ht="60.75" customHeight="1" x14ac:dyDescent="0.2">
      <c r="A59" s="474" t="s">
        <v>441</v>
      </c>
      <c r="B59" s="475"/>
      <c r="C59" s="476"/>
      <c r="D59" s="312">
        <f>0.15*P7</f>
        <v>0</v>
      </c>
      <c r="E59" s="477"/>
      <c r="F59" s="478"/>
      <c r="G59" s="355">
        <f>IFERROR(E59-D59,"-")</f>
        <v>0</v>
      </c>
      <c r="H59" s="356"/>
      <c r="I59" s="357"/>
      <c r="J59" s="358"/>
      <c r="K59" s="358"/>
      <c r="L59" s="358"/>
      <c r="M59" s="358"/>
      <c r="N59" s="359"/>
    </row>
    <row r="60" spans="1:22" ht="60.75" customHeight="1" thickBot="1" x14ac:dyDescent="0.25">
      <c r="A60" s="439" t="s">
        <v>368</v>
      </c>
      <c r="B60" s="440"/>
      <c r="C60" s="441"/>
      <c r="D60" s="188">
        <f>MAX(0,((P7-100000)*0.2))</f>
        <v>0</v>
      </c>
      <c r="E60" s="442">
        <f>F53</f>
        <v>0</v>
      </c>
      <c r="F60" s="443"/>
      <c r="G60" s="444">
        <f>IFERROR(E60-D60,"-")</f>
        <v>0</v>
      </c>
      <c r="H60" s="445"/>
      <c r="I60" s="446"/>
      <c r="J60" s="447"/>
      <c r="K60" s="447"/>
      <c r="L60" s="447"/>
      <c r="M60" s="447"/>
      <c r="N60" s="448"/>
    </row>
    <row r="64" spans="1:22" x14ac:dyDescent="0.2">
      <c r="A64" s="329" t="s">
        <v>495</v>
      </c>
      <c r="B64" s="329"/>
      <c r="C64" s="329"/>
      <c r="D64" s="329"/>
    </row>
  </sheetData>
  <mergeCells count="110">
    <mergeCell ref="A7:B7"/>
    <mergeCell ref="C7:D7"/>
    <mergeCell ref="K7:O8"/>
    <mergeCell ref="P7:Q8"/>
    <mergeCell ref="R7:R8"/>
    <mergeCell ref="A8:B8"/>
    <mergeCell ref="C8:D8"/>
    <mergeCell ref="E1:Q2"/>
    <mergeCell ref="A3:V3"/>
    <mergeCell ref="A5:B5"/>
    <mergeCell ref="C5:D5"/>
    <mergeCell ref="A6:B6"/>
    <mergeCell ref="C6:D6"/>
    <mergeCell ref="E16:F16"/>
    <mergeCell ref="G16:L16"/>
    <mergeCell ref="O16:Q16"/>
    <mergeCell ref="E17:F17"/>
    <mergeCell ref="G17:L17"/>
    <mergeCell ref="O17:Q17"/>
    <mergeCell ref="A9:B9"/>
    <mergeCell ref="C9:D9"/>
    <mergeCell ref="A11:V11"/>
    <mergeCell ref="A13:L13"/>
    <mergeCell ref="O13:V13"/>
    <mergeCell ref="E15:F15"/>
    <mergeCell ref="G15:L15"/>
    <mergeCell ref="N15:N16"/>
    <mergeCell ref="O15:T15"/>
    <mergeCell ref="U15:V16"/>
    <mergeCell ref="U17:V17"/>
    <mergeCell ref="E18:F18"/>
    <mergeCell ref="G18:L18"/>
    <mergeCell ref="O18:Q18"/>
    <mergeCell ref="U18:V18"/>
    <mergeCell ref="E19:F19"/>
    <mergeCell ref="G19:L19"/>
    <mergeCell ref="O19:Q19"/>
    <mergeCell ref="U19:V19"/>
    <mergeCell ref="A23:V23"/>
    <mergeCell ref="E25:P25"/>
    <mergeCell ref="E26:G26"/>
    <mergeCell ref="H26:J26"/>
    <mergeCell ref="K26:M26"/>
    <mergeCell ref="N26:P26"/>
    <mergeCell ref="E20:F20"/>
    <mergeCell ref="G20:L20"/>
    <mergeCell ref="O20:Q20"/>
    <mergeCell ref="U20:V20"/>
    <mergeCell ref="E21:F21"/>
    <mergeCell ref="U21:V21"/>
    <mergeCell ref="S33:V33"/>
    <mergeCell ref="S34:V34"/>
    <mergeCell ref="S35:V35"/>
    <mergeCell ref="S36:V36"/>
    <mergeCell ref="S37:V37"/>
    <mergeCell ref="S38:V38"/>
    <mergeCell ref="S27:V27"/>
    <mergeCell ref="S28:V28"/>
    <mergeCell ref="S29:V29"/>
    <mergeCell ref="S30:V30"/>
    <mergeCell ref="S31:V31"/>
    <mergeCell ref="S32:V32"/>
    <mergeCell ref="D47:E47"/>
    <mergeCell ref="F47:G47"/>
    <mergeCell ref="H47:K47"/>
    <mergeCell ref="L47:R47"/>
    <mergeCell ref="D48:E48"/>
    <mergeCell ref="F48:G48"/>
    <mergeCell ref="H48:K48"/>
    <mergeCell ref="L48:R48"/>
    <mergeCell ref="S39:V39"/>
    <mergeCell ref="S40:V40"/>
    <mergeCell ref="S41:V41"/>
    <mergeCell ref="S42:V42"/>
    <mergeCell ref="S43:V43"/>
    <mergeCell ref="A45:V45"/>
    <mergeCell ref="D51:E51"/>
    <mergeCell ref="F51:G51"/>
    <mergeCell ref="H51:K51"/>
    <mergeCell ref="L51:R51"/>
    <mergeCell ref="D52:E52"/>
    <mergeCell ref="F52:G52"/>
    <mergeCell ref="H52:K52"/>
    <mergeCell ref="L52:R52"/>
    <mergeCell ref="D49:E49"/>
    <mergeCell ref="F49:G49"/>
    <mergeCell ref="H49:K49"/>
    <mergeCell ref="L49:R49"/>
    <mergeCell ref="D50:E50"/>
    <mergeCell ref="F50:G50"/>
    <mergeCell ref="H50:K50"/>
    <mergeCell ref="L50:R50"/>
    <mergeCell ref="F53:G53"/>
    <mergeCell ref="A55:V55"/>
    <mergeCell ref="E57:F57"/>
    <mergeCell ref="G57:H57"/>
    <mergeCell ref="I57:N57"/>
    <mergeCell ref="A58:C58"/>
    <mergeCell ref="E58:F58"/>
    <mergeCell ref="G58:H58"/>
    <mergeCell ref="I58:N58"/>
    <mergeCell ref="A64:D64"/>
    <mergeCell ref="A59:C59"/>
    <mergeCell ref="E59:F59"/>
    <mergeCell ref="G59:H59"/>
    <mergeCell ref="I59:N59"/>
    <mergeCell ref="A60:C60"/>
    <mergeCell ref="E60:F60"/>
    <mergeCell ref="G60:H60"/>
    <mergeCell ref="I60:N60"/>
  </mergeCells>
  <conditionalFormatting sqref="E28:P42">
    <cfRule type="colorScale" priority="4">
      <colorScale>
        <cfvo type="min"/>
        <cfvo type="max"/>
        <color rgb="FFFFFFCC"/>
        <color rgb="FFFFC000"/>
      </colorScale>
    </cfRule>
  </conditionalFormatting>
  <conditionalFormatting sqref="R28:R42">
    <cfRule type="expression" dxfId="5" priority="3">
      <formula>IF(OR(AND(OR(OR(B28&lt;&gt;"",C28&lt;&gt;""),D28&lt;&gt;""),OR(R28="",R28=0)),AND(OR(OR(B28="",C28=""),D28=""),AND(R28&lt;&gt;"",R28&lt;&gt;0))),1,0)</formula>
    </cfRule>
  </conditionalFormatting>
  <conditionalFormatting sqref="E16:F20">
    <cfRule type="expression" dxfId="4" priority="2">
      <formula>IF(OR(AND(OR(OR(B16&lt;&gt;"",C16&lt;&gt;""),D16&lt;&gt;""),OR(E16="",E16=0)),AND(OR(OR(B16="",C16=""),D16=""),AND(E16&lt;&gt;"",E16&lt;&gt;0))),1,0)</formula>
    </cfRule>
  </conditionalFormatting>
  <conditionalFormatting sqref="F48:G52">
    <cfRule type="expression" dxfId="3" priority="1">
      <formula>IF(OR(AND(OR(OR(B48&lt;&gt;"",C48&lt;&gt;""),D48&lt;&gt;""),OR(F48="",F48=0)),AND(OR(OR(B48="",C48=""),D48=""),AND(F48&lt;&gt;"",F48&lt;&gt;0))),1,0)</formula>
    </cfRule>
  </conditionalFormatting>
  <dataValidations count="7">
    <dataValidation type="decimal" allowBlank="1" showInputMessage="1" showErrorMessage="1" sqref="G60:H60" xr:uid="{00000000-0002-0000-0400-000000000000}">
      <formula1>-50000</formula1>
      <formula2>50000</formula2>
    </dataValidation>
    <dataValidation type="decimal" allowBlank="1" showInputMessage="1" showErrorMessage="1" sqref="G59:H59" xr:uid="{00000000-0002-0000-0400-000001000000}">
      <formula1>-500000</formula1>
      <formula2>5000000</formula2>
    </dataValidation>
    <dataValidation type="decimal" allowBlank="1" showInputMessage="1" showErrorMessage="1" sqref="R28:R42 E16:F20" xr:uid="{00000000-0002-0000-0400-000002000000}">
      <formula1>0</formula1>
      <formula2>500000</formula2>
    </dataValidation>
    <dataValidation type="decimal" allowBlank="1" showInputMessage="1" showErrorMessage="1" sqref="F48:G52 E59:F60 D59" xr:uid="{00000000-0002-0000-0400-000003000000}">
      <formula1>0</formula1>
      <formula2>5000000</formula2>
    </dataValidation>
    <dataValidation type="decimal" allowBlank="1" showInputMessage="1" showErrorMessage="1" sqref="R17:T20 D58:H58" xr:uid="{00000000-0002-0000-0400-000004000000}">
      <formula1>0</formula1>
      <formula2>50000</formula2>
    </dataValidation>
    <dataValidation type="whole" allowBlank="1" showInputMessage="1" showErrorMessage="1" sqref="E28:Q42 E21:F21 S21 F53:G53 R43" xr:uid="{00000000-0002-0000-0400-000005000000}">
      <formula1>0</formula1>
      <formula2>50000</formula2>
    </dataValidation>
    <dataValidation type="date" allowBlank="1" showInputMessage="1" showErrorMessage="1" sqref="C7:D7" xr:uid="{00000000-0002-0000-0400-000006000000}">
      <formula1>42005</formula1>
      <formula2>44561</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7000000}">
          <x14:formula1>
            <xm:f>LISTS!$G$10:$G$14</xm:f>
          </x14:formula1>
          <xm:sqref>C16:C20 C28:C42 C48:C52</xm:sqref>
        </x14:dataValidation>
        <x14:dataValidation type="list" allowBlank="1" showInputMessage="1" showErrorMessage="1" xr:uid="{00000000-0002-0000-0400-000008000000}">
          <x14:formula1>
            <xm:f>LISTS!$A$2:$A$7</xm:f>
          </x14:formula1>
          <xm:sqref>B16:B20 B28:B42 B48:B52</xm:sqref>
        </x14:dataValidation>
        <x14:dataValidation type="list" allowBlank="1" showInputMessage="1" showErrorMessage="1" xr:uid="{00000000-0002-0000-0400-000009000000}">
          <x14:formula1>
            <xm:f>LISTS!$C$15:$C$16</xm:f>
          </x14:formula1>
          <xm:sqref>C9:D9</xm:sqref>
        </x14:dataValidation>
        <x14:dataValidation type="list" allowBlank="1" showInputMessage="1" showErrorMessage="1" xr:uid="{00000000-0002-0000-0400-00000A000000}">
          <x14:formula1>
            <xm:f>LISTS!$A$13:$A$15</xm:f>
          </x14:formula1>
          <xm:sqref>C8:D8</xm:sqref>
        </x14:dataValidation>
        <x14:dataValidation type="list" allowBlank="1" showInputMessage="1" showErrorMessage="1" xr:uid="{00000000-0002-0000-0400-00000B000000}">
          <x14:formula1>
            <xm:f>Sheet5!$A$2:$A$158</xm:f>
          </x14:formula1>
          <xm:sqref>C5:D5</xm:sqref>
        </x14:dataValidation>
        <x14:dataValidation type="list" allowBlank="1" showInputMessage="1" showErrorMessage="1" xr:uid="{00000000-0002-0000-0400-00000C000000}">
          <x14:formula1>
            <xm:f>LISTS!$E$2:$E$16</xm:f>
          </x14:formula1>
          <xm:sqref>D28:D42</xm:sqref>
        </x14:dataValidation>
        <x14:dataValidation type="list" allowBlank="1" showInputMessage="1" showErrorMessage="1" xr:uid="{00000000-0002-0000-0400-00000D000000}">
          <x14:formula1>
            <xm:f>LISTS!$C$2:$C$5</xm:f>
          </x14:formula1>
          <xm:sqref>O17:Q20</xm:sqref>
        </x14:dataValidation>
        <x14:dataValidation type="list" allowBlank="1" showInputMessage="1" showErrorMessage="1" xr:uid="{00000000-0002-0000-0400-00000E000000}">
          <x14:formula1>
            <xm:f>LISTS!$G$2:$G$6</xm:f>
          </x14:formula1>
          <xm:sqref>D16:D20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V64"/>
  <sheetViews>
    <sheetView tabSelected="1" topLeftCell="A22" zoomScale="80" zoomScaleNormal="80" workbookViewId="0">
      <selection activeCell="R28" sqref="R28"/>
    </sheetView>
  </sheetViews>
  <sheetFormatPr baseColWidth="10" defaultColWidth="9.140625" defaultRowHeight="14.25" x14ac:dyDescent="0.2"/>
  <cols>
    <col min="1" max="1" width="5.7109375" style="118" customWidth="1"/>
    <col min="2" max="2" width="21.140625" style="118" customWidth="1"/>
    <col min="3" max="3" width="19.28515625" style="118" customWidth="1"/>
    <col min="4" max="4" width="38.5703125" style="118" customWidth="1"/>
    <col min="5" max="16" width="7.140625" style="118" customWidth="1"/>
    <col min="17" max="17" width="9.140625" style="118"/>
    <col min="18" max="18" width="16.7109375" style="118" customWidth="1"/>
    <col min="19" max="22" width="16.28515625" style="118" customWidth="1"/>
    <col min="23" max="16384" width="9.140625" style="118"/>
  </cols>
  <sheetData>
    <row r="1" spans="1:22" ht="25.5" customHeight="1" x14ac:dyDescent="0.2">
      <c r="A1" s="286"/>
      <c r="B1" s="286"/>
      <c r="C1" s="286"/>
      <c r="D1" s="286"/>
      <c r="E1" s="427" t="s">
        <v>382</v>
      </c>
      <c r="F1" s="427"/>
      <c r="G1" s="427"/>
      <c r="H1" s="427"/>
      <c r="I1" s="427"/>
      <c r="J1" s="427"/>
      <c r="K1" s="427"/>
      <c r="L1" s="427"/>
      <c r="M1" s="427"/>
      <c r="N1" s="427"/>
      <c r="O1" s="427"/>
      <c r="P1" s="427"/>
      <c r="Q1" s="427"/>
      <c r="R1" s="286"/>
      <c r="S1" s="286"/>
      <c r="T1" s="286"/>
      <c r="U1" s="286"/>
      <c r="V1" s="286"/>
    </row>
    <row r="2" spans="1:22" ht="25.5" customHeight="1" thickBot="1" x14ac:dyDescent="0.25">
      <c r="A2" s="122"/>
      <c r="B2" s="122"/>
      <c r="C2" s="122"/>
      <c r="D2" s="122"/>
      <c r="E2" s="428"/>
      <c r="F2" s="428"/>
      <c r="G2" s="428"/>
      <c r="H2" s="428"/>
      <c r="I2" s="428"/>
      <c r="J2" s="428"/>
      <c r="K2" s="428"/>
      <c r="L2" s="428"/>
      <c r="M2" s="428"/>
      <c r="N2" s="428"/>
      <c r="O2" s="428"/>
      <c r="P2" s="428"/>
      <c r="Q2" s="428"/>
      <c r="R2" s="122"/>
      <c r="S2" s="122"/>
      <c r="T2" s="122"/>
      <c r="U2" s="122"/>
      <c r="V2" s="122"/>
    </row>
    <row r="3" spans="1:22" ht="25.5" customHeight="1" thickBot="1" x14ac:dyDescent="0.25">
      <c r="A3" s="341" t="s">
        <v>178</v>
      </c>
      <c r="B3" s="342"/>
      <c r="C3" s="342"/>
      <c r="D3" s="342"/>
      <c r="E3" s="342"/>
      <c r="F3" s="342"/>
      <c r="G3" s="342"/>
      <c r="H3" s="342"/>
      <c r="I3" s="342"/>
      <c r="J3" s="342"/>
      <c r="K3" s="342"/>
      <c r="L3" s="342"/>
      <c r="M3" s="342"/>
      <c r="N3" s="342"/>
      <c r="O3" s="342"/>
      <c r="P3" s="342"/>
      <c r="Q3" s="342"/>
      <c r="R3" s="342"/>
      <c r="S3" s="342"/>
      <c r="T3" s="342"/>
      <c r="U3" s="342"/>
      <c r="V3" s="343"/>
    </row>
    <row r="4" spans="1:22" ht="25.5" customHeight="1" thickBot="1" x14ac:dyDescent="0.25">
      <c r="A4" s="125"/>
      <c r="B4" s="126"/>
      <c r="C4" s="126"/>
      <c r="D4" s="126"/>
      <c r="E4" s="126"/>
      <c r="F4" s="125"/>
      <c r="G4" s="126"/>
      <c r="H4" s="126"/>
      <c r="I4" s="126"/>
      <c r="J4" s="126"/>
      <c r="K4" s="126"/>
      <c r="L4" s="126"/>
      <c r="M4" s="126"/>
      <c r="N4" s="126"/>
      <c r="O4" s="126"/>
      <c r="P4" s="126"/>
      <c r="Q4" s="126"/>
      <c r="R4" s="126"/>
      <c r="S4" s="126"/>
      <c r="T4" s="126"/>
      <c r="U4" s="126"/>
      <c r="V4" s="126"/>
    </row>
    <row r="5" spans="1:22" ht="25.5" customHeight="1" x14ac:dyDescent="0.2">
      <c r="A5" s="423" t="s">
        <v>17</v>
      </c>
      <c r="B5" s="424"/>
      <c r="C5" s="425" t="s">
        <v>232</v>
      </c>
      <c r="D5" s="426"/>
      <c r="E5" s="122"/>
      <c r="F5" s="122"/>
      <c r="G5" s="122"/>
      <c r="H5" s="122"/>
      <c r="I5" s="122"/>
      <c r="J5" s="122"/>
      <c r="K5" s="122"/>
      <c r="L5" s="122"/>
      <c r="M5" s="122"/>
      <c r="N5" s="122"/>
      <c r="O5" s="122"/>
      <c r="P5" s="122"/>
      <c r="Q5" s="122"/>
      <c r="R5" s="122"/>
      <c r="S5" s="122"/>
      <c r="T5" s="122"/>
      <c r="U5" s="122"/>
      <c r="V5" s="122"/>
    </row>
    <row r="6" spans="1:22" ht="25.5" customHeight="1" thickBot="1" x14ac:dyDescent="0.25">
      <c r="A6" s="419" t="s">
        <v>179</v>
      </c>
      <c r="B6" s="420"/>
      <c r="C6" s="421" t="s">
        <v>499</v>
      </c>
      <c r="D6" s="422"/>
      <c r="E6" s="122"/>
      <c r="F6" s="122"/>
      <c r="G6" s="122"/>
      <c r="H6" s="122"/>
      <c r="I6" s="122"/>
      <c r="J6" s="122"/>
      <c r="K6" s="122"/>
      <c r="L6" s="122"/>
      <c r="M6" s="122"/>
      <c r="N6" s="122"/>
      <c r="O6" s="122"/>
      <c r="P6" s="122"/>
      <c r="Q6" s="122"/>
      <c r="R6" s="122"/>
      <c r="S6" s="122"/>
      <c r="T6" s="122"/>
      <c r="U6" s="122"/>
      <c r="V6" s="122"/>
    </row>
    <row r="7" spans="1:22" ht="25.5" customHeight="1" x14ac:dyDescent="0.2">
      <c r="A7" s="419" t="s">
        <v>21</v>
      </c>
      <c r="B7" s="420"/>
      <c r="C7" s="433" t="s">
        <v>500</v>
      </c>
      <c r="D7" s="434"/>
      <c r="E7" s="122"/>
      <c r="F7" s="127"/>
      <c r="G7" s="122"/>
      <c r="H7" s="122"/>
      <c r="I7" s="122"/>
      <c r="J7" s="122"/>
      <c r="K7" s="435" t="s">
        <v>24</v>
      </c>
      <c r="L7" s="436"/>
      <c r="M7" s="436"/>
      <c r="N7" s="436"/>
      <c r="O7" s="436"/>
      <c r="P7" s="413">
        <f>E21+R43</f>
        <v>125138.92</v>
      </c>
      <c r="Q7" s="414"/>
      <c r="R7" s="417" t="str">
        <f>C9</f>
        <v>USD</v>
      </c>
      <c r="S7" s="122"/>
      <c r="T7" s="122"/>
      <c r="U7" s="122"/>
      <c r="V7" s="122"/>
    </row>
    <row r="8" spans="1:22" ht="25.5" customHeight="1" thickBot="1" x14ac:dyDescent="0.25">
      <c r="A8" s="419" t="s">
        <v>20</v>
      </c>
      <c r="B8" s="420"/>
      <c r="C8" s="421" t="s">
        <v>129</v>
      </c>
      <c r="D8" s="422"/>
      <c r="E8" s="122"/>
      <c r="F8" s="122"/>
      <c r="G8" s="122"/>
      <c r="H8" s="122"/>
      <c r="I8" s="122"/>
      <c r="J8" s="122"/>
      <c r="K8" s="437"/>
      <c r="L8" s="438"/>
      <c r="M8" s="438"/>
      <c r="N8" s="438"/>
      <c r="O8" s="438"/>
      <c r="P8" s="415"/>
      <c r="Q8" s="416"/>
      <c r="R8" s="418"/>
      <c r="S8" s="122"/>
      <c r="T8" s="122"/>
      <c r="U8" s="122"/>
      <c r="V8" s="122"/>
    </row>
    <row r="9" spans="1:22" ht="25.5" customHeight="1" thickBot="1" x14ac:dyDescent="0.25">
      <c r="A9" s="429" t="s">
        <v>26</v>
      </c>
      <c r="B9" s="430"/>
      <c r="C9" s="431" t="s">
        <v>28</v>
      </c>
      <c r="D9" s="432"/>
      <c r="E9" s="122"/>
      <c r="F9" s="122"/>
      <c r="G9" s="122"/>
      <c r="H9" s="122"/>
      <c r="I9" s="122"/>
      <c r="J9" s="122"/>
      <c r="K9" s="122"/>
      <c r="L9" s="122"/>
      <c r="M9" s="122"/>
      <c r="N9" s="122"/>
      <c r="O9" s="122"/>
      <c r="P9" s="122"/>
      <c r="Q9" s="122"/>
      <c r="R9" s="122"/>
      <c r="S9" s="122"/>
      <c r="T9" s="122"/>
      <c r="U9" s="122"/>
      <c r="V9" s="122"/>
    </row>
    <row r="10" spans="1:22" ht="25.5" customHeight="1" thickBot="1" x14ac:dyDescent="0.25"/>
    <row r="11" spans="1:22" ht="25.5" customHeight="1" thickBot="1" x14ac:dyDescent="0.25">
      <c r="A11" s="389" t="s">
        <v>180</v>
      </c>
      <c r="B11" s="390"/>
      <c r="C11" s="390"/>
      <c r="D11" s="390"/>
      <c r="E11" s="390"/>
      <c r="F11" s="390"/>
      <c r="G11" s="390"/>
      <c r="H11" s="390"/>
      <c r="I11" s="390"/>
      <c r="J11" s="390"/>
      <c r="K11" s="390"/>
      <c r="L11" s="390"/>
      <c r="M11" s="390"/>
      <c r="N11" s="390"/>
      <c r="O11" s="390"/>
      <c r="P11" s="390"/>
      <c r="Q11" s="390"/>
      <c r="R11" s="390"/>
      <c r="S11" s="390"/>
      <c r="T11" s="390"/>
      <c r="U11" s="390"/>
      <c r="V11" s="391"/>
    </row>
    <row r="12" spans="1:22" ht="25.5" customHeight="1" thickBot="1" x14ac:dyDescent="0.25">
      <c r="A12" s="128"/>
      <c r="B12" s="125"/>
      <c r="C12" s="125"/>
      <c r="D12" s="125"/>
      <c r="E12" s="125"/>
      <c r="F12" s="125"/>
      <c r="G12" s="125"/>
      <c r="H12" s="125"/>
      <c r="I12" s="125"/>
      <c r="J12" s="125"/>
      <c r="K12" s="125"/>
      <c r="L12" s="125"/>
      <c r="M12" s="125"/>
      <c r="N12" s="125"/>
      <c r="O12" s="125"/>
      <c r="P12" s="125"/>
      <c r="Q12" s="125"/>
      <c r="R12" s="125"/>
      <c r="S12" s="125"/>
      <c r="T12" s="125"/>
      <c r="U12" s="125"/>
      <c r="V12" s="125"/>
    </row>
    <row r="13" spans="1:22" ht="25.5" customHeight="1" thickBot="1" x14ac:dyDescent="0.25">
      <c r="A13" s="392" t="s">
        <v>182</v>
      </c>
      <c r="B13" s="393"/>
      <c r="C13" s="393"/>
      <c r="D13" s="393"/>
      <c r="E13" s="393"/>
      <c r="F13" s="393"/>
      <c r="G13" s="393"/>
      <c r="H13" s="393"/>
      <c r="I13" s="393"/>
      <c r="J13" s="393"/>
      <c r="K13" s="393"/>
      <c r="L13" s="394"/>
      <c r="M13" s="122"/>
      <c r="N13" s="122"/>
      <c r="O13" s="392" t="s">
        <v>183</v>
      </c>
      <c r="P13" s="393"/>
      <c r="Q13" s="393"/>
      <c r="R13" s="393"/>
      <c r="S13" s="393"/>
      <c r="T13" s="393"/>
      <c r="U13" s="393"/>
      <c r="V13" s="394"/>
    </row>
    <row r="14" spans="1:22" ht="25.5" customHeight="1" thickBot="1" x14ac:dyDescent="0.25"/>
    <row r="15" spans="1:22" ht="29.25" customHeight="1" thickBot="1" x14ac:dyDescent="0.25">
      <c r="A15" s="304" t="s">
        <v>383</v>
      </c>
      <c r="B15" s="130" t="s">
        <v>357</v>
      </c>
      <c r="C15" s="304" t="s">
        <v>30</v>
      </c>
      <c r="D15" s="131" t="s">
        <v>119</v>
      </c>
      <c r="E15" s="395" t="s">
        <v>384</v>
      </c>
      <c r="F15" s="396"/>
      <c r="G15" s="397" t="s">
        <v>385</v>
      </c>
      <c r="H15" s="398"/>
      <c r="I15" s="398"/>
      <c r="J15" s="398"/>
      <c r="K15" s="398"/>
      <c r="L15" s="399"/>
      <c r="M15" s="122"/>
      <c r="N15" s="411" t="s">
        <v>383</v>
      </c>
      <c r="O15" s="400" t="s">
        <v>494</v>
      </c>
      <c r="P15" s="401"/>
      <c r="Q15" s="401"/>
      <c r="R15" s="401"/>
      <c r="S15" s="401"/>
      <c r="T15" s="402"/>
      <c r="U15" s="400" t="s">
        <v>385</v>
      </c>
      <c r="V15" s="403"/>
    </row>
    <row r="16" spans="1:22" ht="43.5" customHeight="1" thickBot="1" x14ac:dyDescent="0.25">
      <c r="A16" s="132">
        <v>1</v>
      </c>
      <c r="B16" s="133" t="s">
        <v>417</v>
      </c>
      <c r="C16" s="134" t="s">
        <v>124</v>
      </c>
      <c r="D16" s="134" t="s">
        <v>18</v>
      </c>
      <c r="E16" s="406">
        <v>56014.2</v>
      </c>
      <c r="F16" s="407"/>
      <c r="G16" s="387" t="s">
        <v>501</v>
      </c>
      <c r="H16" s="408"/>
      <c r="I16" s="408"/>
      <c r="J16" s="408"/>
      <c r="K16" s="408"/>
      <c r="L16" s="388"/>
      <c r="M16" s="122"/>
      <c r="N16" s="412"/>
      <c r="O16" s="409" t="s">
        <v>119</v>
      </c>
      <c r="P16" s="410"/>
      <c r="Q16" s="410"/>
      <c r="R16" s="135" t="s">
        <v>386</v>
      </c>
      <c r="S16" s="136" t="s">
        <v>387</v>
      </c>
      <c r="T16" s="137" t="s">
        <v>388</v>
      </c>
      <c r="U16" s="404"/>
      <c r="V16" s="405"/>
    </row>
    <row r="17" spans="1:22" ht="25.5" customHeight="1" x14ac:dyDescent="0.2">
      <c r="A17" s="138">
        <v>2</v>
      </c>
      <c r="B17" s="139" t="s">
        <v>422</v>
      </c>
      <c r="C17" s="140" t="s">
        <v>124</v>
      </c>
      <c r="D17" s="140" t="s">
        <v>359</v>
      </c>
      <c r="E17" s="357">
        <v>1000</v>
      </c>
      <c r="F17" s="374"/>
      <c r="G17" s="375" t="s">
        <v>502</v>
      </c>
      <c r="H17" s="376"/>
      <c r="I17" s="376"/>
      <c r="J17" s="376"/>
      <c r="K17" s="376"/>
      <c r="L17" s="377"/>
      <c r="M17" s="122"/>
      <c r="N17" s="141">
        <v>1</v>
      </c>
      <c r="O17" s="385" t="s">
        <v>14</v>
      </c>
      <c r="P17" s="386"/>
      <c r="Q17" s="386"/>
      <c r="R17" s="319"/>
      <c r="S17" s="287">
        <v>1</v>
      </c>
      <c r="T17" s="291">
        <f>SUM(R17:S17)</f>
        <v>1</v>
      </c>
      <c r="U17" s="387"/>
      <c r="V17" s="388"/>
    </row>
    <row r="18" spans="1:22" ht="25.5" customHeight="1" x14ac:dyDescent="0.2">
      <c r="A18" s="138">
        <v>3</v>
      </c>
      <c r="B18" s="139" t="s">
        <v>422</v>
      </c>
      <c r="C18" s="140" t="s">
        <v>124</v>
      </c>
      <c r="D18" s="140" t="s">
        <v>359</v>
      </c>
      <c r="E18" s="357">
        <f>20793+6000</f>
        <v>26793</v>
      </c>
      <c r="F18" s="374"/>
      <c r="G18" s="375" t="s">
        <v>502</v>
      </c>
      <c r="H18" s="376"/>
      <c r="I18" s="376"/>
      <c r="J18" s="376"/>
      <c r="K18" s="376"/>
      <c r="L18" s="377"/>
      <c r="M18" s="122"/>
      <c r="N18" s="138">
        <v>2</v>
      </c>
      <c r="O18" s="378" t="s">
        <v>358</v>
      </c>
      <c r="P18" s="379"/>
      <c r="Q18" s="379"/>
      <c r="R18" s="320"/>
      <c r="S18" s="288">
        <v>1</v>
      </c>
      <c r="T18" s="292">
        <f>SUM(R18:S18)</f>
        <v>1</v>
      </c>
      <c r="U18" s="375"/>
      <c r="V18" s="377"/>
    </row>
    <row r="19" spans="1:22" ht="25.5" customHeight="1" x14ac:dyDescent="0.2">
      <c r="A19" s="138">
        <v>4</v>
      </c>
      <c r="B19" s="139" t="s">
        <v>422</v>
      </c>
      <c r="C19" s="140" t="s">
        <v>124</v>
      </c>
      <c r="D19" s="140" t="s">
        <v>359</v>
      </c>
      <c r="E19" s="357">
        <v>672</v>
      </c>
      <c r="F19" s="374"/>
      <c r="G19" s="375" t="s">
        <v>503</v>
      </c>
      <c r="H19" s="376"/>
      <c r="I19" s="376"/>
      <c r="J19" s="376"/>
      <c r="K19" s="376"/>
      <c r="L19" s="377"/>
      <c r="M19" s="122"/>
      <c r="N19" s="138">
        <v>3</v>
      </c>
      <c r="O19" s="378"/>
      <c r="P19" s="379"/>
      <c r="Q19" s="379"/>
      <c r="R19" s="320"/>
      <c r="S19" s="288"/>
      <c r="T19" s="292">
        <f>SUM(R19:S19)</f>
        <v>0</v>
      </c>
      <c r="U19" s="375"/>
      <c r="V19" s="377"/>
    </row>
    <row r="20" spans="1:22" ht="25.5" customHeight="1" thickBot="1" x14ac:dyDescent="0.25">
      <c r="A20" s="142">
        <v>5</v>
      </c>
      <c r="B20" s="143" t="s">
        <v>422</v>
      </c>
      <c r="C20" s="144" t="s">
        <v>124</v>
      </c>
      <c r="D20" s="323" t="s">
        <v>361</v>
      </c>
      <c r="E20" s="380">
        <v>4500</v>
      </c>
      <c r="F20" s="381"/>
      <c r="G20" s="366" t="s">
        <v>504</v>
      </c>
      <c r="H20" s="382"/>
      <c r="I20" s="382"/>
      <c r="J20" s="382"/>
      <c r="K20" s="382"/>
      <c r="L20" s="367"/>
      <c r="M20" s="122"/>
      <c r="N20" s="142">
        <v>4</v>
      </c>
      <c r="O20" s="383"/>
      <c r="P20" s="384"/>
      <c r="Q20" s="384"/>
      <c r="R20" s="321"/>
      <c r="S20" s="289"/>
      <c r="T20" s="293">
        <f>SUM(R20:S20)</f>
        <v>0</v>
      </c>
      <c r="U20" s="375"/>
      <c r="V20" s="377"/>
    </row>
    <row r="21" spans="1:22" ht="25.5" customHeight="1" thickBot="1" x14ac:dyDescent="0.25">
      <c r="A21" s="122"/>
      <c r="B21" s="122"/>
      <c r="C21" s="122"/>
      <c r="D21" s="145" t="s">
        <v>8</v>
      </c>
      <c r="E21" s="364">
        <f>SUM(E16:E20)</f>
        <v>88979.199999999997</v>
      </c>
      <c r="F21" s="365"/>
      <c r="G21" s="122"/>
      <c r="H21" s="122"/>
      <c r="I21" s="122"/>
      <c r="J21" s="122"/>
      <c r="K21" s="122"/>
      <c r="L21" s="122"/>
      <c r="M21" s="122"/>
      <c r="N21" s="122"/>
      <c r="O21" s="122"/>
      <c r="P21" s="122"/>
      <c r="Q21" s="122"/>
      <c r="R21" s="122"/>
      <c r="S21" s="290">
        <f>SUM(S17:S20)</f>
        <v>2</v>
      </c>
      <c r="T21" s="122"/>
      <c r="U21" s="366"/>
      <c r="V21" s="367"/>
    </row>
    <row r="22" spans="1:22" ht="25.5" customHeight="1" thickBot="1" x14ac:dyDescent="0.25"/>
    <row r="23" spans="1:22" ht="25.5" customHeight="1" thickBot="1" x14ac:dyDescent="0.25">
      <c r="A23" s="341" t="s">
        <v>186</v>
      </c>
      <c r="B23" s="342"/>
      <c r="C23" s="342"/>
      <c r="D23" s="342"/>
      <c r="E23" s="342"/>
      <c r="F23" s="342"/>
      <c r="G23" s="342"/>
      <c r="H23" s="342"/>
      <c r="I23" s="342"/>
      <c r="J23" s="342"/>
      <c r="K23" s="342"/>
      <c r="L23" s="342"/>
      <c r="M23" s="342"/>
      <c r="N23" s="342"/>
      <c r="O23" s="342"/>
      <c r="P23" s="342"/>
      <c r="Q23" s="342"/>
      <c r="R23" s="342"/>
      <c r="S23" s="342"/>
      <c r="T23" s="342"/>
      <c r="U23" s="342"/>
      <c r="V23" s="343"/>
    </row>
    <row r="24" spans="1:22" ht="25.5" customHeight="1" thickBot="1" x14ac:dyDescent="0.25"/>
    <row r="25" spans="1:22" ht="25.5" customHeight="1" thickBot="1" x14ac:dyDescent="0.25">
      <c r="A25" s="122"/>
      <c r="B25" s="122"/>
      <c r="C25" s="122"/>
      <c r="D25" s="122"/>
      <c r="E25" s="368" t="s">
        <v>389</v>
      </c>
      <c r="F25" s="369"/>
      <c r="G25" s="369"/>
      <c r="H25" s="369"/>
      <c r="I25" s="369"/>
      <c r="J25" s="369"/>
      <c r="K25" s="369"/>
      <c r="L25" s="369"/>
      <c r="M25" s="369"/>
      <c r="N25" s="369"/>
      <c r="O25" s="369"/>
      <c r="P25" s="370"/>
      <c r="Q25" s="122"/>
      <c r="R25" s="122"/>
      <c r="S25" s="122"/>
      <c r="T25" s="122"/>
    </row>
    <row r="26" spans="1:22" ht="25.5" customHeight="1" thickBot="1" x14ac:dyDescent="0.25">
      <c r="A26" s="122"/>
      <c r="B26" s="122"/>
      <c r="C26" s="122"/>
      <c r="D26" s="122"/>
      <c r="E26" s="371" t="s">
        <v>390</v>
      </c>
      <c r="F26" s="372"/>
      <c r="G26" s="372"/>
      <c r="H26" s="372" t="s">
        <v>391</v>
      </c>
      <c r="I26" s="372"/>
      <c r="J26" s="372"/>
      <c r="K26" s="372" t="s">
        <v>392</v>
      </c>
      <c r="L26" s="372"/>
      <c r="M26" s="372"/>
      <c r="N26" s="372" t="s">
        <v>393</v>
      </c>
      <c r="O26" s="372"/>
      <c r="P26" s="373"/>
      <c r="Q26" s="146"/>
      <c r="R26" s="146"/>
      <c r="S26" s="146"/>
      <c r="T26" s="146"/>
    </row>
    <row r="27" spans="1:22" ht="25.5" customHeight="1" thickBot="1" x14ac:dyDescent="0.25">
      <c r="A27" s="147" t="s">
        <v>383</v>
      </c>
      <c r="B27" s="295" t="s">
        <v>357</v>
      </c>
      <c r="C27" s="305" t="s">
        <v>30</v>
      </c>
      <c r="D27" s="294" t="s">
        <v>0</v>
      </c>
      <c r="E27" s="303" t="s">
        <v>394</v>
      </c>
      <c r="F27" s="311" t="s">
        <v>395</v>
      </c>
      <c r="G27" s="311" t="s">
        <v>396</v>
      </c>
      <c r="H27" s="311" t="s">
        <v>397</v>
      </c>
      <c r="I27" s="311" t="s">
        <v>398</v>
      </c>
      <c r="J27" s="311" t="s">
        <v>399</v>
      </c>
      <c r="K27" s="311" t="s">
        <v>400</v>
      </c>
      <c r="L27" s="311" t="s">
        <v>401</v>
      </c>
      <c r="M27" s="311" t="s">
        <v>402</v>
      </c>
      <c r="N27" s="311" t="s">
        <v>403</v>
      </c>
      <c r="O27" s="311" t="s">
        <v>404</v>
      </c>
      <c r="P27" s="306" t="s">
        <v>405</v>
      </c>
      <c r="Q27" s="154" t="s">
        <v>406</v>
      </c>
      <c r="R27" s="147" t="s">
        <v>407</v>
      </c>
      <c r="S27" s="344" t="s">
        <v>409</v>
      </c>
      <c r="T27" s="345"/>
      <c r="U27" s="345"/>
      <c r="V27" s="346"/>
    </row>
    <row r="28" spans="1:22" ht="25.5" customHeight="1" x14ac:dyDescent="0.2">
      <c r="A28" s="132">
        <v>1</v>
      </c>
      <c r="B28" s="134" t="s">
        <v>423</v>
      </c>
      <c r="C28" s="134" t="s">
        <v>124</v>
      </c>
      <c r="D28" s="134" t="s">
        <v>413</v>
      </c>
      <c r="E28" s="155"/>
      <c r="F28" s="156">
        <v>1</v>
      </c>
      <c r="G28" s="157"/>
      <c r="H28" s="158">
        <v>1</v>
      </c>
      <c r="I28" s="159"/>
      <c r="J28" s="160">
        <v>1</v>
      </c>
      <c r="K28" s="158"/>
      <c r="L28" s="159">
        <v>1</v>
      </c>
      <c r="M28" s="160"/>
      <c r="N28" s="161">
        <v>1</v>
      </c>
      <c r="O28" s="162"/>
      <c r="P28" s="163">
        <v>1</v>
      </c>
      <c r="Q28" s="164">
        <f t="shared" ref="Q28:Q42" si="0">SUM(E28:P28)</f>
        <v>6</v>
      </c>
      <c r="R28" s="165">
        <f>19.03*30*Q28</f>
        <v>3425.4000000000005</v>
      </c>
      <c r="S28" s="347" t="s">
        <v>517</v>
      </c>
      <c r="T28" s="348"/>
      <c r="U28" s="348"/>
      <c r="V28" s="349"/>
    </row>
    <row r="29" spans="1:22" ht="25.5" customHeight="1" x14ac:dyDescent="0.2">
      <c r="A29" s="138">
        <v>2</v>
      </c>
      <c r="B29" s="140" t="s">
        <v>423</v>
      </c>
      <c r="C29" s="140" t="s">
        <v>7</v>
      </c>
      <c r="D29" s="140" t="s">
        <v>2</v>
      </c>
      <c r="E29" s="155">
        <v>1</v>
      </c>
      <c r="F29" s="156"/>
      <c r="G29" s="157">
        <v>1</v>
      </c>
      <c r="H29" s="155"/>
      <c r="I29" s="156">
        <v>1</v>
      </c>
      <c r="J29" s="157"/>
      <c r="K29" s="155">
        <v>1</v>
      </c>
      <c r="L29" s="156"/>
      <c r="M29" s="157">
        <v>1</v>
      </c>
      <c r="N29" s="166"/>
      <c r="O29" s="156">
        <v>1</v>
      </c>
      <c r="P29" s="167"/>
      <c r="Q29" s="168">
        <f t="shared" si="0"/>
        <v>6</v>
      </c>
      <c r="R29" s="165">
        <f>19.03*30*Q29</f>
        <v>3425.4000000000005</v>
      </c>
      <c r="S29" s="350" t="s">
        <v>508</v>
      </c>
      <c r="T29" s="351"/>
      <c r="U29" s="351"/>
      <c r="V29" s="352"/>
    </row>
    <row r="30" spans="1:22" ht="25.5" customHeight="1" x14ac:dyDescent="0.2">
      <c r="A30" s="138">
        <v>3</v>
      </c>
      <c r="B30" s="140" t="s">
        <v>423</v>
      </c>
      <c r="C30" s="140" t="s">
        <v>124</v>
      </c>
      <c r="D30" s="140" t="s">
        <v>367</v>
      </c>
      <c r="E30" s="155">
        <v>1</v>
      </c>
      <c r="F30" s="156">
        <v>1</v>
      </c>
      <c r="G30" s="157">
        <v>1</v>
      </c>
      <c r="H30" s="155">
        <v>1</v>
      </c>
      <c r="I30" s="156">
        <v>1</v>
      </c>
      <c r="J30" s="157">
        <v>1</v>
      </c>
      <c r="K30" s="155">
        <v>1</v>
      </c>
      <c r="L30" s="156">
        <v>1</v>
      </c>
      <c r="M30" s="157">
        <v>1</v>
      </c>
      <c r="N30" s="166">
        <v>1</v>
      </c>
      <c r="O30" s="156">
        <v>1</v>
      </c>
      <c r="P30" s="167"/>
      <c r="Q30" s="168">
        <f t="shared" si="0"/>
        <v>11</v>
      </c>
      <c r="R30" s="169">
        <f>12*19.03*Q30</f>
        <v>2511.96</v>
      </c>
      <c r="S30" s="350" t="s">
        <v>512</v>
      </c>
      <c r="T30" s="351"/>
      <c r="U30" s="351"/>
      <c r="V30" s="352"/>
    </row>
    <row r="31" spans="1:22" ht="25.5" customHeight="1" x14ac:dyDescent="0.2">
      <c r="A31" s="138">
        <v>4</v>
      </c>
      <c r="B31" s="140" t="s">
        <v>423</v>
      </c>
      <c r="C31" s="140" t="s">
        <v>124</v>
      </c>
      <c r="D31" s="140" t="s">
        <v>3</v>
      </c>
      <c r="E31" s="155"/>
      <c r="F31" s="156">
        <v>1</v>
      </c>
      <c r="G31" s="157"/>
      <c r="H31" s="155"/>
      <c r="I31" s="156">
        <v>1</v>
      </c>
      <c r="J31" s="157"/>
      <c r="K31" s="155"/>
      <c r="L31" s="156">
        <v>1</v>
      </c>
      <c r="M31" s="157"/>
      <c r="N31" s="166">
        <v>1</v>
      </c>
      <c r="O31" s="156"/>
      <c r="P31" s="167"/>
      <c r="Q31" s="168">
        <f t="shared" si="0"/>
        <v>4</v>
      </c>
      <c r="R31" s="169">
        <f>19.03*6*Q31</f>
        <v>456.72</v>
      </c>
      <c r="S31" s="497" t="s">
        <v>524</v>
      </c>
      <c r="T31" s="498"/>
      <c r="U31" s="498"/>
      <c r="V31" s="499"/>
    </row>
    <row r="32" spans="1:22" ht="25.5" customHeight="1" x14ac:dyDescent="0.2">
      <c r="A32" s="138">
        <v>5</v>
      </c>
      <c r="B32" s="140" t="s">
        <v>423</v>
      </c>
      <c r="C32" s="140" t="s">
        <v>124</v>
      </c>
      <c r="D32" s="140" t="s">
        <v>3</v>
      </c>
      <c r="E32" s="155"/>
      <c r="F32" s="156">
        <v>1</v>
      </c>
      <c r="G32" s="157"/>
      <c r="H32" s="155"/>
      <c r="I32" s="156">
        <v>1</v>
      </c>
      <c r="J32" s="157"/>
      <c r="K32" s="155"/>
      <c r="L32" s="156">
        <v>1</v>
      </c>
      <c r="M32" s="157"/>
      <c r="N32" s="166">
        <v>1</v>
      </c>
      <c r="O32" s="156"/>
      <c r="P32" s="167"/>
      <c r="Q32" s="168">
        <f t="shared" si="0"/>
        <v>4</v>
      </c>
      <c r="R32" s="169">
        <f>19.03*6*Q32</f>
        <v>456.72</v>
      </c>
      <c r="S32" s="497" t="s">
        <v>523</v>
      </c>
      <c r="T32" s="498"/>
      <c r="U32" s="498"/>
      <c r="V32" s="499"/>
    </row>
    <row r="33" spans="1:22" ht="25.5" customHeight="1" x14ac:dyDescent="0.2">
      <c r="A33" s="138">
        <v>6</v>
      </c>
      <c r="B33" s="140" t="s">
        <v>423</v>
      </c>
      <c r="C33" s="140" t="s">
        <v>31</v>
      </c>
      <c r="D33" s="140" t="s">
        <v>410</v>
      </c>
      <c r="E33" s="155">
        <v>1</v>
      </c>
      <c r="F33" s="156">
        <v>1</v>
      </c>
      <c r="G33" s="157">
        <v>1</v>
      </c>
      <c r="H33" s="155">
        <v>1</v>
      </c>
      <c r="I33" s="156">
        <v>1</v>
      </c>
      <c r="J33" s="157">
        <v>1</v>
      </c>
      <c r="K33" s="155">
        <v>1</v>
      </c>
      <c r="L33" s="156">
        <v>1</v>
      </c>
      <c r="M33" s="157">
        <v>1</v>
      </c>
      <c r="N33" s="166">
        <v>1</v>
      </c>
      <c r="O33" s="156">
        <v>1</v>
      </c>
      <c r="P33" s="167">
        <v>1</v>
      </c>
      <c r="Q33" s="168">
        <f t="shared" si="0"/>
        <v>12</v>
      </c>
      <c r="R33" s="169">
        <f>300*Q33</f>
        <v>3600</v>
      </c>
      <c r="S33" s="497" t="s">
        <v>509</v>
      </c>
      <c r="T33" s="498"/>
      <c r="U33" s="498"/>
      <c r="V33" s="499"/>
    </row>
    <row r="34" spans="1:22" ht="25.5" customHeight="1" x14ac:dyDescent="0.2">
      <c r="A34" s="138">
        <v>7</v>
      </c>
      <c r="B34" s="170" t="s">
        <v>423</v>
      </c>
      <c r="C34" s="140" t="s">
        <v>7</v>
      </c>
      <c r="D34" s="140" t="s">
        <v>22</v>
      </c>
      <c r="E34" s="155"/>
      <c r="F34" s="156">
        <v>1</v>
      </c>
      <c r="G34" s="157">
        <v>1</v>
      </c>
      <c r="H34" s="155">
        <v>1</v>
      </c>
      <c r="I34" s="156">
        <v>1</v>
      </c>
      <c r="J34" s="157"/>
      <c r="K34" s="155">
        <v>1</v>
      </c>
      <c r="L34" s="156">
        <v>1</v>
      </c>
      <c r="M34" s="157">
        <v>1</v>
      </c>
      <c r="N34" s="166">
        <v>1</v>
      </c>
      <c r="O34" s="156"/>
      <c r="P34" s="167"/>
      <c r="Q34" s="168">
        <f t="shared" si="0"/>
        <v>8</v>
      </c>
      <c r="R34" s="169">
        <f>350*Q34</f>
        <v>2800</v>
      </c>
      <c r="S34" s="350" t="s">
        <v>513</v>
      </c>
      <c r="T34" s="351"/>
      <c r="U34" s="351"/>
      <c r="V34" s="352"/>
    </row>
    <row r="35" spans="1:22" ht="25.5" customHeight="1" x14ac:dyDescent="0.2">
      <c r="A35" s="138">
        <v>8</v>
      </c>
      <c r="B35" s="140" t="s">
        <v>423</v>
      </c>
      <c r="C35" s="140" t="s">
        <v>124</v>
      </c>
      <c r="D35" s="140" t="s">
        <v>6</v>
      </c>
      <c r="E35" s="155"/>
      <c r="F35" s="156"/>
      <c r="G35" s="157"/>
      <c r="H35" s="155"/>
      <c r="I35" s="156">
        <v>1</v>
      </c>
      <c r="J35" s="157"/>
      <c r="K35" s="155"/>
      <c r="L35" s="156"/>
      <c r="M35" s="157"/>
      <c r="N35" s="166">
        <v>1</v>
      </c>
      <c r="O35" s="156"/>
      <c r="P35" s="167"/>
      <c r="Q35" s="168">
        <f t="shared" si="0"/>
        <v>2</v>
      </c>
      <c r="R35" s="169">
        <f>60*19.03*Q35</f>
        <v>2283.6000000000004</v>
      </c>
      <c r="S35" s="350" t="s">
        <v>518</v>
      </c>
      <c r="T35" s="351"/>
      <c r="U35" s="351"/>
      <c r="V35" s="352"/>
    </row>
    <row r="36" spans="1:22" ht="25.5" customHeight="1" x14ac:dyDescent="0.2">
      <c r="A36" s="138">
        <v>9</v>
      </c>
      <c r="B36" s="140" t="s">
        <v>423</v>
      </c>
      <c r="C36" s="140" t="s">
        <v>124</v>
      </c>
      <c r="D36" s="140" t="s">
        <v>380</v>
      </c>
      <c r="E36" s="155"/>
      <c r="F36" s="156">
        <v>1</v>
      </c>
      <c r="G36" s="157"/>
      <c r="H36" s="155"/>
      <c r="I36" s="156"/>
      <c r="J36" s="157"/>
      <c r="K36" s="155"/>
      <c r="L36" s="155"/>
      <c r="M36" s="157">
        <v>1</v>
      </c>
      <c r="N36" s="166"/>
      <c r="O36" s="156"/>
      <c r="P36" s="167"/>
      <c r="Q36" s="168">
        <f t="shared" si="0"/>
        <v>2</v>
      </c>
      <c r="R36" s="169">
        <f>1750*Q36</f>
        <v>3500</v>
      </c>
      <c r="S36" s="350" t="s">
        <v>519</v>
      </c>
      <c r="T36" s="351"/>
      <c r="U36" s="351"/>
      <c r="V36" s="352"/>
    </row>
    <row r="37" spans="1:22" ht="25.5" customHeight="1" x14ac:dyDescent="0.2">
      <c r="A37" s="138">
        <v>10</v>
      </c>
      <c r="B37" s="170" t="s">
        <v>423</v>
      </c>
      <c r="C37" s="140" t="s">
        <v>124</v>
      </c>
      <c r="D37" s="140" t="s">
        <v>5</v>
      </c>
      <c r="E37" s="155"/>
      <c r="F37" s="156"/>
      <c r="G37" s="157"/>
      <c r="H37" s="155"/>
      <c r="I37" s="156"/>
      <c r="J37" s="157"/>
      <c r="K37" s="155"/>
      <c r="L37" s="156"/>
      <c r="M37" s="157"/>
      <c r="N37" s="166"/>
      <c r="O37" s="156">
        <v>1</v>
      </c>
      <c r="P37" s="167"/>
      <c r="Q37" s="168">
        <f t="shared" si="0"/>
        <v>1</v>
      </c>
      <c r="R37" s="169">
        <f>3500*Q37</f>
        <v>3500</v>
      </c>
      <c r="S37" s="350" t="s">
        <v>514</v>
      </c>
      <c r="T37" s="351"/>
      <c r="U37" s="351"/>
      <c r="V37" s="352"/>
    </row>
    <row r="38" spans="1:22" ht="25.5" customHeight="1" x14ac:dyDescent="0.2">
      <c r="A38" s="138">
        <v>11</v>
      </c>
      <c r="B38" s="170" t="s">
        <v>423</v>
      </c>
      <c r="C38" s="140" t="s">
        <v>124</v>
      </c>
      <c r="D38" s="140" t="s">
        <v>25</v>
      </c>
      <c r="E38" s="155">
        <v>1</v>
      </c>
      <c r="F38" s="156">
        <v>1</v>
      </c>
      <c r="G38" s="157">
        <v>1</v>
      </c>
      <c r="H38" s="155">
        <v>1</v>
      </c>
      <c r="I38" s="156">
        <v>1</v>
      </c>
      <c r="J38" s="157">
        <v>1</v>
      </c>
      <c r="K38" s="155">
        <v>1</v>
      </c>
      <c r="L38" s="156">
        <v>1</v>
      </c>
      <c r="M38" s="157">
        <v>1</v>
      </c>
      <c r="N38" s="166">
        <v>1</v>
      </c>
      <c r="O38" s="156">
        <v>1</v>
      </c>
      <c r="P38" s="167">
        <v>1</v>
      </c>
      <c r="Q38" s="168">
        <f t="shared" si="0"/>
        <v>12</v>
      </c>
      <c r="R38" s="169">
        <f>266.66*Q38</f>
        <v>3199.92</v>
      </c>
      <c r="S38" s="350" t="s">
        <v>520</v>
      </c>
      <c r="T38" s="351"/>
      <c r="U38" s="351"/>
      <c r="V38" s="352"/>
    </row>
    <row r="39" spans="1:22" ht="25.5" customHeight="1" x14ac:dyDescent="0.2">
      <c r="A39" s="138">
        <v>12</v>
      </c>
      <c r="B39" s="170" t="s">
        <v>423</v>
      </c>
      <c r="C39" s="140" t="s">
        <v>124</v>
      </c>
      <c r="D39" s="140" t="s">
        <v>414</v>
      </c>
      <c r="E39" s="155"/>
      <c r="F39" s="156"/>
      <c r="G39" s="157"/>
      <c r="H39" s="155"/>
      <c r="I39" s="156"/>
      <c r="J39" s="157"/>
      <c r="K39" s="156">
        <v>1</v>
      </c>
      <c r="M39" s="157"/>
      <c r="N39" s="166"/>
      <c r="O39" s="156"/>
      <c r="P39" s="167"/>
      <c r="Q39" s="168">
        <f t="shared" si="0"/>
        <v>1</v>
      </c>
      <c r="R39" s="169">
        <v>3500</v>
      </c>
      <c r="S39" s="350" t="s">
        <v>521</v>
      </c>
      <c r="T39" s="351"/>
      <c r="U39" s="351"/>
      <c r="V39" s="352"/>
    </row>
    <row r="40" spans="1:22" ht="25.5" customHeight="1" x14ac:dyDescent="0.2">
      <c r="A40" s="138">
        <v>13</v>
      </c>
      <c r="B40" s="170" t="s">
        <v>423</v>
      </c>
      <c r="C40" s="140" t="s">
        <v>31</v>
      </c>
      <c r="D40" s="140" t="s">
        <v>4</v>
      </c>
      <c r="E40" s="155"/>
      <c r="F40" s="156"/>
      <c r="G40" s="157">
        <v>1</v>
      </c>
      <c r="H40" s="155">
        <v>1</v>
      </c>
      <c r="I40" s="156">
        <v>1</v>
      </c>
      <c r="J40" s="157"/>
      <c r="K40" s="155"/>
      <c r="L40" s="156"/>
      <c r="M40" s="157"/>
      <c r="N40" s="166"/>
      <c r="O40" s="156"/>
      <c r="P40" s="167"/>
      <c r="Q40" s="168">
        <f t="shared" si="0"/>
        <v>3</v>
      </c>
      <c r="R40" s="169">
        <v>3500</v>
      </c>
      <c r="S40" s="350" t="s">
        <v>522</v>
      </c>
      <c r="T40" s="351"/>
      <c r="U40" s="351"/>
      <c r="V40" s="352"/>
    </row>
    <row r="41" spans="1:22" ht="25.5" customHeight="1" x14ac:dyDescent="0.2">
      <c r="A41" s="138">
        <v>14</v>
      </c>
      <c r="B41" s="170"/>
      <c r="C41" s="140"/>
      <c r="D41" s="140"/>
      <c r="E41" s="155"/>
      <c r="F41" s="156"/>
      <c r="G41" s="157"/>
      <c r="H41" s="155"/>
      <c r="I41" s="156"/>
      <c r="J41" s="157"/>
      <c r="K41" s="155"/>
      <c r="L41" s="156"/>
      <c r="M41" s="157"/>
      <c r="N41" s="166"/>
      <c r="O41" s="156"/>
      <c r="P41" s="167"/>
      <c r="Q41" s="168">
        <f t="shared" si="0"/>
        <v>0</v>
      </c>
      <c r="R41" s="169"/>
      <c r="S41" s="350"/>
      <c r="T41" s="351"/>
      <c r="U41" s="351"/>
      <c r="V41" s="352"/>
    </row>
    <row r="42" spans="1:22" ht="25.5" customHeight="1" thickBot="1" x14ac:dyDescent="0.25">
      <c r="A42" s="142">
        <v>15</v>
      </c>
      <c r="B42" s="171"/>
      <c r="C42" s="144"/>
      <c r="D42" s="144"/>
      <c r="E42" s="172"/>
      <c r="F42" s="173"/>
      <c r="G42" s="174"/>
      <c r="H42" s="172"/>
      <c r="I42" s="173"/>
      <c r="J42" s="174"/>
      <c r="K42" s="172"/>
      <c r="L42" s="173"/>
      <c r="M42" s="174"/>
      <c r="N42" s="175"/>
      <c r="O42" s="173"/>
      <c r="P42" s="176"/>
      <c r="Q42" s="177">
        <f t="shared" si="0"/>
        <v>0</v>
      </c>
      <c r="R42" s="178"/>
      <c r="S42" s="338"/>
      <c r="T42" s="339"/>
      <c r="U42" s="339"/>
      <c r="V42" s="340"/>
    </row>
    <row r="43" spans="1:22" ht="25.5" customHeight="1" thickBot="1" x14ac:dyDescent="0.25">
      <c r="A43" s="122"/>
      <c r="B43" s="122"/>
      <c r="C43" s="122"/>
      <c r="D43" s="122"/>
      <c r="E43" s="122"/>
      <c r="F43" s="122"/>
      <c r="G43" s="122"/>
      <c r="H43" s="122"/>
      <c r="I43" s="122"/>
      <c r="J43" s="122"/>
      <c r="K43" s="122"/>
      <c r="L43" s="122"/>
      <c r="M43" s="122"/>
      <c r="N43" s="122"/>
      <c r="O43" s="122"/>
      <c r="P43" s="122"/>
      <c r="Q43" s="122"/>
      <c r="R43" s="179">
        <f>SUM(R28:R42)</f>
        <v>36159.72</v>
      </c>
      <c r="S43" s="353" t="s">
        <v>408</v>
      </c>
      <c r="T43" s="354"/>
      <c r="U43" s="354"/>
      <c r="V43" s="354"/>
    </row>
    <row r="44" spans="1:22" ht="25.5" customHeight="1" thickBot="1" x14ac:dyDescent="0.25"/>
    <row r="45" spans="1:22" ht="25.5" customHeight="1" thickBot="1" x14ac:dyDescent="0.25">
      <c r="A45" s="341" t="s">
        <v>188</v>
      </c>
      <c r="B45" s="342"/>
      <c r="C45" s="342"/>
      <c r="D45" s="342"/>
      <c r="E45" s="342"/>
      <c r="F45" s="342"/>
      <c r="G45" s="342"/>
      <c r="H45" s="342"/>
      <c r="I45" s="342"/>
      <c r="J45" s="342"/>
      <c r="K45" s="342"/>
      <c r="L45" s="342"/>
      <c r="M45" s="342"/>
      <c r="N45" s="342"/>
      <c r="O45" s="342"/>
      <c r="P45" s="342"/>
      <c r="Q45" s="342"/>
      <c r="R45" s="342"/>
      <c r="S45" s="342"/>
      <c r="T45" s="342"/>
      <c r="U45" s="342"/>
      <c r="V45" s="343"/>
    </row>
    <row r="46" spans="1:22" ht="25.5" customHeight="1" thickBot="1" x14ac:dyDescent="0.25"/>
    <row r="47" spans="1:22" ht="32.25" customHeight="1" thickBot="1" x14ac:dyDescent="0.25">
      <c r="A47" s="302" t="s">
        <v>383</v>
      </c>
      <c r="B47" s="130" t="s">
        <v>357</v>
      </c>
      <c r="C47" s="302" t="s">
        <v>30</v>
      </c>
      <c r="D47" s="466" t="s">
        <v>128</v>
      </c>
      <c r="E47" s="467"/>
      <c r="F47" s="468" t="s">
        <v>407</v>
      </c>
      <c r="G47" s="469"/>
      <c r="H47" s="470" t="s">
        <v>160</v>
      </c>
      <c r="I47" s="471"/>
      <c r="J47" s="471"/>
      <c r="K47" s="472"/>
      <c r="L47" s="473" t="s">
        <v>189</v>
      </c>
      <c r="M47" s="471"/>
      <c r="N47" s="471"/>
      <c r="O47" s="471"/>
      <c r="P47" s="471"/>
      <c r="Q47" s="471"/>
      <c r="R47" s="472"/>
    </row>
    <row r="48" spans="1:22" ht="25.5" customHeight="1" x14ac:dyDescent="0.2">
      <c r="A48" s="313">
        <v>1</v>
      </c>
      <c r="B48" s="132" t="s">
        <v>419</v>
      </c>
      <c r="C48" s="325" t="s">
        <v>33</v>
      </c>
      <c r="D48" s="360" t="s">
        <v>515</v>
      </c>
      <c r="E48" s="361"/>
      <c r="F48" s="481">
        <v>6000</v>
      </c>
      <c r="G48" s="482"/>
      <c r="H48" s="360" t="s">
        <v>505</v>
      </c>
      <c r="I48" s="488"/>
      <c r="J48" s="488"/>
      <c r="K48" s="361"/>
      <c r="L48" s="487" t="s">
        <v>516</v>
      </c>
      <c r="M48" s="488"/>
      <c r="N48" s="488"/>
      <c r="O48" s="488"/>
      <c r="P48" s="488"/>
      <c r="Q48" s="488"/>
      <c r="R48" s="361"/>
    </row>
    <row r="49" spans="1:22" ht="25.5" customHeight="1" x14ac:dyDescent="0.2">
      <c r="A49" s="309">
        <v>2</v>
      </c>
      <c r="B49" s="138"/>
      <c r="C49" s="318"/>
      <c r="D49" s="362"/>
      <c r="E49" s="363"/>
      <c r="F49" s="483"/>
      <c r="G49" s="484"/>
      <c r="H49" s="362"/>
      <c r="I49" s="490"/>
      <c r="J49" s="490"/>
      <c r="K49" s="363"/>
      <c r="L49" s="489"/>
      <c r="M49" s="490"/>
      <c r="N49" s="490"/>
      <c r="O49" s="490"/>
      <c r="P49" s="490"/>
      <c r="Q49" s="490"/>
      <c r="R49" s="363"/>
    </row>
    <row r="50" spans="1:22" ht="25.5" customHeight="1" x14ac:dyDescent="0.2">
      <c r="A50" s="309">
        <v>3</v>
      </c>
      <c r="B50" s="138"/>
      <c r="C50" s="318"/>
      <c r="D50" s="362"/>
      <c r="E50" s="363"/>
      <c r="F50" s="483"/>
      <c r="G50" s="484"/>
      <c r="H50" s="362"/>
      <c r="I50" s="490"/>
      <c r="J50" s="490"/>
      <c r="K50" s="363"/>
      <c r="L50" s="489"/>
      <c r="M50" s="490"/>
      <c r="N50" s="490"/>
      <c r="O50" s="490"/>
      <c r="P50" s="490"/>
      <c r="Q50" s="490"/>
      <c r="R50" s="363"/>
    </row>
    <row r="51" spans="1:22" ht="25.5" customHeight="1" x14ac:dyDescent="0.2">
      <c r="A51" s="309">
        <v>4</v>
      </c>
      <c r="B51" s="138"/>
      <c r="C51" s="318"/>
      <c r="D51" s="362"/>
      <c r="E51" s="363"/>
      <c r="F51" s="483"/>
      <c r="G51" s="484"/>
      <c r="H51" s="362"/>
      <c r="I51" s="490"/>
      <c r="J51" s="490"/>
      <c r="K51" s="363"/>
      <c r="L51" s="489"/>
      <c r="M51" s="490"/>
      <c r="N51" s="490"/>
      <c r="O51" s="490"/>
      <c r="P51" s="490"/>
      <c r="Q51" s="490"/>
      <c r="R51" s="363"/>
    </row>
    <row r="52" spans="1:22" ht="25.5" customHeight="1" thickBot="1" x14ac:dyDescent="0.25">
      <c r="A52" s="310">
        <v>5</v>
      </c>
      <c r="B52" s="142"/>
      <c r="C52" s="324"/>
      <c r="D52" s="479"/>
      <c r="E52" s="480"/>
      <c r="F52" s="493"/>
      <c r="G52" s="494"/>
      <c r="H52" s="479"/>
      <c r="I52" s="492"/>
      <c r="J52" s="492"/>
      <c r="K52" s="480"/>
      <c r="L52" s="491"/>
      <c r="M52" s="492"/>
      <c r="N52" s="492"/>
      <c r="O52" s="492"/>
      <c r="P52" s="492"/>
      <c r="Q52" s="492"/>
      <c r="R52" s="480"/>
    </row>
    <row r="53" spans="1:22" ht="25.5" customHeight="1" thickBot="1" x14ac:dyDescent="0.25">
      <c r="A53" s="184"/>
      <c r="B53" s="184"/>
      <c r="C53" s="184"/>
      <c r="D53" s="184"/>
      <c r="E53" s="184"/>
      <c r="F53" s="485">
        <f>SUM(F48:G52)</f>
        <v>6000</v>
      </c>
      <c r="G53" s="486"/>
      <c r="H53" s="184"/>
      <c r="I53" s="184"/>
      <c r="J53" s="184"/>
      <c r="K53" s="184"/>
      <c r="L53" s="184"/>
      <c r="M53" s="184"/>
      <c r="N53" s="184"/>
      <c r="O53" s="184"/>
      <c r="P53" s="184"/>
      <c r="Q53" s="184"/>
      <c r="R53" s="184"/>
    </row>
    <row r="54" spans="1:22" ht="25.5" customHeight="1" thickBot="1" x14ac:dyDescent="0.25"/>
    <row r="55" spans="1:22" ht="25.5" customHeight="1" thickBot="1" x14ac:dyDescent="0.25">
      <c r="A55" s="341" t="s">
        <v>190</v>
      </c>
      <c r="B55" s="342"/>
      <c r="C55" s="342"/>
      <c r="D55" s="342"/>
      <c r="E55" s="342"/>
      <c r="F55" s="342"/>
      <c r="G55" s="342"/>
      <c r="H55" s="342"/>
      <c r="I55" s="342"/>
      <c r="J55" s="342"/>
      <c r="K55" s="342"/>
      <c r="L55" s="342"/>
      <c r="M55" s="342"/>
      <c r="N55" s="342"/>
      <c r="O55" s="342"/>
      <c r="P55" s="342"/>
      <c r="Q55" s="342"/>
      <c r="R55" s="342"/>
      <c r="S55" s="342"/>
      <c r="T55" s="342"/>
      <c r="U55" s="342"/>
      <c r="V55" s="343"/>
    </row>
    <row r="56" spans="1:22" ht="25.5" customHeight="1" thickBot="1" x14ac:dyDescent="0.25"/>
    <row r="57" spans="1:22" ht="25.5" customHeight="1" thickBot="1" x14ac:dyDescent="0.25">
      <c r="A57" s="185"/>
      <c r="B57" s="122"/>
      <c r="C57" s="122"/>
      <c r="D57" s="186" t="s">
        <v>187</v>
      </c>
      <c r="E57" s="449" t="s">
        <v>184</v>
      </c>
      <c r="F57" s="450"/>
      <c r="G57" s="451" t="s">
        <v>140</v>
      </c>
      <c r="H57" s="452"/>
      <c r="I57" s="453" t="s">
        <v>1</v>
      </c>
      <c r="J57" s="454"/>
      <c r="K57" s="454"/>
      <c r="L57" s="454"/>
      <c r="M57" s="454"/>
      <c r="N57" s="455"/>
    </row>
    <row r="58" spans="1:22" ht="33.75" customHeight="1" x14ac:dyDescent="0.2">
      <c r="A58" s="456" t="s">
        <v>366</v>
      </c>
      <c r="B58" s="457"/>
      <c r="C58" s="458"/>
      <c r="D58" s="322">
        <v>2</v>
      </c>
      <c r="E58" s="459">
        <f>S21</f>
        <v>2</v>
      </c>
      <c r="F58" s="460"/>
      <c r="G58" s="461">
        <f>IFERROR(D58-E58,"-")</f>
        <v>0</v>
      </c>
      <c r="H58" s="462"/>
      <c r="I58" s="463"/>
      <c r="J58" s="464"/>
      <c r="K58" s="464"/>
      <c r="L58" s="464"/>
      <c r="M58" s="464"/>
      <c r="N58" s="465"/>
    </row>
    <row r="59" spans="1:22" ht="60.75" customHeight="1" x14ac:dyDescent="0.2">
      <c r="A59" s="474" t="s">
        <v>441</v>
      </c>
      <c r="B59" s="475"/>
      <c r="C59" s="476"/>
      <c r="D59" s="312">
        <f>0.15*P7</f>
        <v>18770.838</v>
      </c>
      <c r="E59" s="477"/>
      <c r="F59" s="478"/>
      <c r="G59" s="355">
        <f>IFERROR(E59-D59,"-")</f>
        <v>-18770.838</v>
      </c>
      <c r="H59" s="356"/>
      <c r="I59" s="357"/>
      <c r="J59" s="358"/>
      <c r="K59" s="358"/>
      <c r="L59" s="358"/>
      <c r="M59" s="358"/>
      <c r="N59" s="359"/>
    </row>
    <row r="60" spans="1:22" ht="60.75" customHeight="1" thickBot="1" x14ac:dyDescent="0.25">
      <c r="A60" s="439" t="s">
        <v>368</v>
      </c>
      <c r="B60" s="440"/>
      <c r="C60" s="441"/>
      <c r="D60" s="188">
        <f>MAX(0,((P7-100000)*0.2))</f>
        <v>5027.7839999999997</v>
      </c>
      <c r="E60" s="442">
        <f>F53</f>
        <v>6000</v>
      </c>
      <c r="F60" s="443"/>
      <c r="G60" s="444">
        <f>IFERROR(E60-D60,"-")</f>
        <v>972.21600000000035</v>
      </c>
      <c r="H60" s="445"/>
      <c r="I60" s="446"/>
      <c r="J60" s="447"/>
      <c r="K60" s="447"/>
      <c r="L60" s="447"/>
      <c r="M60" s="447"/>
      <c r="N60" s="448"/>
    </row>
    <row r="64" spans="1:22" x14ac:dyDescent="0.2">
      <c r="A64" s="329" t="s">
        <v>495</v>
      </c>
      <c r="B64" s="329"/>
      <c r="C64" s="329"/>
      <c r="D64" s="329"/>
    </row>
  </sheetData>
  <mergeCells count="110">
    <mergeCell ref="A7:B7"/>
    <mergeCell ref="C7:D7"/>
    <mergeCell ref="K7:O8"/>
    <mergeCell ref="P7:Q8"/>
    <mergeCell ref="R7:R8"/>
    <mergeCell ref="A8:B8"/>
    <mergeCell ref="C8:D8"/>
    <mergeCell ref="E1:Q2"/>
    <mergeCell ref="A3:V3"/>
    <mergeCell ref="A5:B5"/>
    <mergeCell ref="C5:D5"/>
    <mergeCell ref="A6:B6"/>
    <mergeCell ref="C6:D6"/>
    <mergeCell ref="E16:F16"/>
    <mergeCell ref="G16:L16"/>
    <mergeCell ref="O16:Q16"/>
    <mergeCell ref="E17:F17"/>
    <mergeCell ref="G17:L17"/>
    <mergeCell ref="O17:Q17"/>
    <mergeCell ref="A9:B9"/>
    <mergeCell ref="C9:D9"/>
    <mergeCell ref="A11:V11"/>
    <mergeCell ref="A13:L13"/>
    <mergeCell ref="O13:V13"/>
    <mergeCell ref="E15:F15"/>
    <mergeCell ref="G15:L15"/>
    <mergeCell ref="N15:N16"/>
    <mergeCell ref="O15:T15"/>
    <mergeCell ref="U15:V16"/>
    <mergeCell ref="U17:V17"/>
    <mergeCell ref="E18:F18"/>
    <mergeCell ref="G18:L18"/>
    <mergeCell ref="O18:Q18"/>
    <mergeCell ref="U18:V18"/>
    <mergeCell ref="E19:F19"/>
    <mergeCell ref="G19:L19"/>
    <mergeCell ref="O19:Q19"/>
    <mergeCell ref="U19:V19"/>
    <mergeCell ref="A23:V23"/>
    <mergeCell ref="E25:P25"/>
    <mergeCell ref="E26:G26"/>
    <mergeCell ref="H26:J26"/>
    <mergeCell ref="K26:M26"/>
    <mergeCell ref="N26:P26"/>
    <mergeCell ref="E20:F20"/>
    <mergeCell ref="G20:L20"/>
    <mergeCell ref="O20:Q20"/>
    <mergeCell ref="U20:V20"/>
    <mergeCell ref="E21:F21"/>
    <mergeCell ref="U21:V21"/>
    <mergeCell ref="S33:V33"/>
    <mergeCell ref="S34:V34"/>
    <mergeCell ref="S35:V35"/>
    <mergeCell ref="S36:V36"/>
    <mergeCell ref="S37:V37"/>
    <mergeCell ref="S38:V38"/>
    <mergeCell ref="S27:V27"/>
    <mergeCell ref="S28:V28"/>
    <mergeCell ref="S29:V29"/>
    <mergeCell ref="S30:V30"/>
    <mergeCell ref="S31:V31"/>
    <mergeCell ref="S32:V32"/>
    <mergeCell ref="D47:E47"/>
    <mergeCell ref="F47:G47"/>
    <mergeCell ref="H47:K47"/>
    <mergeCell ref="L47:R47"/>
    <mergeCell ref="D48:E48"/>
    <mergeCell ref="F48:G48"/>
    <mergeCell ref="H48:K48"/>
    <mergeCell ref="L48:R48"/>
    <mergeCell ref="S39:V39"/>
    <mergeCell ref="S40:V40"/>
    <mergeCell ref="S41:V41"/>
    <mergeCell ref="S42:V42"/>
    <mergeCell ref="S43:V43"/>
    <mergeCell ref="A45:V45"/>
    <mergeCell ref="D51:E51"/>
    <mergeCell ref="F51:G51"/>
    <mergeCell ref="H51:K51"/>
    <mergeCell ref="L51:R51"/>
    <mergeCell ref="D52:E52"/>
    <mergeCell ref="F52:G52"/>
    <mergeCell ref="H52:K52"/>
    <mergeCell ref="L52:R52"/>
    <mergeCell ref="D49:E49"/>
    <mergeCell ref="F49:G49"/>
    <mergeCell ref="H49:K49"/>
    <mergeCell ref="L49:R49"/>
    <mergeCell ref="D50:E50"/>
    <mergeCell ref="F50:G50"/>
    <mergeCell ref="H50:K50"/>
    <mergeCell ref="L50:R50"/>
    <mergeCell ref="F53:G53"/>
    <mergeCell ref="A55:V55"/>
    <mergeCell ref="E57:F57"/>
    <mergeCell ref="G57:H57"/>
    <mergeCell ref="I57:N57"/>
    <mergeCell ref="A58:C58"/>
    <mergeCell ref="E58:F58"/>
    <mergeCell ref="G58:H58"/>
    <mergeCell ref="I58:N58"/>
    <mergeCell ref="A64:D64"/>
    <mergeCell ref="A59:C59"/>
    <mergeCell ref="E59:F59"/>
    <mergeCell ref="G59:H59"/>
    <mergeCell ref="I59:N59"/>
    <mergeCell ref="A60:C60"/>
    <mergeCell ref="E60:F60"/>
    <mergeCell ref="G60:H60"/>
    <mergeCell ref="I60:N60"/>
  </mergeCells>
  <conditionalFormatting sqref="E28:P38 E40:P42 M39:P39 E39:K39">
    <cfRule type="colorScale" priority="4">
      <colorScale>
        <cfvo type="min"/>
        <cfvo type="max"/>
        <color rgb="FFFFFFCC"/>
        <color rgb="FFFFC000"/>
      </colorScale>
    </cfRule>
  </conditionalFormatting>
  <conditionalFormatting sqref="R28:R42">
    <cfRule type="expression" dxfId="2" priority="3">
      <formula>IF(OR(AND(OR(OR(B28&lt;&gt;"",C28&lt;&gt;""),D28&lt;&gt;""),OR(R28="",R28=0)),AND(OR(OR(B28="",C28=""),D28=""),AND(R28&lt;&gt;"",R28&lt;&gt;0))),1,0)</formula>
    </cfRule>
  </conditionalFormatting>
  <conditionalFormatting sqref="E16:F20">
    <cfRule type="expression" dxfId="1" priority="2">
      <formula>IF(OR(AND(OR(OR(B16&lt;&gt;"",C16&lt;&gt;""),D16&lt;&gt;""),OR(E16="",E16=0)),AND(OR(OR(B16="",C16=""),D16=""),AND(E16&lt;&gt;"",E16&lt;&gt;0))),1,0)</formula>
    </cfRule>
  </conditionalFormatting>
  <conditionalFormatting sqref="F48:G52">
    <cfRule type="expression" dxfId="0" priority="1">
      <formula>IF(OR(AND(OR(OR(B48&lt;&gt;"",C48&lt;&gt;""),D48&lt;&gt;""),OR(F48="",F48=0)),AND(OR(OR(B48="",C48=""),D48=""),AND(F48&lt;&gt;"",F48&lt;&gt;0))),1,0)</formula>
    </cfRule>
  </conditionalFormatting>
  <dataValidations count="7">
    <dataValidation type="date" allowBlank="1" showInputMessage="1" showErrorMessage="1" sqref="C7:D7" xr:uid="{00000000-0002-0000-0500-000000000000}">
      <formula1>42005</formula1>
      <formula2>44561</formula2>
    </dataValidation>
    <dataValidation type="whole" allowBlank="1" showInputMessage="1" showErrorMessage="1" sqref="R43 E21:F21 S21 F53:G53 E28:Q38 E40:Q42 E39:K39 M39:Q39" xr:uid="{00000000-0002-0000-0500-000001000000}">
      <formula1>0</formula1>
      <formula2>50000</formula2>
    </dataValidation>
    <dataValidation type="decimal" allowBlank="1" showInputMessage="1" showErrorMessage="1" sqref="R17:T20 D58:H58" xr:uid="{00000000-0002-0000-0500-000002000000}">
      <formula1>0</formula1>
      <formula2>50000</formula2>
    </dataValidation>
    <dataValidation type="decimal" allowBlank="1" showInputMessage="1" showErrorMessage="1" sqref="F48:G52 E59:F60 D59" xr:uid="{00000000-0002-0000-0500-000003000000}">
      <formula1>0</formula1>
      <formula2>5000000</formula2>
    </dataValidation>
    <dataValidation type="decimal" allowBlank="1" showInputMessage="1" showErrorMessage="1" sqref="E16:F20 R28:R42" xr:uid="{00000000-0002-0000-0500-000004000000}">
      <formula1>0</formula1>
      <formula2>500000</formula2>
    </dataValidation>
    <dataValidation type="decimal" allowBlank="1" showInputMessage="1" showErrorMessage="1" sqref="G59:H59" xr:uid="{00000000-0002-0000-0500-000005000000}">
      <formula1>-500000</formula1>
      <formula2>5000000</formula2>
    </dataValidation>
    <dataValidation type="decimal" allowBlank="1" showInputMessage="1" showErrorMessage="1" sqref="G60:H60" xr:uid="{00000000-0002-0000-0500-000006000000}">
      <formula1>-50000</formula1>
      <formula2>50000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7000000}">
          <x14:formula1>
            <xm:f>LISTS!$G$2:$G$6</xm:f>
          </x14:formula1>
          <xm:sqref>D16:D20</xm:sqref>
        </x14:dataValidation>
        <x14:dataValidation type="list" allowBlank="1" showInputMessage="1" showErrorMessage="1" xr:uid="{00000000-0002-0000-0500-000008000000}">
          <x14:formula1>
            <xm:f>LISTS!$C$2:$C$5</xm:f>
          </x14:formula1>
          <xm:sqref>O17:Q20</xm:sqref>
        </x14:dataValidation>
        <x14:dataValidation type="list" allowBlank="1" showInputMessage="1" showErrorMessage="1" xr:uid="{00000000-0002-0000-0500-000009000000}">
          <x14:formula1>
            <xm:f>LISTS!$E$2:$E$16</xm:f>
          </x14:formula1>
          <xm:sqref>D28:D42</xm:sqref>
        </x14:dataValidation>
        <x14:dataValidation type="list" allowBlank="1" showInputMessage="1" showErrorMessage="1" xr:uid="{00000000-0002-0000-0500-00000A000000}">
          <x14:formula1>
            <xm:f>Sheet5!$A$2:$A$158</xm:f>
          </x14:formula1>
          <xm:sqref>C5:D5</xm:sqref>
        </x14:dataValidation>
        <x14:dataValidation type="list" allowBlank="1" showInputMessage="1" showErrorMessage="1" xr:uid="{00000000-0002-0000-0500-00000B000000}">
          <x14:formula1>
            <xm:f>LISTS!$A$13:$A$15</xm:f>
          </x14:formula1>
          <xm:sqref>C8:D8</xm:sqref>
        </x14:dataValidation>
        <x14:dataValidation type="list" allowBlank="1" showInputMessage="1" showErrorMessage="1" xr:uid="{00000000-0002-0000-0500-00000C000000}">
          <x14:formula1>
            <xm:f>LISTS!$C$15:$C$16</xm:f>
          </x14:formula1>
          <xm:sqref>C9:D9</xm:sqref>
        </x14:dataValidation>
        <x14:dataValidation type="list" allowBlank="1" showInputMessage="1" showErrorMessage="1" xr:uid="{00000000-0002-0000-0500-00000D000000}">
          <x14:formula1>
            <xm:f>LISTS!$A$2:$A$7</xm:f>
          </x14:formula1>
          <xm:sqref>B16:B20 B28:B42 B48:B52</xm:sqref>
        </x14:dataValidation>
        <x14:dataValidation type="list" allowBlank="1" showInputMessage="1" showErrorMessage="1" xr:uid="{00000000-0002-0000-0500-00000E000000}">
          <x14:formula1>
            <xm:f>LISTS!$G$10:$G$14</xm:f>
          </x14:formula1>
          <xm:sqref>C16:C20 C28:C42 C48:C52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765DB-77B5-4E9E-9472-894599E23C4D}">
  <dimension ref="C4:F8"/>
  <sheetViews>
    <sheetView workbookViewId="0">
      <selection activeCell="F14" sqref="F14:F15"/>
    </sheetView>
  </sheetViews>
  <sheetFormatPr baseColWidth="10" defaultRowHeight="15" x14ac:dyDescent="0.25"/>
  <sheetData>
    <row r="4" spans="3:6" x14ac:dyDescent="0.25">
      <c r="C4" t="s">
        <v>506</v>
      </c>
    </row>
    <row r="6" spans="3:6" x14ac:dyDescent="0.25">
      <c r="C6" t="s">
        <v>507</v>
      </c>
    </row>
    <row r="8" spans="3:6" x14ac:dyDescent="0.25">
      <c r="C8" t="s">
        <v>510</v>
      </c>
      <c r="F8" t="s">
        <v>511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IJ93"/>
  <sheetViews>
    <sheetView zoomScale="90" zoomScaleNormal="90" workbookViewId="0">
      <selection activeCell="C9" sqref="C9:E9"/>
    </sheetView>
  </sheetViews>
  <sheetFormatPr baseColWidth="10" defaultColWidth="9.140625" defaultRowHeight="14.25" x14ac:dyDescent="0.2"/>
  <cols>
    <col min="1" max="1" width="6.85546875" style="118" customWidth="1"/>
    <col min="2" max="2" width="26.42578125" style="118" customWidth="1"/>
    <col min="3" max="3" width="22.85546875" style="118" customWidth="1"/>
    <col min="4" max="4" width="20.42578125" style="118" customWidth="1"/>
    <col min="5" max="13" width="10.5703125" style="118" customWidth="1"/>
    <col min="14" max="16" width="8.42578125" style="118" customWidth="1"/>
    <col min="17" max="17" width="18" style="118" customWidth="1"/>
    <col min="18" max="18" width="19.85546875" style="118" customWidth="1"/>
    <col min="19" max="19" width="30.85546875" style="118" customWidth="1"/>
    <col min="20" max="20" width="34.5703125" style="118" customWidth="1"/>
    <col min="21" max="21" width="17.28515625" style="118" bestFit="1" customWidth="1"/>
    <col min="22" max="16384" width="9.140625" style="118"/>
  </cols>
  <sheetData>
    <row r="1" spans="1:21" ht="45" customHeight="1" x14ac:dyDescent="0.25">
      <c r="A1" s="633" t="s">
        <v>192</v>
      </c>
      <c r="B1" s="633"/>
      <c r="C1" s="634"/>
      <c r="D1" s="634"/>
      <c r="E1" s="634"/>
      <c r="F1" s="634"/>
      <c r="G1" s="634"/>
      <c r="H1" s="634"/>
      <c r="I1" s="634"/>
      <c r="J1" s="634"/>
      <c r="K1" s="634"/>
      <c r="L1" s="634"/>
      <c r="M1" s="634"/>
      <c r="N1" s="634"/>
      <c r="O1" s="634"/>
      <c r="P1" s="634"/>
      <c r="Q1" s="634"/>
      <c r="R1" s="634"/>
      <c r="S1" s="634"/>
      <c r="T1" s="189"/>
      <c r="U1" s="189"/>
    </row>
    <row r="2" spans="1:21" ht="15" thickBot="1" x14ac:dyDescent="0.25">
      <c r="A2" s="122"/>
      <c r="B2" s="122"/>
      <c r="C2" s="122"/>
      <c r="D2" s="122"/>
      <c r="E2" s="122"/>
      <c r="F2" s="122"/>
      <c r="G2" s="122"/>
      <c r="H2" s="122"/>
      <c r="I2" s="122"/>
      <c r="J2" s="122"/>
      <c r="K2" s="122"/>
      <c r="L2" s="122"/>
      <c r="M2" s="122"/>
      <c r="N2" s="122"/>
      <c r="O2" s="122"/>
      <c r="P2" s="122"/>
      <c r="Q2" s="122"/>
      <c r="R2" s="122"/>
      <c r="S2" s="122"/>
    </row>
    <row r="3" spans="1:21" ht="29.25" customHeight="1" thickBot="1" x14ac:dyDescent="0.25">
      <c r="A3" s="190" t="s">
        <v>178</v>
      </c>
      <c r="B3" s="191"/>
      <c r="C3" s="191"/>
      <c r="D3" s="191"/>
      <c r="E3" s="191"/>
      <c r="F3" s="191"/>
      <c r="G3" s="191"/>
      <c r="H3" s="191"/>
      <c r="I3" s="191"/>
      <c r="J3" s="191"/>
      <c r="K3" s="191"/>
      <c r="L3" s="191"/>
      <c r="M3" s="191"/>
      <c r="N3" s="191"/>
      <c r="O3" s="191"/>
      <c r="P3" s="191"/>
      <c r="Q3" s="191"/>
      <c r="R3" s="191"/>
      <c r="S3" s="192"/>
    </row>
    <row r="4" spans="1:21" s="193" customFormat="1" ht="15.75" thickBot="1" x14ac:dyDescent="0.25">
      <c r="A4" s="125"/>
      <c r="B4" s="125"/>
      <c r="C4" s="126"/>
      <c r="D4" s="126"/>
      <c r="E4" s="126"/>
      <c r="F4" s="126"/>
      <c r="G4" s="125"/>
      <c r="H4" s="126"/>
      <c r="I4" s="126"/>
      <c r="J4" s="126"/>
      <c r="K4" s="126"/>
      <c r="L4" s="126"/>
      <c r="M4" s="126"/>
      <c r="N4" s="126"/>
      <c r="O4" s="126"/>
      <c r="P4" s="126"/>
      <c r="Q4" s="126"/>
      <c r="R4" s="126"/>
      <c r="S4" s="126"/>
    </row>
    <row r="5" spans="1:21" ht="25.5" customHeight="1" thickBot="1" x14ac:dyDescent="0.25">
      <c r="A5" s="194" t="s">
        <v>17</v>
      </c>
      <c r="B5" s="194"/>
      <c r="C5" s="538" t="s">
        <v>263</v>
      </c>
      <c r="D5" s="539"/>
      <c r="E5" s="540"/>
      <c r="F5" s="122"/>
      <c r="G5" s="122"/>
      <c r="H5" s="122"/>
      <c r="I5" s="122"/>
      <c r="J5" s="122"/>
      <c r="K5" s="122"/>
      <c r="L5" s="122"/>
      <c r="M5" s="122"/>
      <c r="N5" s="122"/>
      <c r="O5" s="122"/>
      <c r="P5" s="122"/>
      <c r="Q5" s="122"/>
      <c r="R5" s="122"/>
      <c r="S5" s="122"/>
    </row>
    <row r="6" spans="1:21" ht="25.5" customHeight="1" thickBot="1" x14ac:dyDescent="0.25">
      <c r="A6" s="195" t="s">
        <v>179</v>
      </c>
      <c r="B6" s="195"/>
      <c r="C6" s="541" t="s">
        <v>497</v>
      </c>
      <c r="D6" s="542"/>
      <c r="E6" s="543"/>
      <c r="F6" s="122"/>
      <c r="G6" s="122"/>
      <c r="H6" s="122"/>
      <c r="I6" s="122"/>
      <c r="J6" s="122"/>
      <c r="K6" s="122"/>
      <c r="L6" s="122"/>
      <c r="M6" s="123"/>
      <c r="N6" s="554" t="s">
        <v>136</v>
      </c>
      <c r="O6" s="562"/>
      <c r="P6" s="554" t="s">
        <v>137</v>
      </c>
      <c r="Q6" s="555"/>
      <c r="R6" s="124" t="s">
        <v>356</v>
      </c>
      <c r="S6" s="122"/>
    </row>
    <row r="7" spans="1:21" ht="25.5" customHeight="1" x14ac:dyDescent="0.2">
      <c r="A7" s="195" t="s">
        <v>21</v>
      </c>
      <c r="B7" s="195"/>
      <c r="C7" s="544" t="s">
        <v>498</v>
      </c>
      <c r="D7" s="545"/>
      <c r="E7" s="546"/>
      <c r="F7" s="122"/>
      <c r="G7" s="127"/>
      <c r="H7" s="122"/>
      <c r="I7" s="122"/>
      <c r="J7" s="556" t="s">
        <v>24</v>
      </c>
      <c r="K7" s="557"/>
      <c r="L7" s="557"/>
      <c r="M7" s="558"/>
      <c r="N7" s="563">
        <f>I22+J53</f>
        <v>0</v>
      </c>
      <c r="O7" s="564"/>
      <c r="P7" s="547">
        <f>K22+L53-F82</f>
        <v>0</v>
      </c>
      <c r="Q7" s="548"/>
      <c r="R7" s="580" t="str">
        <f>IFERROR(P7/N7,"-")</f>
        <v>-</v>
      </c>
      <c r="S7" s="122"/>
    </row>
    <row r="8" spans="1:21" ht="25.5" customHeight="1" thickBot="1" x14ac:dyDescent="0.25">
      <c r="A8" s="195" t="s">
        <v>20</v>
      </c>
      <c r="B8" s="195"/>
      <c r="C8" s="541" t="s">
        <v>19</v>
      </c>
      <c r="D8" s="542"/>
      <c r="E8" s="543"/>
      <c r="F8" s="122"/>
      <c r="G8" s="122"/>
      <c r="H8" s="122"/>
      <c r="I8" s="122"/>
      <c r="J8" s="559"/>
      <c r="K8" s="560"/>
      <c r="L8" s="560"/>
      <c r="M8" s="561"/>
      <c r="N8" s="565"/>
      <c r="O8" s="566"/>
      <c r="P8" s="549"/>
      <c r="Q8" s="550"/>
      <c r="R8" s="581"/>
      <c r="S8" s="122"/>
    </row>
    <row r="9" spans="1:21" ht="25.5" customHeight="1" thickBot="1" x14ac:dyDescent="0.25">
      <c r="A9" s="196" t="s">
        <v>26</v>
      </c>
      <c r="B9" s="196"/>
      <c r="C9" s="551" t="s">
        <v>28</v>
      </c>
      <c r="D9" s="552"/>
      <c r="E9" s="553"/>
      <c r="F9" s="122"/>
      <c r="G9" s="122"/>
      <c r="H9" s="122"/>
      <c r="I9" s="122"/>
      <c r="J9" s="122"/>
      <c r="K9" s="122"/>
      <c r="L9" s="122"/>
      <c r="M9" s="122"/>
      <c r="N9" s="122"/>
      <c r="O9" s="122"/>
      <c r="P9" s="122"/>
      <c r="Q9" s="122"/>
      <c r="R9" s="122"/>
      <c r="S9" s="122"/>
    </row>
    <row r="10" spans="1:21" ht="15" thickBot="1" x14ac:dyDescent="0.25">
      <c r="A10" s="122"/>
      <c r="B10" s="122"/>
      <c r="C10" s="122"/>
      <c r="D10" s="122"/>
      <c r="E10" s="122"/>
      <c r="F10" s="122"/>
      <c r="G10" s="122"/>
      <c r="H10" s="122"/>
      <c r="I10" s="122"/>
      <c r="J10" s="122"/>
      <c r="K10" s="122"/>
      <c r="L10" s="122"/>
      <c r="M10" s="122"/>
      <c r="N10" s="122"/>
      <c r="O10" s="122"/>
      <c r="P10" s="122"/>
      <c r="Q10" s="122"/>
      <c r="R10" s="122"/>
      <c r="S10" s="122"/>
    </row>
    <row r="11" spans="1:21" ht="30" customHeight="1" thickBot="1" x14ac:dyDescent="0.25">
      <c r="A11" s="190" t="s">
        <v>180</v>
      </c>
      <c r="B11" s="191"/>
      <c r="C11" s="191"/>
      <c r="D11" s="191"/>
      <c r="E11" s="191"/>
      <c r="F11" s="191"/>
      <c r="G11" s="191"/>
      <c r="H11" s="191"/>
      <c r="I11" s="191"/>
      <c r="J11" s="191"/>
      <c r="K11" s="191"/>
      <c r="L11" s="191"/>
      <c r="M11" s="191"/>
      <c r="N11" s="191"/>
      <c r="O11" s="191"/>
      <c r="P11" s="191"/>
      <c r="Q11" s="191"/>
      <c r="R11" s="191"/>
      <c r="S11" s="192"/>
    </row>
    <row r="12" spans="1:21" ht="15.75" thickBot="1" x14ac:dyDescent="0.25">
      <c r="A12" s="122"/>
      <c r="B12" s="122"/>
      <c r="C12" s="127"/>
      <c r="D12" s="127"/>
      <c r="E12" s="122"/>
      <c r="F12" s="122"/>
      <c r="G12" s="122"/>
      <c r="H12" s="122"/>
      <c r="I12" s="122"/>
      <c r="J12" s="122"/>
      <c r="K12" s="122"/>
      <c r="L12" s="122"/>
      <c r="M12" s="122"/>
      <c r="N12" s="122"/>
      <c r="O12" s="122"/>
      <c r="P12" s="122"/>
      <c r="Q12" s="122"/>
      <c r="R12" s="122"/>
      <c r="S12" s="122"/>
    </row>
    <row r="13" spans="1:21" ht="24" customHeight="1" thickBot="1" x14ac:dyDescent="0.25">
      <c r="A13" s="341" t="s">
        <v>182</v>
      </c>
      <c r="B13" s="342"/>
      <c r="C13" s="342"/>
      <c r="D13" s="342"/>
      <c r="E13" s="342"/>
      <c r="F13" s="342"/>
      <c r="G13" s="342"/>
      <c r="H13" s="342"/>
      <c r="I13" s="342"/>
      <c r="J13" s="342"/>
      <c r="K13" s="342"/>
      <c r="L13" s="342"/>
      <c r="M13" s="342"/>
      <c r="N13" s="342"/>
      <c r="O13" s="342"/>
      <c r="P13" s="342"/>
      <c r="Q13" s="342"/>
      <c r="R13" s="342"/>
      <c r="S13" s="343"/>
    </row>
    <row r="14" spans="1:21" ht="15" thickBot="1" x14ac:dyDescent="0.25">
      <c r="A14" s="197"/>
      <c r="B14" s="197"/>
      <c r="C14" s="122"/>
      <c r="D14" s="122"/>
      <c r="E14" s="122"/>
      <c r="F14" s="122"/>
      <c r="G14" s="122"/>
      <c r="H14" s="122"/>
      <c r="I14" s="122"/>
      <c r="J14" s="122"/>
      <c r="K14" s="122"/>
      <c r="L14" s="122"/>
      <c r="M14" s="122"/>
      <c r="N14" s="122"/>
      <c r="O14" s="122"/>
      <c r="P14" s="122"/>
      <c r="Q14" s="122"/>
      <c r="R14" s="122"/>
    </row>
    <row r="15" spans="1:21" ht="29.25" customHeight="1" thickBot="1" x14ac:dyDescent="0.25">
      <c r="A15" s="344" t="s">
        <v>357</v>
      </c>
      <c r="B15" s="346"/>
      <c r="C15" s="129" t="s">
        <v>30</v>
      </c>
      <c r="D15" s="512" t="s">
        <v>119</v>
      </c>
      <c r="E15" s="513"/>
      <c r="F15" s="513"/>
      <c r="G15" s="513"/>
      <c r="H15" s="582"/>
      <c r="I15" s="732" t="s">
        <v>181</v>
      </c>
      <c r="J15" s="733"/>
      <c r="K15" s="513" t="s">
        <v>138</v>
      </c>
      <c r="L15" s="582"/>
      <c r="M15" s="576" t="s">
        <v>139</v>
      </c>
      <c r="N15" s="577"/>
      <c r="O15" s="344" t="s">
        <v>140</v>
      </c>
      <c r="P15" s="346"/>
      <c r="Q15" s="344" t="s">
        <v>144</v>
      </c>
      <c r="R15" s="346"/>
    </row>
    <row r="16" spans="1:21" ht="29.25" customHeight="1" x14ac:dyDescent="0.2">
      <c r="A16" s="198">
        <v>1</v>
      </c>
      <c r="B16" s="133"/>
      <c r="C16" s="134"/>
      <c r="D16" s="741"/>
      <c r="E16" s="742"/>
      <c r="F16" s="742"/>
      <c r="G16" s="742"/>
      <c r="H16" s="743"/>
      <c r="I16" s="664"/>
      <c r="J16" s="665"/>
      <c r="K16" s="583"/>
      <c r="L16" s="583"/>
      <c r="M16" s="584" t="str">
        <f t="shared" ref="M16" si="0">IFERROR(K16/I16,"-")</f>
        <v>-</v>
      </c>
      <c r="N16" s="585"/>
      <c r="O16" s="588">
        <f t="shared" ref="O16" si="1">IFERROR(K16-I16,"-")</f>
        <v>0</v>
      </c>
      <c r="P16" s="589"/>
      <c r="Q16" s="598"/>
      <c r="R16" s="599"/>
    </row>
    <row r="17" spans="1:19" ht="29.25" customHeight="1" x14ac:dyDescent="0.2">
      <c r="A17" s="199">
        <v>2</v>
      </c>
      <c r="B17" s="139"/>
      <c r="C17" s="140"/>
      <c r="D17" s="604"/>
      <c r="E17" s="605"/>
      <c r="F17" s="605"/>
      <c r="G17" s="605"/>
      <c r="H17" s="606"/>
      <c r="I17" s="531"/>
      <c r="J17" s="532"/>
      <c r="K17" s="586"/>
      <c r="L17" s="586"/>
      <c r="M17" s="600" t="str">
        <f t="shared" ref="M17:M22" si="2">IFERROR(K17/I17,"-")</f>
        <v>-</v>
      </c>
      <c r="N17" s="601"/>
      <c r="O17" s="590">
        <f t="shared" ref="O17:O22" si="3">IFERROR(K17-I17,"-")</f>
        <v>0</v>
      </c>
      <c r="P17" s="591"/>
      <c r="Q17" s="500"/>
      <c r="R17" s="501"/>
    </row>
    <row r="18" spans="1:19" ht="29.25" customHeight="1" x14ac:dyDescent="0.2">
      <c r="A18" s="199">
        <v>3</v>
      </c>
      <c r="B18" s="139"/>
      <c r="C18" s="140"/>
      <c r="D18" s="607"/>
      <c r="E18" s="608"/>
      <c r="F18" s="608"/>
      <c r="G18" s="608"/>
      <c r="H18" s="609"/>
      <c r="I18" s="531"/>
      <c r="J18" s="532"/>
      <c r="K18" s="586"/>
      <c r="L18" s="586"/>
      <c r="M18" s="620" t="str">
        <f t="shared" si="2"/>
        <v>-</v>
      </c>
      <c r="N18" s="621"/>
      <c r="O18" s="592">
        <f t="shared" si="3"/>
        <v>0</v>
      </c>
      <c r="P18" s="593"/>
      <c r="Q18" s="500"/>
      <c r="R18" s="501"/>
    </row>
    <row r="19" spans="1:19" ht="29.25" customHeight="1" x14ac:dyDescent="0.2">
      <c r="A19" s="199">
        <v>4</v>
      </c>
      <c r="B19" s="139"/>
      <c r="C19" s="140"/>
      <c r="D19" s="607"/>
      <c r="E19" s="608"/>
      <c r="F19" s="608"/>
      <c r="G19" s="608"/>
      <c r="H19" s="609"/>
      <c r="I19" s="531"/>
      <c r="J19" s="532"/>
      <c r="K19" s="477"/>
      <c r="L19" s="478"/>
      <c r="M19" s="600" t="str">
        <f t="shared" si="2"/>
        <v>-</v>
      </c>
      <c r="N19" s="601"/>
      <c r="O19" s="594">
        <f t="shared" si="3"/>
        <v>0</v>
      </c>
      <c r="P19" s="595"/>
      <c r="Q19" s="500"/>
      <c r="R19" s="501"/>
    </row>
    <row r="20" spans="1:19" ht="29.25" customHeight="1" x14ac:dyDescent="0.2">
      <c r="A20" s="199">
        <v>5</v>
      </c>
      <c r="B20" s="139"/>
      <c r="C20" s="140"/>
      <c r="D20" s="604"/>
      <c r="E20" s="605"/>
      <c r="F20" s="605"/>
      <c r="G20" s="605"/>
      <c r="H20" s="606"/>
      <c r="I20" s="531"/>
      <c r="J20" s="532"/>
      <c r="K20" s="586"/>
      <c r="L20" s="586"/>
      <c r="M20" s="620" t="str">
        <f t="shared" si="2"/>
        <v>-</v>
      </c>
      <c r="N20" s="621"/>
      <c r="O20" s="594">
        <f t="shared" si="3"/>
        <v>0</v>
      </c>
      <c r="P20" s="595"/>
      <c r="Q20" s="500"/>
      <c r="R20" s="501"/>
    </row>
    <row r="21" spans="1:19" ht="29.25" customHeight="1" thickBot="1" x14ac:dyDescent="0.25">
      <c r="A21" s="200">
        <v>6</v>
      </c>
      <c r="B21" s="143"/>
      <c r="C21" s="144"/>
      <c r="D21" s="610"/>
      <c r="E21" s="611"/>
      <c r="F21" s="611"/>
      <c r="G21" s="611"/>
      <c r="H21" s="612"/>
      <c r="I21" s="685"/>
      <c r="J21" s="686"/>
      <c r="K21" s="587"/>
      <c r="L21" s="587"/>
      <c r="M21" s="622" t="str">
        <f t="shared" si="2"/>
        <v>-</v>
      </c>
      <c r="N21" s="623"/>
      <c r="O21" s="596">
        <f t="shared" si="3"/>
        <v>0</v>
      </c>
      <c r="P21" s="597"/>
      <c r="Q21" s="739"/>
      <c r="R21" s="740"/>
    </row>
    <row r="22" spans="1:19" ht="24" customHeight="1" thickBot="1" x14ac:dyDescent="0.25">
      <c r="A22" s="122"/>
      <c r="B22" s="122"/>
      <c r="C22" s="122"/>
      <c r="D22" s="613" t="s">
        <v>8</v>
      </c>
      <c r="E22" s="614"/>
      <c r="F22" s="614"/>
      <c r="G22" s="614"/>
      <c r="H22" s="615"/>
      <c r="I22" s="567">
        <f>SUM(I16:I21)</f>
        <v>0</v>
      </c>
      <c r="J22" s="710"/>
      <c r="K22" s="728">
        <f>SUM(K16:L21)</f>
        <v>0</v>
      </c>
      <c r="L22" s="729"/>
      <c r="M22" s="602" t="str">
        <f t="shared" si="2"/>
        <v>-</v>
      </c>
      <c r="N22" s="603"/>
      <c r="O22" s="730">
        <f t="shared" si="3"/>
        <v>0</v>
      </c>
      <c r="P22" s="731"/>
      <c r="Q22" s="122"/>
      <c r="R22" s="122"/>
    </row>
    <row r="23" spans="1:19" ht="15.75" customHeight="1" thickBot="1" x14ac:dyDescent="0.25">
      <c r="A23" s="122"/>
      <c r="B23" s="122"/>
      <c r="C23" s="122"/>
      <c r="D23" s="122"/>
      <c r="E23" s="122"/>
      <c r="F23" s="122"/>
      <c r="G23" s="122"/>
      <c r="H23" s="122"/>
      <c r="I23" s="122"/>
      <c r="J23" s="122"/>
      <c r="K23" s="122"/>
      <c r="L23" s="122"/>
      <c r="M23" s="122"/>
      <c r="N23" s="122"/>
      <c r="O23" s="122"/>
      <c r="P23" s="122"/>
      <c r="Q23" s="122"/>
      <c r="R23" s="122"/>
      <c r="S23" s="122"/>
    </row>
    <row r="24" spans="1:19" ht="24" customHeight="1" thickBot="1" x14ac:dyDescent="0.25">
      <c r="A24" s="341" t="s">
        <v>183</v>
      </c>
      <c r="B24" s="342"/>
      <c r="C24" s="342"/>
      <c r="D24" s="342"/>
      <c r="E24" s="342"/>
      <c r="F24" s="342"/>
      <c r="G24" s="342"/>
      <c r="H24" s="342"/>
      <c r="I24" s="342"/>
      <c r="J24" s="342"/>
      <c r="K24" s="343"/>
      <c r="L24" s="122"/>
      <c r="M24" s="122"/>
      <c r="N24" s="122"/>
      <c r="O24" s="122"/>
      <c r="P24" s="122"/>
      <c r="Q24" s="122"/>
      <c r="R24" s="122"/>
      <c r="S24" s="122"/>
    </row>
    <row r="25" spans="1:19" ht="15" thickBot="1" x14ac:dyDescent="0.25">
      <c r="A25" s="122"/>
      <c r="B25" s="122"/>
      <c r="C25" s="122"/>
      <c r="D25" s="122"/>
      <c r="E25" s="122"/>
      <c r="F25" s="122"/>
      <c r="G25" s="122"/>
      <c r="H25" s="122"/>
      <c r="I25" s="122"/>
      <c r="J25" s="122"/>
      <c r="K25" s="122"/>
      <c r="L25" s="122"/>
      <c r="M25" s="122"/>
      <c r="N25" s="122"/>
      <c r="O25" s="122"/>
      <c r="P25" s="122"/>
      <c r="Q25" s="122"/>
      <c r="R25" s="122"/>
      <c r="S25" s="122"/>
    </row>
    <row r="26" spans="1:19" ht="26.25" customHeight="1" thickBot="1" x14ac:dyDescent="0.25">
      <c r="A26" s="725" t="s">
        <v>494</v>
      </c>
      <c r="B26" s="726"/>
      <c r="C26" s="727"/>
      <c r="D26" s="201" t="s">
        <v>184</v>
      </c>
      <c r="E26" s="523" t="s">
        <v>185</v>
      </c>
      <c r="F26" s="525"/>
      <c r="G26" s="523" t="s">
        <v>144</v>
      </c>
      <c r="H26" s="524"/>
      <c r="I26" s="524"/>
      <c r="J26" s="524"/>
      <c r="K26" s="525"/>
      <c r="L26" s="122"/>
      <c r="M26" s="122"/>
      <c r="N26" s="122"/>
      <c r="O26" s="122"/>
      <c r="P26" s="122"/>
      <c r="Q26" s="122"/>
      <c r="R26" s="122"/>
      <c r="S26" s="122"/>
    </row>
    <row r="27" spans="1:19" ht="21" customHeight="1" x14ac:dyDescent="0.2">
      <c r="A27" s="202">
        <v>1</v>
      </c>
      <c r="B27" s="734"/>
      <c r="C27" s="735"/>
      <c r="D27" s="314"/>
      <c r="E27" s="616"/>
      <c r="F27" s="617"/>
      <c r="G27" s="526"/>
      <c r="H27" s="527"/>
      <c r="I27" s="527"/>
      <c r="J27" s="527"/>
      <c r="K27" s="528"/>
      <c r="L27" s="122"/>
      <c r="M27" s="122"/>
      <c r="N27" s="122"/>
      <c r="O27" s="122"/>
      <c r="P27" s="122"/>
      <c r="Q27" s="122"/>
      <c r="R27" s="122"/>
      <c r="S27" s="122"/>
    </row>
    <row r="28" spans="1:19" ht="21" customHeight="1" x14ac:dyDescent="0.2">
      <c r="A28" s="203">
        <v>2</v>
      </c>
      <c r="B28" s="736"/>
      <c r="C28" s="606"/>
      <c r="D28" s="315"/>
      <c r="E28" s="618"/>
      <c r="F28" s="619"/>
      <c r="G28" s="529"/>
      <c r="H28" s="530"/>
      <c r="I28" s="530"/>
      <c r="J28" s="530"/>
      <c r="K28" s="377"/>
      <c r="L28" s="122"/>
      <c r="M28" s="122"/>
      <c r="N28" s="122"/>
      <c r="O28" s="122"/>
      <c r="P28" s="122"/>
      <c r="Q28" s="122"/>
      <c r="R28" s="122"/>
      <c r="S28" s="122"/>
    </row>
    <row r="29" spans="1:19" ht="21" customHeight="1" x14ac:dyDescent="0.2">
      <c r="A29" s="203">
        <v>3</v>
      </c>
      <c r="B29" s="736"/>
      <c r="C29" s="606"/>
      <c r="D29" s="315"/>
      <c r="E29" s="618"/>
      <c r="F29" s="619"/>
      <c r="G29" s="529"/>
      <c r="H29" s="530"/>
      <c r="I29" s="530"/>
      <c r="J29" s="530"/>
      <c r="K29" s="377"/>
      <c r="L29" s="122"/>
      <c r="M29" s="122"/>
      <c r="N29" s="122"/>
      <c r="O29" s="122"/>
      <c r="P29" s="122"/>
      <c r="Q29" s="122"/>
      <c r="R29" s="122"/>
      <c r="S29" s="122"/>
    </row>
    <row r="30" spans="1:19" ht="21" customHeight="1" thickBot="1" x14ac:dyDescent="0.25">
      <c r="A30" s="204">
        <v>4</v>
      </c>
      <c r="B30" s="737"/>
      <c r="C30" s="738"/>
      <c r="D30" s="316"/>
      <c r="E30" s="624"/>
      <c r="F30" s="625"/>
      <c r="G30" s="529"/>
      <c r="H30" s="530"/>
      <c r="I30" s="530"/>
      <c r="J30" s="530"/>
      <c r="K30" s="377"/>
      <c r="L30" s="122"/>
      <c r="M30" s="122"/>
      <c r="N30" s="122"/>
      <c r="O30" s="122"/>
      <c r="P30" s="122"/>
      <c r="Q30" s="122"/>
      <c r="R30" s="122"/>
      <c r="S30" s="122"/>
    </row>
    <row r="31" spans="1:19" ht="21" customHeight="1" thickBot="1" x14ac:dyDescent="0.25">
      <c r="A31" s="122"/>
      <c r="B31" s="122"/>
      <c r="C31" s="122"/>
      <c r="D31" s="317">
        <f>SUM(D27:D30)</f>
        <v>0</v>
      </c>
      <c r="E31" s="626">
        <f>SUM(E27:E30)</f>
        <v>0</v>
      </c>
      <c r="F31" s="627"/>
      <c r="G31" s="366"/>
      <c r="H31" s="382"/>
      <c r="I31" s="382"/>
      <c r="J31" s="382"/>
      <c r="K31" s="367"/>
      <c r="L31" s="122"/>
      <c r="M31" s="122"/>
      <c r="N31" s="122"/>
      <c r="O31" s="122"/>
      <c r="P31" s="122"/>
      <c r="Q31" s="122"/>
      <c r="R31" s="122"/>
      <c r="S31" s="122"/>
    </row>
    <row r="32" spans="1:19" x14ac:dyDescent="0.2">
      <c r="A32" s="122"/>
      <c r="B32" s="122"/>
      <c r="C32" s="122"/>
      <c r="D32" s="122"/>
      <c r="E32" s="122"/>
      <c r="F32" s="122"/>
      <c r="G32" s="122"/>
      <c r="H32" s="122"/>
      <c r="I32" s="122"/>
      <c r="J32" s="122"/>
      <c r="K32" s="122"/>
      <c r="L32" s="122"/>
      <c r="M32" s="122"/>
      <c r="N32" s="122"/>
      <c r="O32" s="122"/>
      <c r="P32" s="122"/>
      <c r="Q32" s="122"/>
      <c r="R32" s="122"/>
      <c r="S32" s="122"/>
    </row>
    <row r="33" spans="1:20" ht="15" thickBot="1" x14ac:dyDescent="0.25">
      <c r="A33" s="122"/>
      <c r="B33" s="122"/>
      <c r="C33" s="122"/>
      <c r="D33" s="122"/>
      <c r="E33" s="122"/>
      <c r="F33" s="122"/>
      <c r="G33" s="122"/>
      <c r="H33" s="122"/>
      <c r="I33" s="122"/>
      <c r="J33" s="122"/>
      <c r="K33" s="122"/>
      <c r="L33" s="122"/>
      <c r="M33" s="122"/>
      <c r="N33" s="122"/>
      <c r="O33" s="122"/>
      <c r="P33" s="122"/>
      <c r="Q33" s="122"/>
      <c r="R33" s="122"/>
      <c r="S33" s="122"/>
    </row>
    <row r="34" spans="1:20" ht="30" customHeight="1" thickBot="1" x14ac:dyDescent="0.25">
      <c r="A34" s="341" t="s">
        <v>186</v>
      </c>
      <c r="B34" s="342"/>
      <c r="C34" s="342"/>
      <c r="D34" s="342"/>
      <c r="E34" s="342"/>
      <c r="F34" s="342"/>
      <c r="G34" s="342"/>
      <c r="H34" s="342"/>
      <c r="I34" s="342"/>
      <c r="J34" s="342"/>
      <c r="K34" s="342"/>
      <c r="L34" s="342"/>
      <c r="M34" s="342"/>
      <c r="N34" s="342"/>
      <c r="O34" s="342"/>
      <c r="P34" s="342"/>
      <c r="Q34" s="342"/>
      <c r="R34" s="342"/>
      <c r="S34" s="343"/>
    </row>
    <row r="35" spans="1:20" ht="15" thickBot="1" x14ac:dyDescent="0.25">
      <c r="A35" s="122"/>
      <c r="B35" s="122"/>
      <c r="C35" s="122"/>
      <c r="D35" s="122"/>
      <c r="E35" s="122"/>
      <c r="F35" s="122"/>
      <c r="G35" s="122"/>
      <c r="H35" s="122"/>
      <c r="I35" s="122"/>
      <c r="J35" s="122"/>
      <c r="K35" s="122"/>
      <c r="L35" s="122"/>
      <c r="M35" s="122"/>
      <c r="N35" s="122"/>
      <c r="O35" s="122"/>
      <c r="P35" s="122"/>
      <c r="Q35" s="122"/>
      <c r="R35" s="122"/>
      <c r="S35" s="122"/>
    </row>
    <row r="36" spans="1:20" s="184" customFormat="1" ht="34.5" customHeight="1" thickBot="1" x14ac:dyDescent="0.25">
      <c r="A36" s="344" t="s">
        <v>357</v>
      </c>
      <c r="B36" s="345"/>
      <c r="C36" s="205" t="s">
        <v>30</v>
      </c>
      <c r="D36" s="507" t="s">
        <v>0</v>
      </c>
      <c r="E36" s="508"/>
      <c r="F36" s="576" t="s">
        <v>142</v>
      </c>
      <c r="G36" s="577"/>
      <c r="H36" s="576" t="s">
        <v>141</v>
      </c>
      <c r="I36" s="577"/>
      <c r="J36" s="576" t="s">
        <v>143</v>
      </c>
      <c r="K36" s="577"/>
      <c r="L36" s="344" t="s">
        <v>138</v>
      </c>
      <c r="M36" s="346"/>
      <c r="N36" s="576" t="s">
        <v>139</v>
      </c>
      <c r="O36" s="577"/>
      <c r="P36" s="344" t="s">
        <v>140</v>
      </c>
      <c r="Q36" s="346"/>
      <c r="R36" s="344" t="s">
        <v>144</v>
      </c>
      <c r="S36" s="346"/>
      <c r="T36" s="118"/>
    </row>
    <row r="37" spans="1:20" ht="27" customHeight="1" x14ac:dyDescent="0.2">
      <c r="A37" s="132">
        <v>1</v>
      </c>
      <c r="B37" s="133"/>
      <c r="C37" s="133"/>
      <c r="D37" s="719"/>
      <c r="E37" s="720"/>
      <c r="F37" s="716"/>
      <c r="G37" s="717"/>
      <c r="H37" s="572"/>
      <c r="I37" s="573"/>
      <c r="J37" s="664"/>
      <c r="K37" s="665"/>
      <c r="L37" s="721"/>
      <c r="M37" s="722"/>
      <c r="N37" s="723" t="str">
        <f>IFERROR(L37/J37,"-")</f>
        <v>-</v>
      </c>
      <c r="O37" s="724"/>
      <c r="P37" s="718">
        <f>IFERROR(L37-J37,"-")</f>
        <v>0</v>
      </c>
      <c r="Q37" s="718"/>
      <c r="R37" s="598"/>
      <c r="S37" s="599"/>
    </row>
    <row r="38" spans="1:20" ht="27" customHeight="1" x14ac:dyDescent="0.2">
      <c r="A38" s="138">
        <v>2</v>
      </c>
      <c r="B38" s="139"/>
      <c r="C38" s="139"/>
      <c r="D38" s="378"/>
      <c r="E38" s="631"/>
      <c r="F38" s="574"/>
      <c r="G38" s="575"/>
      <c r="H38" s="578"/>
      <c r="I38" s="579"/>
      <c r="J38" s="531"/>
      <c r="K38" s="532"/>
      <c r="L38" s="477"/>
      <c r="M38" s="478"/>
      <c r="N38" s="600" t="str">
        <f>IFERROR(L38/J38,"-")</f>
        <v>-</v>
      </c>
      <c r="O38" s="715"/>
      <c r="P38" s="652">
        <f t="shared" ref="P38:P52" si="4">IFERROR(L38-J38,"-")</f>
        <v>0</v>
      </c>
      <c r="Q38" s="652"/>
      <c r="R38" s="500"/>
      <c r="S38" s="501"/>
    </row>
    <row r="39" spans="1:20" ht="27" customHeight="1" x14ac:dyDescent="0.2">
      <c r="A39" s="138">
        <v>3</v>
      </c>
      <c r="B39" s="139"/>
      <c r="C39" s="139"/>
      <c r="D39" s="378"/>
      <c r="E39" s="631"/>
      <c r="F39" s="574"/>
      <c r="G39" s="575"/>
      <c r="H39" s="578"/>
      <c r="I39" s="579"/>
      <c r="J39" s="531"/>
      <c r="K39" s="532"/>
      <c r="L39" s="477"/>
      <c r="M39" s="478"/>
      <c r="N39" s="600" t="str">
        <f>IFERROR(L39/J39,"-")</f>
        <v>-</v>
      </c>
      <c r="O39" s="715"/>
      <c r="P39" s="713">
        <f t="shared" si="4"/>
        <v>0</v>
      </c>
      <c r="Q39" s="713"/>
      <c r="R39" s="500"/>
      <c r="S39" s="501"/>
    </row>
    <row r="40" spans="1:20" ht="27" customHeight="1" x14ac:dyDescent="0.2">
      <c r="A40" s="138">
        <v>4</v>
      </c>
      <c r="B40" s="139"/>
      <c r="C40" s="139"/>
      <c r="D40" s="378"/>
      <c r="E40" s="631"/>
      <c r="F40" s="574"/>
      <c r="G40" s="575"/>
      <c r="H40" s="578"/>
      <c r="I40" s="579"/>
      <c r="J40" s="531"/>
      <c r="K40" s="532"/>
      <c r="L40" s="477"/>
      <c r="M40" s="478"/>
      <c r="N40" s="600" t="str">
        <f>IFERROR(L40/J40,"-")</f>
        <v>-</v>
      </c>
      <c r="O40" s="715"/>
      <c r="P40" s="714">
        <f t="shared" si="4"/>
        <v>0</v>
      </c>
      <c r="Q40" s="714"/>
      <c r="R40" s="500"/>
      <c r="S40" s="501"/>
    </row>
    <row r="41" spans="1:20" ht="27" customHeight="1" x14ac:dyDescent="0.2">
      <c r="A41" s="138">
        <v>5</v>
      </c>
      <c r="B41" s="139"/>
      <c r="C41" s="139"/>
      <c r="D41" s="378"/>
      <c r="E41" s="631"/>
      <c r="F41" s="574"/>
      <c r="G41" s="575"/>
      <c r="H41" s="578"/>
      <c r="I41" s="579"/>
      <c r="J41" s="531"/>
      <c r="K41" s="532"/>
      <c r="L41" s="477"/>
      <c r="M41" s="478"/>
      <c r="N41" s="600" t="str">
        <f t="shared" ref="N41:N52" si="5">IFERROR(L41/J41,"-")</f>
        <v>-</v>
      </c>
      <c r="O41" s="715"/>
      <c r="P41" s="714">
        <f t="shared" si="4"/>
        <v>0</v>
      </c>
      <c r="Q41" s="714"/>
      <c r="R41" s="500"/>
      <c r="S41" s="501"/>
    </row>
    <row r="42" spans="1:20" ht="27" customHeight="1" x14ac:dyDescent="0.2">
      <c r="A42" s="138">
        <v>6</v>
      </c>
      <c r="B42" s="139"/>
      <c r="C42" s="139"/>
      <c r="D42" s="378"/>
      <c r="E42" s="631"/>
      <c r="F42" s="574"/>
      <c r="G42" s="575"/>
      <c r="H42" s="578"/>
      <c r="I42" s="579"/>
      <c r="J42" s="531"/>
      <c r="K42" s="532"/>
      <c r="L42" s="477"/>
      <c r="M42" s="478"/>
      <c r="N42" s="600" t="str">
        <f t="shared" si="5"/>
        <v>-</v>
      </c>
      <c r="O42" s="715"/>
      <c r="P42" s="714">
        <f t="shared" si="4"/>
        <v>0</v>
      </c>
      <c r="Q42" s="714"/>
      <c r="R42" s="500"/>
      <c r="S42" s="501"/>
    </row>
    <row r="43" spans="1:20" ht="27" customHeight="1" x14ac:dyDescent="0.2">
      <c r="A43" s="138">
        <v>7</v>
      </c>
      <c r="B43" s="139"/>
      <c r="C43" s="139"/>
      <c r="D43" s="378"/>
      <c r="E43" s="631"/>
      <c r="F43" s="574"/>
      <c r="G43" s="575"/>
      <c r="H43" s="578"/>
      <c r="I43" s="579"/>
      <c r="J43" s="531"/>
      <c r="K43" s="532"/>
      <c r="L43" s="477"/>
      <c r="M43" s="478"/>
      <c r="N43" s="600" t="str">
        <f t="shared" si="5"/>
        <v>-</v>
      </c>
      <c r="O43" s="715"/>
      <c r="P43" s="714">
        <f t="shared" si="4"/>
        <v>0</v>
      </c>
      <c r="Q43" s="714"/>
      <c r="R43" s="500"/>
      <c r="S43" s="501"/>
    </row>
    <row r="44" spans="1:20" ht="27" customHeight="1" x14ac:dyDescent="0.2">
      <c r="A44" s="138">
        <v>8</v>
      </c>
      <c r="B44" s="139"/>
      <c r="C44" s="139"/>
      <c r="D44" s="378"/>
      <c r="E44" s="631"/>
      <c r="F44" s="574"/>
      <c r="G44" s="575"/>
      <c r="H44" s="578"/>
      <c r="I44" s="579"/>
      <c r="J44" s="531"/>
      <c r="K44" s="532"/>
      <c r="L44" s="477"/>
      <c r="M44" s="478"/>
      <c r="N44" s="600" t="str">
        <f t="shared" si="5"/>
        <v>-</v>
      </c>
      <c r="O44" s="715"/>
      <c r="P44" s="652">
        <f t="shared" si="4"/>
        <v>0</v>
      </c>
      <c r="Q44" s="652"/>
      <c r="R44" s="500"/>
      <c r="S44" s="501"/>
    </row>
    <row r="45" spans="1:20" ht="27" customHeight="1" x14ac:dyDescent="0.2">
      <c r="A45" s="138">
        <v>9</v>
      </c>
      <c r="B45" s="139"/>
      <c r="C45" s="139"/>
      <c r="D45" s="378"/>
      <c r="E45" s="631"/>
      <c r="F45" s="574"/>
      <c r="G45" s="575"/>
      <c r="H45" s="578"/>
      <c r="I45" s="579"/>
      <c r="J45" s="531"/>
      <c r="K45" s="532"/>
      <c r="L45" s="477"/>
      <c r="M45" s="478"/>
      <c r="N45" s="600" t="str">
        <f t="shared" si="5"/>
        <v>-</v>
      </c>
      <c r="O45" s="715"/>
      <c r="P45" s="652">
        <f t="shared" si="4"/>
        <v>0</v>
      </c>
      <c r="Q45" s="652"/>
      <c r="R45" s="500"/>
      <c r="S45" s="501"/>
    </row>
    <row r="46" spans="1:20" ht="27" customHeight="1" x14ac:dyDescent="0.2">
      <c r="A46" s="138">
        <v>10</v>
      </c>
      <c r="B46" s="139"/>
      <c r="C46" s="139"/>
      <c r="D46" s="378"/>
      <c r="E46" s="631"/>
      <c r="F46" s="574"/>
      <c r="G46" s="575"/>
      <c r="H46" s="578"/>
      <c r="I46" s="579"/>
      <c r="J46" s="531"/>
      <c r="K46" s="532"/>
      <c r="L46" s="477"/>
      <c r="M46" s="478"/>
      <c r="N46" s="600" t="str">
        <f t="shared" si="5"/>
        <v>-</v>
      </c>
      <c r="O46" s="715"/>
      <c r="P46" s="713">
        <f t="shared" si="4"/>
        <v>0</v>
      </c>
      <c r="Q46" s="713"/>
      <c r="R46" s="500"/>
      <c r="S46" s="501"/>
    </row>
    <row r="47" spans="1:20" ht="27" customHeight="1" x14ac:dyDescent="0.2">
      <c r="A47" s="138">
        <v>11</v>
      </c>
      <c r="B47" s="139"/>
      <c r="C47" s="139"/>
      <c r="D47" s="378"/>
      <c r="E47" s="631"/>
      <c r="F47" s="574"/>
      <c r="G47" s="575"/>
      <c r="H47" s="578"/>
      <c r="I47" s="579"/>
      <c r="J47" s="531"/>
      <c r="K47" s="532"/>
      <c r="L47" s="477"/>
      <c r="M47" s="478"/>
      <c r="N47" s="600" t="str">
        <f t="shared" si="5"/>
        <v>-</v>
      </c>
      <c r="O47" s="715"/>
      <c r="P47" s="714">
        <f t="shared" si="4"/>
        <v>0</v>
      </c>
      <c r="Q47" s="714"/>
      <c r="R47" s="500"/>
      <c r="S47" s="501"/>
    </row>
    <row r="48" spans="1:20" ht="27" customHeight="1" x14ac:dyDescent="0.2">
      <c r="A48" s="138">
        <v>12</v>
      </c>
      <c r="B48" s="139"/>
      <c r="C48" s="139"/>
      <c r="D48" s="378"/>
      <c r="E48" s="631"/>
      <c r="F48" s="574"/>
      <c r="G48" s="575"/>
      <c r="H48" s="578"/>
      <c r="I48" s="579"/>
      <c r="J48" s="531"/>
      <c r="K48" s="532"/>
      <c r="L48" s="477"/>
      <c r="M48" s="478"/>
      <c r="N48" s="600" t="str">
        <f t="shared" si="5"/>
        <v>-</v>
      </c>
      <c r="O48" s="715"/>
      <c r="P48" s="652">
        <f t="shared" si="4"/>
        <v>0</v>
      </c>
      <c r="Q48" s="652"/>
      <c r="R48" s="500"/>
      <c r="S48" s="501"/>
    </row>
    <row r="49" spans="1:244" ht="27" customHeight="1" x14ac:dyDescent="0.2">
      <c r="A49" s="138">
        <v>13</v>
      </c>
      <c r="B49" s="139"/>
      <c r="C49" s="139"/>
      <c r="D49" s="378"/>
      <c r="E49" s="631"/>
      <c r="F49" s="574"/>
      <c r="G49" s="575"/>
      <c r="H49" s="578"/>
      <c r="I49" s="579"/>
      <c r="J49" s="531"/>
      <c r="K49" s="532"/>
      <c r="L49" s="477"/>
      <c r="M49" s="478"/>
      <c r="N49" s="600" t="str">
        <f t="shared" si="5"/>
        <v>-</v>
      </c>
      <c r="O49" s="715"/>
      <c r="P49" s="713">
        <f t="shared" si="4"/>
        <v>0</v>
      </c>
      <c r="Q49" s="713"/>
      <c r="R49" s="500"/>
      <c r="S49" s="501"/>
    </row>
    <row r="50" spans="1:244" ht="27" customHeight="1" x14ac:dyDescent="0.2">
      <c r="A50" s="138">
        <v>14</v>
      </c>
      <c r="B50" s="139"/>
      <c r="C50" s="139"/>
      <c r="D50" s="378"/>
      <c r="E50" s="631"/>
      <c r="F50" s="574"/>
      <c r="G50" s="575"/>
      <c r="H50" s="578"/>
      <c r="I50" s="579"/>
      <c r="J50" s="531"/>
      <c r="K50" s="532"/>
      <c r="L50" s="477"/>
      <c r="M50" s="478"/>
      <c r="N50" s="600" t="str">
        <f t="shared" si="5"/>
        <v>-</v>
      </c>
      <c r="O50" s="715"/>
      <c r="P50" s="652">
        <f t="shared" si="4"/>
        <v>0</v>
      </c>
      <c r="Q50" s="652"/>
      <c r="R50" s="500"/>
      <c r="S50" s="501"/>
    </row>
    <row r="51" spans="1:244" ht="27" customHeight="1" x14ac:dyDescent="0.2">
      <c r="A51" s="138">
        <v>15</v>
      </c>
      <c r="B51" s="139"/>
      <c r="C51" s="139"/>
      <c r="D51" s="378"/>
      <c r="E51" s="631"/>
      <c r="F51" s="574"/>
      <c r="G51" s="575"/>
      <c r="H51" s="578"/>
      <c r="I51" s="579"/>
      <c r="J51" s="531"/>
      <c r="K51" s="532"/>
      <c r="L51" s="477"/>
      <c r="M51" s="478"/>
      <c r="N51" s="600" t="str">
        <f t="shared" si="5"/>
        <v>-</v>
      </c>
      <c r="O51" s="715"/>
      <c r="P51" s="713">
        <f t="shared" si="4"/>
        <v>0</v>
      </c>
      <c r="Q51" s="713"/>
      <c r="R51" s="500"/>
      <c r="S51" s="501"/>
    </row>
    <row r="52" spans="1:244" ht="27" customHeight="1" thickBot="1" x14ac:dyDescent="0.25">
      <c r="A52" s="142">
        <v>16</v>
      </c>
      <c r="B52" s="143"/>
      <c r="C52" s="143"/>
      <c r="D52" s="383"/>
      <c r="E52" s="632"/>
      <c r="F52" s="757"/>
      <c r="G52" s="758"/>
      <c r="H52" s="753"/>
      <c r="I52" s="754"/>
      <c r="J52" s="531"/>
      <c r="K52" s="532"/>
      <c r="L52" s="477"/>
      <c r="M52" s="478"/>
      <c r="N52" s="755" t="str">
        <f t="shared" si="5"/>
        <v>-</v>
      </c>
      <c r="O52" s="756"/>
      <c r="P52" s="519">
        <f t="shared" si="4"/>
        <v>0</v>
      </c>
      <c r="Q52" s="519"/>
      <c r="R52" s="739"/>
      <c r="S52" s="740"/>
    </row>
    <row r="53" spans="1:244" ht="24" customHeight="1" thickBot="1" x14ac:dyDescent="0.25">
      <c r="A53" s="122"/>
      <c r="B53" s="122"/>
      <c r="C53" s="122"/>
      <c r="D53" s="122"/>
      <c r="E53" s="122"/>
      <c r="F53" s="197"/>
      <c r="H53" s="613" t="s">
        <v>8</v>
      </c>
      <c r="I53" s="615"/>
      <c r="J53" s="567">
        <f>SUM(J37:K52)</f>
        <v>0</v>
      </c>
      <c r="K53" s="568"/>
      <c r="L53" s="533">
        <f>SUM(L37:M52)</f>
        <v>0</v>
      </c>
      <c r="M53" s="534"/>
      <c r="N53" s="711" t="str">
        <f>IFERROR(L53/J53,"-")</f>
        <v>-</v>
      </c>
      <c r="O53" s="712"/>
      <c r="P53" s="709">
        <f>J53-L53</f>
        <v>0</v>
      </c>
      <c r="Q53" s="710"/>
      <c r="R53" s="122"/>
      <c r="S53" s="122"/>
    </row>
    <row r="54" spans="1:244" ht="27" customHeight="1" thickBot="1" x14ac:dyDescent="0.25">
      <c r="A54" s="122"/>
      <c r="B54" s="122"/>
      <c r="C54" s="122"/>
      <c r="D54" s="122"/>
      <c r="E54" s="122"/>
      <c r="F54" s="122"/>
      <c r="G54" s="122"/>
      <c r="H54" s="122"/>
      <c r="I54" s="122"/>
      <c r="J54" s="122"/>
      <c r="K54" s="122"/>
      <c r="L54" s="122"/>
      <c r="M54" s="122"/>
      <c r="N54" s="122"/>
      <c r="O54" s="122"/>
      <c r="P54" s="122"/>
      <c r="Q54" s="122"/>
      <c r="R54" s="122"/>
      <c r="S54" s="122"/>
    </row>
    <row r="55" spans="1:244" s="207" customFormat="1" ht="30" customHeight="1" thickBot="1" x14ac:dyDescent="0.25">
      <c r="A55" s="341" t="s">
        <v>188</v>
      </c>
      <c r="B55" s="342"/>
      <c r="C55" s="342"/>
      <c r="D55" s="342"/>
      <c r="E55" s="342"/>
      <c r="F55" s="342"/>
      <c r="G55" s="342"/>
      <c r="H55" s="342"/>
      <c r="I55" s="342"/>
      <c r="J55" s="342"/>
      <c r="K55" s="342"/>
      <c r="L55" s="342"/>
      <c r="M55" s="342"/>
      <c r="N55" s="342"/>
      <c r="O55" s="342"/>
      <c r="P55" s="342"/>
      <c r="Q55" s="342"/>
      <c r="R55" s="342"/>
      <c r="S55" s="343"/>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c r="CO55" s="206"/>
      <c r="CP55" s="206"/>
      <c r="CQ55" s="206"/>
      <c r="CR55" s="206"/>
      <c r="CS55" s="206"/>
      <c r="CT55" s="206"/>
      <c r="CU55" s="206"/>
      <c r="CV55" s="206"/>
      <c r="CW55" s="206"/>
      <c r="CX55" s="206"/>
      <c r="CY55" s="206"/>
      <c r="CZ55" s="206"/>
      <c r="DA55" s="206"/>
      <c r="DB55" s="206"/>
      <c r="DC55" s="206"/>
      <c r="DD55" s="206"/>
      <c r="DE55" s="206"/>
      <c r="DF55" s="206"/>
      <c r="DG55" s="206"/>
      <c r="DH55" s="206"/>
      <c r="DI55" s="206"/>
      <c r="DJ55" s="206"/>
      <c r="DK55" s="206"/>
      <c r="DL55" s="206"/>
      <c r="DM55" s="206"/>
      <c r="DN55" s="206"/>
      <c r="DO55" s="206"/>
      <c r="DP55" s="206"/>
      <c r="DQ55" s="206"/>
      <c r="DR55" s="206"/>
      <c r="DS55" s="206"/>
      <c r="DT55" s="206"/>
      <c r="DU55" s="206"/>
      <c r="DV55" s="206"/>
      <c r="DW55" s="206"/>
      <c r="DX55" s="206"/>
      <c r="DY55" s="206"/>
      <c r="DZ55" s="206"/>
      <c r="EA55" s="206"/>
      <c r="EB55" s="206"/>
      <c r="EC55" s="206"/>
      <c r="ED55" s="206"/>
      <c r="EE55" s="206"/>
      <c r="EF55" s="206"/>
      <c r="EG55" s="206"/>
      <c r="EH55" s="206"/>
      <c r="EI55" s="206"/>
      <c r="EJ55" s="206"/>
      <c r="EK55" s="206"/>
      <c r="EL55" s="206"/>
      <c r="EM55" s="206"/>
      <c r="EN55" s="206"/>
      <c r="EO55" s="206"/>
      <c r="EP55" s="206"/>
      <c r="EQ55" s="206"/>
      <c r="ER55" s="206"/>
      <c r="ES55" s="206"/>
      <c r="ET55" s="206"/>
      <c r="EU55" s="206"/>
      <c r="EV55" s="206"/>
      <c r="EW55" s="206"/>
      <c r="EX55" s="206"/>
      <c r="EY55" s="206"/>
      <c r="EZ55" s="206"/>
      <c r="FA55" s="206"/>
      <c r="FB55" s="206"/>
      <c r="FC55" s="206"/>
      <c r="FD55" s="206"/>
      <c r="FE55" s="206"/>
      <c r="FF55" s="206"/>
      <c r="FG55" s="206"/>
      <c r="FH55" s="206"/>
      <c r="FI55" s="206"/>
      <c r="FJ55" s="206"/>
      <c r="FK55" s="206"/>
      <c r="FL55" s="206"/>
      <c r="FM55" s="206"/>
      <c r="FN55" s="206"/>
      <c r="FO55" s="206"/>
      <c r="FP55" s="206"/>
      <c r="FQ55" s="206"/>
      <c r="FR55" s="206"/>
      <c r="FS55" s="206"/>
      <c r="FT55" s="206"/>
      <c r="FU55" s="206"/>
      <c r="FV55" s="206"/>
      <c r="FW55" s="206"/>
      <c r="FX55" s="206"/>
      <c r="FY55" s="206"/>
      <c r="FZ55" s="206"/>
      <c r="GA55" s="206"/>
      <c r="GB55" s="206"/>
      <c r="GC55" s="206"/>
      <c r="GD55" s="206"/>
      <c r="GE55" s="206"/>
      <c r="GF55" s="206"/>
      <c r="GG55" s="206"/>
      <c r="GH55" s="206"/>
      <c r="GI55" s="206"/>
      <c r="GJ55" s="206"/>
      <c r="GK55" s="206"/>
      <c r="GL55" s="206"/>
      <c r="GM55" s="206"/>
      <c r="GN55" s="206"/>
      <c r="GO55" s="206"/>
      <c r="GP55" s="206"/>
      <c r="GQ55" s="206"/>
      <c r="GR55" s="206"/>
      <c r="GS55" s="206"/>
      <c r="GT55" s="206"/>
      <c r="GU55" s="206"/>
      <c r="GV55" s="206"/>
      <c r="GW55" s="206"/>
      <c r="GX55" s="206"/>
      <c r="GY55" s="206"/>
      <c r="GZ55" s="206"/>
      <c r="HA55" s="206"/>
      <c r="HB55" s="206"/>
      <c r="HC55" s="206"/>
      <c r="HD55" s="206"/>
      <c r="HE55" s="206"/>
      <c r="HF55" s="206"/>
      <c r="HG55" s="206"/>
      <c r="HH55" s="206"/>
      <c r="HI55" s="206"/>
      <c r="HJ55" s="206"/>
      <c r="HK55" s="206"/>
      <c r="HL55" s="206"/>
      <c r="HM55" s="206"/>
      <c r="HN55" s="206"/>
      <c r="HO55" s="206"/>
      <c r="HP55" s="206"/>
      <c r="HQ55" s="206"/>
      <c r="HR55" s="206"/>
      <c r="HS55" s="206"/>
      <c r="HT55" s="206"/>
      <c r="HU55" s="206"/>
      <c r="HV55" s="206"/>
      <c r="HW55" s="206"/>
      <c r="HX55" s="206"/>
      <c r="HY55" s="206"/>
      <c r="HZ55" s="206"/>
      <c r="IA55" s="206"/>
      <c r="IB55" s="206"/>
      <c r="IC55" s="206"/>
      <c r="ID55" s="206"/>
      <c r="IE55" s="206"/>
      <c r="IF55" s="206"/>
      <c r="IG55" s="206"/>
      <c r="IH55" s="206"/>
      <c r="II55" s="206"/>
    </row>
    <row r="56" spans="1:244" s="211" customFormat="1" ht="18" customHeight="1" thickBot="1" x14ac:dyDescent="0.25">
      <c r="A56" s="208"/>
      <c r="B56" s="208"/>
      <c r="C56" s="208"/>
      <c r="D56" s="208"/>
      <c r="E56" s="208"/>
      <c r="F56" s="208"/>
      <c r="G56" s="208"/>
      <c r="H56" s="208"/>
      <c r="I56" s="208"/>
      <c r="J56" s="208"/>
      <c r="K56" s="209"/>
      <c r="L56" s="209"/>
      <c r="M56" s="209"/>
      <c r="N56" s="209"/>
      <c r="O56" s="209"/>
      <c r="P56" s="209"/>
      <c r="Q56" s="209"/>
      <c r="R56" s="209"/>
      <c r="S56" s="209"/>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c r="DP56" s="210"/>
      <c r="DQ56" s="210"/>
      <c r="DR56" s="210"/>
      <c r="DS56" s="210"/>
      <c r="DT56" s="210"/>
      <c r="DU56" s="210"/>
      <c r="DV56" s="210"/>
      <c r="DW56" s="210"/>
      <c r="DX56" s="210"/>
      <c r="DY56" s="210"/>
      <c r="DZ56" s="210"/>
      <c r="EA56" s="210"/>
      <c r="EB56" s="210"/>
      <c r="EC56" s="210"/>
      <c r="ED56" s="210"/>
      <c r="EE56" s="210"/>
      <c r="EF56" s="210"/>
      <c r="EG56" s="210"/>
      <c r="EH56" s="210"/>
      <c r="EI56" s="210"/>
      <c r="EJ56" s="210"/>
      <c r="EK56" s="210"/>
      <c r="EL56" s="210"/>
      <c r="EM56" s="210"/>
      <c r="EN56" s="210"/>
      <c r="EO56" s="210"/>
      <c r="EP56" s="210"/>
      <c r="EQ56" s="210"/>
      <c r="ER56" s="210"/>
      <c r="ES56" s="210"/>
      <c r="ET56" s="210"/>
      <c r="EU56" s="210"/>
      <c r="EV56" s="210"/>
      <c r="EW56" s="210"/>
      <c r="EX56" s="210"/>
      <c r="EY56" s="210"/>
      <c r="EZ56" s="210"/>
      <c r="FA56" s="210"/>
      <c r="FB56" s="210"/>
      <c r="FC56" s="210"/>
      <c r="FD56" s="210"/>
      <c r="FE56" s="210"/>
      <c r="FF56" s="210"/>
      <c r="FG56" s="210"/>
      <c r="FH56" s="210"/>
      <c r="FI56" s="210"/>
      <c r="FJ56" s="210"/>
      <c r="FK56" s="210"/>
      <c r="FL56" s="210"/>
      <c r="FM56" s="210"/>
      <c r="FN56" s="210"/>
      <c r="FO56" s="210"/>
      <c r="FP56" s="210"/>
      <c r="FQ56" s="210"/>
      <c r="FR56" s="210"/>
      <c r="FS56" s="210"/>
      <c r="FT56" s="210"/>
      <c r="FU56" s="210"/>
      <c r="FV56" s="210"/>
      <c r="FW56" s="210"/>
      <c r="FX56" s="210"/>
      <c r="FY56" s="210"/>
      <c r="FZ56" s="210"/>
      <c r="GA56" s="210"/>
      <c r="GB56" s="210"/>
      <c r="GC56" s="210"/>
      <c r="GD56" s="210"/>
      <c r="GE56" s="210"/>
      <c r="GF56" s="210"/>
      <c r="GG56" s="210"/>
      <c r="GH56" s="210"/>
      <c r="GI56" s="210"/>
      <c r="GJ56" s="210"/>
      <c r="GK56" s="210"/>
      <c r="GL56" s="210"/>
      <c r="GM56" s="210"/>
      <c r="GN56" s="210"/>
      <c r="GO56" s="210"/>
      <c r="GP56" s="210"/>
      <c r="GQ56" s="210"/>
      <c r="GR56" s="210"/>
      <c r="GS56" s="210"/>
      <c r="GT56" s="210"/>
      <c r="GU56" s="210"/>
      <c r="GV56" s="210"/>
      <c r="GW56" s="210"/>
      <c r="GX56" s="210"/>
      <c r="GY56" s="210"/>
      <c r="GZ56" s="210"/>
      <c r="HA56" s="210"/>
      <c r="HB56" s="210"/>
      <c r="HC56" s="210"/>
      <c r="HD56" s="210"/>
      <c r="HE56" s="210"/>
      <c r="HF56" s="210"/>
      <c r="HG56" s="210"/>
      <c r="HH56" s="210"/>
      <c r="HI56" s="210"/>
      <c r="HJ56" s="210"/>
      <c r="HK56" s="210"/>
      <c r="HL56" s="210"/>
      <c r="HM56" s="210"/>
      <c r="HN56" s="210"/>
      <c r="HO56" s="210"/>
      <c r="HP56" s="210"/>
      <c r="HQ56" s="210"/>
      <c r="HR56" s="210"/>
      <c r="HS56" s="210"/>
      <c r="HT56" s="210"/>
      <c r="HU56" s="210"/>
      <c r="HV56" s="210"/>
      <c r="HW56" s="210"/>
      <c r="HX56" s="210"/>
      <c r="HY56" s="210"/>
      <c r="HZ56" s="210"/>
      <c r="IA56" s="210"/>
      <c r="IB56" s="210"/>
      <c r="IC56" s="210"/>
      <c r="ID56" s="210"/>
      <c r="IE56" s="210"/>
      <c r="IF56" s="210"/>
      <c r="IG56" s="210"/>
      <c r="IH56" s="210"/>
      <c r="II56" s="210"/>
    </row>
    <row r="57" spans="1:244" s="207" customFormat="1" ht="25.5" customHeight="1" thickBot="1" x14ac:dyDescent="0.25">
      <c r="A57" s="344" t="s">
        <v>357</v>
      </c>
      <c r="B57" s="346"/>
      <c r="C57" s="150" t="s">
        <v>30</v>
      </c>
      <c r="D57" s="628" t="s">
        <v>128</v>
      </c>
      <c r="E57" s="630"/>
      <c r="F57" s="629"/>
      <c r="G57" s="628" t="s">
        <v>23</v>
      </c>
      <c r="H57" s="629"/>
      <c r="I57" s="628" t="s">
        <v>160</v>
      </c>
      <c r="J57" s="630"/>
      <c r="K57" s="629"/>
      <c r="L57" s="507" t="s">
        <v>185</v>
      </c>
      <c r="M57" s="508"/>
      <c r="N57" s="628" t="s">
        <v>189</v>
      </c>
      <c r="O57" s="630"/>
      <c r="P57" s="630"/>
      <c r="Q57" s="629"/>
      <c r="R57" s="212"/>
      <c r="S57" s="212"/>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c r="CK57" s="206"/>
      <c r="CL57" s="206"/>
      <c r="CM57" s="206"/>
      <c r="CN57" s="206"/>
      <c r="CO57" s="206"/>
      <c r="CP57" s="206"/>
      <c r="CQ57" s="206"/>
      <c r="CR57" s="206"/>
      <c r="CS57" s="206"/>
      <c r="CT57" s="206"/>
      <c r="CU57" s="206"/>
      <c r="CV57" s="206"/>
      <c r="CW57" s="206"/>
      <c r="CX57" s="206"/>
      <c r="CY57" s="206"/>
      <c r="CZ57" s="206"/>
      <c r="DA57" s="206"/>
      <c r="DB57" s="206"/>
      <c r="DC57" s="206"/>
      <c r="DD57" s="206"/>
      <c r="DE57" s="206"/>
      <c r="DF57" s="206"/>
      <c r="DG57" s="206"/>
      <c r="DH57" s="206"/>
      <c r="DI57" s="206"/>
      <c r="DJ57" s="206"/>
      <c r="DK57" s="206"/>
      <c r="DL57" s="206"/>
      <c r="DM57" s="206"/>
      <c r="DN57" s="206"/>
      <c r="DO57" s="206"/>
      <c r="DP57" s="206"/>
      <c r="DQ57" s="206"/>
      <c r="DR57" s="206"/>
      <c r="DS57" s="206"/>
      <c r="DT57" s="206"/>
      <c r="DU57" s="206"/>
      <c r="DV57" s="206"/>
      <c r="DW57" s="206"/>
      <c r="DX57" s="206"/>
      <c r="DY57" s="206"/>
      <c r="DZ57" s="206"/>
      <c r="EA57" s="206"/>
      <c r="EB57" s="206"/>
      <c r="EC57" s="206"/>
      <c r="ED57" s="206"/>
      <c r="EE57" s="206"/>
      <c r="EF57" s="206"/>
      <c r="EG57" s="206"/>
      <c r="EH57" s="206"/>
      <c r="EI57" s="206"/>
      <c r="EJ57" s="206"/>
      <c r="EK57" s="206"/>
      <c r="EL57" s="206"/>
      <c r="EM57" s="206"/>
      <c r="EN57" s="206"/>
      <c r="EO57" s="206"/>
      <c r="EP57" s="206"/>
      <c r="EQ57" s="206"/>
      <c r="ER57" s="206"/>
      <c r="ES57" s="206"/>
      <c r="ET57" s="206"/>
      <c r="EU57" s="206"/>
      <c r="EV57" s="206"/>
      <c r="EW57" s="206"/>
      <c r="EX57" s="206"/>
      <c r="EY57" s="206"/>
      <c r="EZ57" s="206"/>
      <c r="FA57" s="206"/>
      <c r="FB57" s="206"/>
      <c r="FC57" s="206"/>
      <c r="FD57" s="206"/>
      <c r="FE57" s="206"/>
      <c r="FF57" s="206"/>
      <c r="FG57" s="206"/>
      <c r="FH57" s="206"/>
      <c r="FI57" s="206"/>
      <c r="FJ57" s="206"/>
      <c r="FK57" s="206"/>
      <c r="FL57" s="206"/>
      <c r="FM57" s="206"/>
      <c r="FN57" s="206"/>
      <c r="FO57" s="206"/>
      <c r="FP57" s="206"/>
      <c r="FQ57" s="206"/>
      <c r="FR57" s="206"/>
      <c r="FS57" s="206"/>
      <c r="FT57" s="206"/>
      <c r="FU57" s="206"/>
      <c r="FV57" s="206"/>
      <c r="FW57" s="206"/>
      <c r="FX57" s="206"/>
      <c r="FY57" s="206"/>
      <c r="FZ57" s="206"/>
      <c r="GA57" s="206"/>
      <c r="GB57" s="206"/>
      <c r="GC57" s="206"/>
      <c r="GD57" s="206"/>
      <c r="GE57" s="206"/>
      <c r="GF57" s="206"/>
      <c r="GG57" s="206"/>
      <c r="GH57" s="206"/>
      <c r="GI57" s="206"/>
      <c r="GJ57" s="206"/>
      <c r="GK57" s="206"/>
      <c r="GL57" s="206"/>
      <c r="GM57" s="206"/>
      <c r="GN57" s="206"/>
      <c r="GO57" s="206"/>
      <c r="GP57" s="206"/>
      <c r="GQ57" s="206"/>
      <c r="GR57" s="206"/>
      <c r="GS57" s="206"/>
      <c r="GT57" s="206"/>
      <c r="GU57" s="206"/>
      <c r="GV57" s="206"/>
      <c r="GW57" s="206"/>
      <c r="GX57" s="206"/>
      <c r="GY57" s="206"/>
      <c r="GZ57" s="206"/>
      <c r="HA57" s="206"/>
      <c r="HB57" s="206"/>
      <c r="HC57" s="206"/>
      <c r="HD57" s="206"/>
      <c r="HE57" s="206"/>
      <c r="HF57" s="206"/>
      <c r="HG57" s="206"/>
      <c r="HH57" s="206"/>
      <c r="HI57" s="206"/>
      <c r="HJ57" s="206"/>
      <c r="HK57" s="206"/>
      <c r="HL57" s="206"/>
      <c r="HM57" s="206"/>
      <c r="HN57" s="206"/>
      <c r="HO57" s="206"/>
      <c r="HP57" s="206"/>
      <c r="HQ57" s="206"/>
      <c r="HR57" s="206"/>
      <c r="HS57" s="206"/>
      <c r="HT57" s="206"/>
      <c r="HU57" s="206"/>
      <c r="HV57" s="206"/>
      <c r="HW57" s="206"/>
      <c r="HX57" s="206"/>
      <c r="HY57" s="206"/>
      <c r="HZ57" s="206"/>
      <c r="IA57" s="206"/>
      <c r="IB57" s="206"/>
      <c r="IC57" s="206"/>
      <c r="ID57" s="206"/>
      <c r="IE57" s="206"/>
      <c r="IF57" s="206"/>
      <c r="IG57" s="206"/>
      <c r="IH57" s="206"/>
      <c r="II57" s="206"/>
      <c r="IJ57" s="206"/>
    </row>
    <row r="58" spans="1:244" s="207" customFormat="1" ht="25.5" customHeight="1" x14ac:dyDescent="0.2">
      <c r="A58" s="141">
        <v>1</v>
      </c>
      <c r="B58" s="213"/>
      <c r="C58" s="213"/>
      <c r="D58" s="655"/>
      <c r="E58" s="656"/>
      <c r="F58" s="657"/>
      <c r="G58" s="660"/>
      <c r="H58" s="661"/>
      <c r="I58" s="655"/>
      <c r="J58" s="656"/>
      <c r="K58" s="657"/>
      <c r="L58" s="648"/>
      <c r="M58" s="649"/>
      <c r="N58" s="569"/>
      <c r="O58" s="570"/>
      <c r="P58" s="570"/>
      <c r="Q58" s="571"/>
      <c r="R58" s="212"/>
      <c r="S58" s="212"/>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6"/>
      <c r="DW58" s="206"/>
      <c r="DX58" s="206"/>
      <c r="DY58" s="206"/>
      <c r="DZ58" s="206"/>
      <c r="EA58" s="206"/>
      <c r="EB58" s="206"/>
      <c r="EC58" s="206"/>
      <c r="ED58" s="206"/>
      <c r="EE58" s="206"/>
      <c r="EF58" s="206"/>
      <c r="EG58" s="206"/>
      <c r="EH58" s="206"/>
      <c r="EI58" s="206"/>
      <c r="EJ58" s="206"/>
      <c r="EK58" s="206"/>
      <c r="EL58" s="206"/>
      <c r="EM58" s="206"/>
      <c r="EN58" s="206"/>
      <c r="EO58" s="206"/>
      <c r="EP58" s="206"/>
      <c r="EQ58" s="206"/>
      <c r="ER58" s="206"/>
      <c r="ES58" s="206"/>
      <c r="ET58" s="206"/>
      <c r="EU58" s="206"/>
      <c r="EV58" s="206"/>
      <c r="EW58" s="206"/>
      <c r="EX58" s="206"/>
      <c r="EY58" s="206"/>
      <c r="EZ58" s="206"/>
      <c r="FA58" s="206"/>
      <c r="FB58" s="206"/>
      <c r="FC58" s="206"/>
      <c r="FD58" s="206"/>
      <c r="FE58" s="206"/>
      <c r="FF58" s="206"/>
      <c r="FG58" s="206"/>
      <c r="FH58" s="206"/>
      <c r="FI58" s="206"/>
      <c r="FJ58" s="206"/>
      <c r="FK58" s="206"/>
      <c r="FL58" s="206"/>
      <c r="FM58" s="206"/>
      <c r="FN58" s="206"/>
      <c r="FO58" s="206"/>
      <c r="FP58" s="206"/>
      <c r="FQ58" s="206"/>
      <c r="FR58" s="206"/>
      <c r="FS58" s="206"/>
      <c r="FT58" s="206"/>
      <c r="FU58" s="206"/>
      <c r="FV58" s="206"/>
      <c r="FW58" s="206"/>
      <c r="FX58" s="206"/>
      <c r="FY58" s="206"/>
      <c r="FZ58" s="206"/>
      <c r="GA58" s="206"/>
      <c r="GB58" s="206"/>
      <c r="GC58" s="206"/>
      <c r="GD58" s="206"/>
      <c r="GE58" s="206"/>
      <c r="GF58" s="206"/>
      <c r="GG58" s="206"/>
      <c r="GH58" s="206"/>
      <c r="GI58" s="206"/>
      <c r="GJ58" s="206"/>
      <c r="GK58" s="206"/>
      <c r="GL58" s="206"/>
      <c r="GM58" s="206"/>
      <c r="GN58" s="206"/>
      <c r="GO58" s="206"/>
      <c r="GP58" s="206"/>
      <c r="GQ58" s="206"/>
      <c r="GR58" s="206"/>
      <c r="GS58" s="206"/>
      <c r="GT58" s="206"/>
      <c r="GU58" s="206"/>
      <c r="GV58" s="206"/>
      <c r="GW58" s="206"/>
      <c r="GX58" s="206"/>
      <c r="GY58" s="206"/>
      <c r="GZ58" s="206"/>
      <c r="HA58" s="206"/>
      <c r="HB58" s="206"/>
      <c r="HC58" s="206"/>
      <c r="HD58" s="206"/>
      <c r="HE58" s="206"/>
      <c r="HF58" s="206"/>
      <c r="HG58" s="206"/>
      <c r="HH58" s="206"/>
      <c r="HI58" s="206"/>
      <c r="HJ58" s="206"/>
      <c r="HK58" s="206"/>
      <c r="HL58" s="206"/>
      <c r="HM58" s="206"/>
      <c r="HN58" s="206"/>
      <c r="HO58" s="206"/>
      <c r="HP58" s="206"/>
      <c r="HQ58" s="206"/>
      <c r="HR58" s="206"/>
      <c r="HS58" s="206"/>
      <c r="HT58" s="206"/>
      <c r="HU58" s="206"/>
      <c r="HV58" s="206"/>
      <c r="HW58" s="206"/>
      <c r="HX58" s="206"/>
      <c r="HY58" s="206"/>
      <c r="HZ58" s="206"/>
      <c r="IA58" s="206"/>
      <c r="IB58" s="206"/>
      <c r="IC58" s="206"/>
      <c r="ID58" s="206"/>
      <c r="IE58" s="206"/>
      <c r="IF58" s="206"/>
      <c r="IG58" s="206"/>
      <c r="IH58" s="206"/>
      <c r="II58" s="206"/>
      <c r="IJ58" s="206"/>
    </row>
    <row r="59" spans="1:244" s="207" customFormat="1" ht="25.5" customHeight="1" x14ac:dyDescent="0.2">
      <c r="A59" s="141">
        <v>2</v>
      </c>
      <c r="B59" s="213"/>
      <c r="C59" s="213"/>
      <c r="D59" s="520"/>
      <c r="E59" s="521"/>
      <c r="F59" s="522"/>
      <c r="G59" s="658"/>
      <c r="H59" s="659"/>
      <c r="I59" s="520"/>
      <c r="J59" s="521"/>
      <c r="K59" s="522"/>
      <c r="L59" s="516"/>
      <c r="M59" s="359"/>
      <c r="N59" s="535"/>
      <c r="O59" s="536"/>
      <c r="P59" s="536"/>
      <c r="Q59" s="537"/>
      <c r="R59" s="212"/>
      <c r="S59" s="212"/>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c r="CD59" s="206"/>
      <c r="CE59" s="206"/>
      <c r="CF59" s="206"/>
      <c r="CG59" s="206"/>
      <c r="CH59" s="206"/>
      <c r="CI59" s="206"/>
      <c r="CJ59" s="206"/>
      <c r="CK59" s="206"/>
      <c r="CL59" s="206"/>
      <c r="CM59" s="206"/>
      <c r="CN59" s="206"/>
      <c r="CO59" s="206"/>
      <c r="CP59" s="206"/>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06"/>
      <c r="DQ59" s="206"/>
      <c r="DR59" s="206"/>
      <c r="DS59" s="206"/>
      <c r="DT59" s="206"/>
      <c r="DU59" s="206"/>
      <c r="DV59" s="206"/>
      <c r="DW59" s="206"/>
      <c r="DX59" s="206"/>
      <c r="DY59" s="206"/>
      <c r="DZ59" s="206"/>
      <c r="EA59" s="206"/>
      <c r="EB59" s="206"/>
      <c r="EC59" s="206"/>
      <c r="ED59" s="206"/>
      <c r="EE59" s="206"/>
      <c r="EF59" s="206"/>
      <c r="EG59" s="206"/>
      <c r="EH59" s="206"/>
      <c r="EI59" s="206"/>
      <c r="EJ59" s="206"/>
      <c r="EK59" s="206"/>
      <c r="EL59" s="206"/>
      <c r="EM59" s="206"/>
      <c r="EN59" s="206"/>
      <c r="EO59" s="206"/>
      <c r="EP59" s="206"/>
      <c r="EQ59" s="206"/>
      <c r="ER59" s="206"/>
      <c r="ES59" s="206"/>
      <c r="ET59" s="206"/>
      <c r="EU59" s="206"/>
      <c r="EV59" s="206"/>
      <c r="EW59" s="206"/>
      <c r="EX59" s="206"/>
      <c r="EY59" s="206"/>
      <c r="EZ59" s="206"/>
      <c r="FA59" s="206"/>
      <c r="FB59" s="206"/>
      <c r="FC59" s="206"/>
      <c r="FD59" s="206"/>
      <c r="FE59" s="206"/>
      <c r="FF59" s="206"/>
      <c r="FG59" s="206"/>
      <c r="FH59" s="206"/>
      <c r="FI59" s="206"/>
      <c r="FJ59" s="206"/>
      <c r="FK59" s="206"/>
      <c r="FL59" s="206"/>
      <c r="FM59" s="206"/>
      <c r="FN59" s="206"/>
      <c r="FO59" s="206"/>
      <c r="FP59" s="206"/>
      <c r="FQ59" s="206"/>
      <c r="FR59" s="206"/>
      <c r="FS59" s="206"/>
      <c r="FT59" s="206"/>
      <c r="FU59" s="206"/>
      <c r="FV59" s="206"/>
      <c r="FW59" s="206"/>
      <c r="FX59" s="206"/>
      <c r="FY59" s="206"/>
      <c r="FZ59" s="206"/>
      <c r="GA59" s="206"/>
      <c r="GB59" s="206"/>
      <c r="GC59" s="206"/>
      <c r="GD59" s="206"/>
      <c r="GE59" s="206"/>
      <c r="GF59" s="206"/>
      <c r="GG59" s="206"/>
      <c r="GH59" s="206"/>
      <c r="GI59" s="206"/>
      <c r="GJ59" s="206"/>
      <c r="GK59" s="206"/>
      <c r="GL59" s="206"/>
      <c r="GM59" s="206"/>
      <c r="GN59" s="206"/>
      <c r="GO59" s="206"/>
      <c r="GP59" s="206"/>
      <c r="GQ59" s="206"/>
      <c r="GR59" s="206"/>
      <c r="GS59" s="206"/>
      <c r="GT59" s="206"/>
      <c r="GU59" s="206"/>
      <c r="GV59" s="206"/>
      <c r="GW59" s="206"/>
      <c r="GX59" s="206"/>
      <c r="GY59" s="206"/>
      <c r="GZ59" s="206"/>
      <c r="HA59" s="206"/>
      <c r="HB59" s="206"/>
      <c r="HC59" s="206"/>
      <c r="HD59" s="206"/>
      <c r="HE59" s="206"/>
      <c r="HF59" s="206"/>
      <c r="HG59" s="206"/>
      <c r="HH59" s="206"/>
      <c r="HI59" s="206"/>
      <c r="HJ59" s="206"/>
      <c r="HK59" s="206"/>
      <c r="HL59" s="206"/>
      <c r="HM59" s="206"/>
      <c r="HN59" s="206"/>
      <c r="HO59" s="206"/>
      <c r="HP59" s="206"/>
      <c r="HQ59" s="206"/>
      <c r="HR59" s="206"/>
      <c r="HS59" s="206"/>
      <c r="HT59" s="206"/>
      <c r="HU59" s="206"/>
      <c r="HV59" s="206"/>
      <c r="HW59" s="206"/>
      <c r="HX59" s="206"/>
      <c r="HY59" s="206"/>
      <c r="HZ59" s="206"/>
      <c r="IA59" s="206"/>
      <c r="IB59" s="206"/>
      <c r="IC59" s="206"/>
      <c r="ID59" s="206"/>
      <c r="IE59" s="206"/>
      <c r="IF59" s="206"/>
      <c r="IG59" s="206"/>
      <c r="IH59" s="206"/>
      <c r="II59" s="206"/>
      <c r="IJ59" s="206"/>
    </row>
    <row r="60" spans="1:244" s="207" customFormat="1" ht="25.5" customHeight="1" x14ac:dyDescent="0.2">
      <c r="A60" s="141">
        <v>3</v>
      </c>
      <c r="B60" s="213"/>
      <c r="C60" s="213"/>
      <c r="D60" s="520"/>
      <c r="E60" s="521"/>
      <c r="F60" s="522"/>
      <c r="G60" s="658"/>
      <c r="H60" s="659"/>
      <c r="I60" s="520"/>
      <c r="J60" s="521"/>
      <c r="K60" s="522"/>
      <c r="L60" s="516"/>
      <c r="M60" s="359"/>
      <c r="N60" s="535"/>
      <c r="O60" s="536"/>
      <c r="P60" s="536"/>
      <c r="Q60" s="537"/>
      <c r="R60" s="212"/>
      <c r="S60" s="212"/>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6"/>
      <c r="CI60" s="206"/>
      <c r="CJ60" s="206"/>
      <c r="CK60" s="206"/>
      <c r="CL60" s="206"/>
      <c r="CM60" s="206"/>
      <c r="CN60" s="206"/>
      <c r="CO60" s="206"/>
      <c r="CP60" s="206"/>
      <c r="CQ60" s="206"/>
      <c r="CR60" s="206"/>
      <c r="CS60" s="206"/>
      <c r="CT60" s="206"/>
      <c r="CU60" s="206"/>
      <c r="CV60" s="206"/>
      <c r="CW60" s="206"/>
      <c r="CX60" s="206"/>
      <c r="CY60" s="206"/>
      <c r="CZ60" s="206"/>
      <c r="DA60" s="206"/>
      <c r="DB60" s="206"/>
      <c r="DC60" s="206"/>
      <c r="DD60" s="206"/>
      <c r="DE60" s="206"/>
      <c r="DF60" s="206"/>
      <c r="DG60" s="206"/>
      <c r="DH60" s="206"/>
      <c r="DI60" s="206"/>
      <c r="DJ60" s="206"/>
      <c r="DK60" s="206"/>
      <c r="DL60" s="206"/>
      <c r="DM60" s="206"/>
      <c r="DN60" s="206"/>
      <c r="DO60" s="206"/>
      <c r="DP60" s="206"/>
      <c r="DQ60" s="206"/>
      <c r="DR60" s="206"/>
      <c r="DS60" s="206"/>
      <c r="DT60" s="206"/>
      <c r="DU60" s="206"/>
      <c r="DV60" s="206"/>
      <c r="DW60" s="206"/>
      <c r="DX60" s="206"/>
      <c r="DY60" s="206"/>
      <c r="DZ60" s="206"/>
      <c r="EA60" s="206"/>
      <c r="EB60" s="206"/>
      <c r="EC60" s="206"/>
      <c r="ED60" s="206"/>
      <c r="EE60" s="206"/>
      <c r="EF60" s="206"/>
      <c r="EG60" s="206"/>
      <c r="EH60" s="206"/>
      <c r="EI60" s="206"/>
      <c r="EJ60" s="206"/>
      <c r="EK60" s="206"/>
      <c r="EL60" s="206"/>
      <c r="EM60" s="206"/>
      <c r="EN60" s="206"/>
      <c r="EO60" s="206"/>
      <c r="EP60" s="206"/>
      <c r="EQ60" s="206"/>
      <c r="ER60" s="206"/>
      <c r="ES60" s="206"/>
      <c r="ET60" s="206"/>
      <c r="EU60" s="206"/>
      <c r="EV60" s="206"/>
      <c r="EW60" s="206"/>
      <c r="EX60" s="206"/>
      <c r="EY60" s="206"/>
      <c r="EZ60" s="206"/>
      <c r="FA60" s="206"/>
      <c r="FB60" s="206"/>
      <c r="FC60" s="206"/>
      <c r="FD60" s="206"/>
      <c r="FE60" s="206"/>
      <c r="FF60" s="206"/>
      <c r="FG60" s="206"/>
      <c r="FH60" s="206"/>
      <c r="FI60" s="206"/>
      <c r="FJ60" s="206"/>
      <c r="FK60" s="206"/>
      <c r="FL60" s="206"/>
      <c r="FM60" s="206"/>
      <c r="FN60" s="206"/>
      <c r="FO60" s="206"/>
      <c r="FP60" s="206"/>
      <c r="FQ60" s="206"/>
      <c r="FR60" s="206"/>
      <c r="FS60" s="206"/>
      <c r="FT60" s="206"/>
      <c r="FU60" s="206"/>
      <c r="FV60" s="206"/>
      <c r="FW60" s="206"/>
      <c r="FX60" s="206"/>
      <c r="FY60" s="206"/>
      <c r="FZ60" s="206"/>
      <c r="GA60" s="206"/>
      <c r="GB60" s="206"/>
      <c r="GC60" s="206"/>
      <c r="GD60" s="206"/>
      <c r="GE60" s="206"/>
      <c r="GF60" s="206"/>
      <c r="GG60" s="206"/>
      <c r="GH60" s="206"/>
      <c r="GI60" s="206"/>
      <c r="GJ60" s="206"/>
      <c r="GK60" s="206"/>
      <c r="GL60" s="206"/>
      <c r="GM60" s="206"/>
      <c r="GN60" s="206"/>
      <c r="GO60" s="206"/>
      <c r="GP60" s="206"/>
      <c r="GQ60" s="206"/>
      <c r="GR60" s="206"/>
      <c r="GS60" s="206"/>
      <c r="GT60" s="206"/>
      <c r="GU60" s="206"/>
      <c r="GV60" s="206"/>
      <c r="GW60" s="206"/>
      <c r="GX60" s="206"/>
      <c r="GY60" s="206"/>
      <c r="GZ60" s="206"/>
      <c r="HA60" s="206"/>
      <c r="HB60" s="206"/>
      <c r="HC60" s="206"/>
      <c r="HD60" s="206"/>
      <c r="HE60" s="206"/>
      <c r="HF60" s="206"/>
      <c r="HG60" s="206"/>
      <c r="HH60" s="206"/>
      <c r="HI60" s="206"/>
      <c r="HJ60" s="206"/>
      <c r="HK60" s="206"/>
      <c r="HL60" s="206"/>
      <c r="HM60" s="206"/>
      <c r="HN60" s="206"/>
      <c r="HO60" s="206"/>
      <c r="HP60" s="206"/>
      <c r="HQ60" s="206"/>
      <c r="HR60" s="206"/>
      <c r="HS60" s="206"/>
      <c r="HT60" s="206"/>
      <c r="HU60" s="206"/>
      <c r="HV60" s="206"/>
      <c r="HW60" s="206"/>
      <c r="HX60" s="206"/>
      <c r="HY60" s="206"/>
      <c r="HZ60" s="206"/>
      <c r="IA60" s="206"/>
      <c r="IB60" s="206"/>
      <c r="IC60" s="206"/>
      <c r="ID60" s="206"/>
      <c r="IE60" s="206"/>
      <c r="IF60" s="206"/>
      <c r="IG60" s="206"/>
      <c r="IH60" s="206"/>
      <c r="II60" s="206"/>
      <c r="IJ60" s="206"/>
    </row>
    <row r="61" spans="1:244" s="207" customFormat="1" ht="25.5" customHeight="1" x14ac:dyDescent="0.2">
      <c r="A61" s="141">
        <v>4</v>
      </c>
      <c r="B61" s="213"/>
      <c r="C61" s="213"/>
      <c r="D61" s="520"/>
      <c r="E61" s="521"/>
      <c r="F61" s="522"/>
      <c r="G61" s="658"/>
      <c r="H61" s="659"/>
      <c r="I61" s="520"/>
      <c r="J61" s="521"/>
      <c r="K61" s="522"/>
      <c r="L61" s="516"/>
      <c r="M61" s="359"/>
      <c r="N61" s="535"/>
      <c r="O61" s="536"/>
      <c r="P61" s="536"/>
      <c r="Q61" s="537"/>
      <c r="R61" s="212"/>
      <c r="S61" s="212"/>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206"/>
      <c r="CK61" s="206"/>
      <c r="CL61" s="206"/>
      <c r="CM61" s="206"/>
      <c r="CN61" s="206"/>
      <c r="CO61" s="206"/>
      <c r="CP61" s="206"/>
      <c r="CQ61" s="206"/>
      <c r="CR61" s="206"/>
      <c r="CS61" s="206"/>
      <c r="CT61" s="206"/>
      <c r="CU61" s="206"/>
      <c r="CV61" s="206"/>
      <c r="CW61" s="206"/>
      <c r="CX61" s="206"/>
      <c r="CY61" s="206"/>
      <c r="CZ61" s="206"/>
      <c r="DA61" s="206"/>
      <c r="DB61" s="206"/>
      <c r="DC61" s="206"/>
      <c r="DD61" s="206"/>
      <c r="DE61" s="206"/>
      <c r="DF61" s="206"/>
      <c r="DG61" s="206"/>
      <c r="DH61" s="206"/>
      <c r="DI61" s="206"/>
      <c r="DJ61" s="206"/>
      <c r="DK61" s="206"/>
      <c r="DL61" s="206"/>
      <c r="DM61" s="206"/>
      <c r="DN61" s="206"/>
      <c r="DO61" s="206"/>
      <c r="DP61" s="206"/>
      <c r="DQ61" s="206"/>
      <c r="DR61" s="206"/>
      <c r="DS61" s="206"/>
      <c r="DT61" s="206"/>
      <c r="DU61" s="206"/>
      <c r="DV61" s="206"/>
      <c r="DW61" s="206"/>
      <c r="DX61" s="206"/>
      <c r="DY61" s="206"/>
      <c r="DZ61" s="206"/>
      <c r="EA61" s="206"/>
      <c r="EB61" s="206"/>
      <c r="EC61" s="206"/>
      <c r="ED61" s="206"/>
      <c r="EE61" s="206"/>
      <c r="EF61" s="206"/>
      <c r="EG61" s="206"/>
      <c r="EH61" s="206"/>
      <c r="EI61" s="206"/>
      <c r="EJ61" s="206"/>
      <c r="EK61" s="206"/>
      <c r="EL61" s="206"/>
      <c r="EM61" s="206"/>
      <c r="EN61" s="206"/>
      <c r="EO61" s="206"/>
      <c r="EP61" s="206"/>
      <c r="EQ61" s="206"/>
      <c r="ER61" s="206"/>
      <c r="ES61" s="206"/>
      <c r="ET61" s="206"/>
      <c r="EU61" s="206"/>
      <c r="EV61" s="206"/>
      <c r="EW61" s="206"/>
      <c r="EX61" s="206"/>
      <c r="EY61" s="206"/>
      <c r="EZ61" s="206"/>
      <c r="FA61" s="206"/>
      <c r="FB61" s="206"/>
      <c r="FC61" s="206"/>
      <c r="FD61" s="206"/>
      <c r="FE61" s="206"/>
      <c r="FF61" s="206"/>
      <c r="FG61" s="206"/>
      <c r="FH61" s="206"/>
      <c r="FI61" s="206"/>
      <c r="FJ61" s="206"/>
      <c r="FK61" s="206"/>
      <c r="FL61" s="206"/>
      <c r="FM61" s="206"/>
      <c r="FN61" s="206"/>
      <c r="FO61" s="206"/>
      <c r="FP61" s="206"/>
      <c r="FQ61" s="206"/>
      <c r="FR61" s="206"/>
      <c r="FS61" s="206"/>
      <c r="FT61" s="206"/>
      <c r="FU61" s="206"/>
      <c r="FV61" s="206"/>
      <c r="FW61" s="206"/>
      <c r="FX61" s="206"/>
      <c r="FY61" s="206"/>
      <c r="FZ61" s="206"/>
      <c r="GA61" s="206"/>
      <c r="GB61" s="206"/>
      <c r="GC61" s="206"/>
      <c r="GD61" s="206"/>
      <c r="GE61" s="206"/>
      <c r="GF61" s="206"/>
      <c r="GG61" s="206"/>
      <c r="GH61" s="206"/>
      <c r="GI61" s="206"/>
      <c r="GJ61" s="206"/>
      <c r="GK61" s="206"/>
      <c r="GL61" s="206"/>
      <c r="GM61" s="206"/>
      <c r="GN61" s="206"/>
      <c r="GO61" s="206"/>
      <c r="GP61" s="206"/>
      <c r="GQ61" s="206"/>
      <c r="GR61" s="206"/>
      <c r="GS61" s="206"/>
      <c r="GT61" s="206"/>
      <c r="GU61" s="206"/>
      <c r="GV61" s="206"/>
      <c r="GW61" s="206"/>
      <c r="GX61" s="206"/>
      <c r="GY61" s="206"/>
      <c r="GZ61" s="206"/>
      <c r="HA61" s="206"/>
      <c r="HB61" s="206"/>
      <c r="HC61" s="206"/>
      <c r="HD61" s="206"/>
      <c r="HE61" s="206"/>
      <c r="HF61" s="206"/>
      <c r="HG61" s="206"/>
      <c r="HH61" s="206"/>
      <c r="HI61" s="206"/>
      <c r="HJ61" s="206"/>
      <c r="HK61" s="206"/>
      <c r="HL61" s="206"/>
      <c r="HM61" s="206"/>
      <c r="HN61" s="206"/>
      <c r="HO61" s="206"/>
      <c r="HP61" s="206"/>
      <c r="HQ61" s="206"/>
      <c r="HR61" s="206"/>
      <c r="HS61" s="206"/>
      <c r="HT61" s="206"/>
      <c r="HU61" s="206"/>
      <c r="HV61" s="206"/>
      <c r="HW61" s="206"/>
      <c r="HX61" s="206"/>
      <c r="HY61" s="206"/>
      <c r="HZ61" s="206"/>
      <c r="IA61" s="206"/>
      <c r="IB61" s="206"/>
      <c r="IC61" s="206"/>
      <c r="ID61" s="206"/>
      <c r="IE61" s="206"/>
      <c r="IF61" s="206"/>
      <c r="IG61" s="206"/>
      <c r="IH61" s="206"/>
      <c r="II61" s="206"/>
      <c r="IJ61" s="206"/>
    </row>
    <row r="62" spans="1:244" s="207" customFormat="1" ht="25.5" customHeight="1" x14ac:dyDescent="0.2">
      <c r="A62" s="141">
        <v>5</v>
      </c>
      <c r="B62" s="213"/>
      <c r="C62" s="213"/>
      <c r="D62" s="520"/>
      <c r="E62" s="521"/>
      <c r="F62" s="522"/>
      <c r="G62" s="658"/>
      <c r="H62" s="659"/>
      <c r="I62" s="520"/>
      <c r="J62" s="521"/>
      <c r="K62" s="522"/>
      <c r="L62" s="516"/>
      <c r="M62" s="359"/>
      <c r="N62" s="535"/>
      <c r="O62" s="536"/>
      <c r="P62" s="536"/>
      <c r="Q62" s="537"/>
      <c r="R62" s="212"/>
      <c r="S62" s="212"/>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6"/>
      <c r="DE62" s="206"/>
      <c r="DF62" s="206"/>
      <c r="DG62" s="206"/>
      <c r="DH62" s="206"/>
      <c r="DI62" s="206"/>
      <c r="DJ62" s="206"/>
      <c r="DK62" s="206"/>
      <c r="DL62" s="206"/>
      <c r="DM62" s="206"/>
      <c r="DN62" s="206"/>
      <c r="DO62" s="206"/>
      <c r="DP62" s="206"/>
      <c r="DQ62" s="206"/>
      <c r="DR62" s="206"/>
      <c r="DS62" s="206"/>
      <c r="DT62" s="206"/>
      <c r="DU62" s="206"/>
      <c r="DV62" s="206"/>
      <c r="DW62" s="206"/>
      <c r="DX62" s="206"/>
      <c r="DY62" s="206"/>
      <c r="DZ62" s="206"/>
      <c r="EA62" s="206"/>
      <c r="EB62" s="206"/>
      <c r="EC62" s="206"/>
      <c r="ED62" s="206"/>
      <c r="EE62" s="206"/>
      <c r="EF62" s="206"/>
      <c r="EG62" s="206"/>
      <c r="EH62" s="206"/>
      <c r="EI62" s="206"/>
      <c r="EJ62" s="206"/>
      <c r="EK62" s="206"/>
      <c r="EL62" s="206"/>
      <c r="EM62" s="206"/>
      <c r="EN62" s="206"/>
      <c r="EO62" s="206"/>
      <c r="EP62" s="206"/>
      <c r="EQ62" s="206"/>
      <c r="ER62" s="206"/>
      <c r="ES62" s="206"/>
      <c r="ET62" s="206"/>
      <c r="EU62" s="206"/>
      <c r="EV62" s="206"/>
      <c r="EW62" s="206"/>
      <c r="EX62" s="206"/>
      <c r="EY62" s="206"/>
      <c r="EZ62" s="206"/>
      <c r="FA62" s="206"/>
      <c r="FB62" s="206"/>
      <c r="FC62" s="206"/>
      <c r="FD62" s="206"/>
      <c r="FE62" s="206"/>
      <c r="FF62" s="206"/>
      <c r="FG62" s="206"/>
      <c r="FH62" s="206"/>
      <c r="FI62" s="206"/>
      <c r="FJ62" s="206"/>
      <c r="FK62" s="206"/>
      <c r="FL62" s="206"/>
      <c r="FM62" s="206"/>
      <c r="FN62" s="206"/>
      <c r="FO62" s="206"/>
      <c r="FP62" s="206"/>
      <c r="FQ62" s="206"/>
      <c r="FR62" s="206"/>
      <c r="FS62" s="206"/>
      <c r="FT62" s="206"/>
      <c r="FU62" s="206"/>
      <c r="FV62" s="206"/>
      <c r="FW62" s="206"/>
      <c r="FX62" s="206"/>
      <c r="FY62" s="206"/>
      <c r="FZ62" s="206"/>
      <c r="GA62" s="206"/>
      <c r="GB62" s="206"/>
      <c r="GC62" s="206"/>
      <c r="GD62" s="206"/>
      <c r="GE62" s="206"/>
      <c r="GF62" s="206"/>
      <c r="GG62" s="206"/>
      <c r="GH62" s="206"/>
      <c r="GI62" s="206"/>
      <c r="GJ62" s="206"/>
      <c r="GK62" s="206"/>
      <c r="GL62" s="206"/>
      <c r="GM62" s="206"/>
      <c r="GN62" s="206"/>
      <c r="GO62" s="206"/>
      <c r="GP62" s="206"/>
      <c r="GQ62" s="206"/>
      <c r="GR62" s="206"/>
      <c r="GS62" s="206"/>
      <c r="GT62" s="206"/>
      <c r="GU62" s="206"/>
      <c r="GV62" s="206"/>
      <c r="GW62" s="206"/>
      <c r="GX62" s="206"/>
      <c r="GY62" s="206"/>
      <c r="GZ62" s="206"/>
      <c r="HA62" s="206"/>
      <c r="HB62" s="206"/>
      <c r="HC62" s="206"/>
      <c r="HD62" s="206"/>
      <c r="HE62" s="206"/>
      <c r="HF62" s="206"/>
      <c r="HG62" s="206"/>
      <c r="HH62" s="206"/>
      <c r="HI62" s="206"/>
      <c r="HJ62" s="206"/>
      <c r="HK62" s="206"/>
      <c r="HL62" s="206"/>
      <c r="HM62" s="206"/>
      <c r="HN62" s="206"/>
      <c r="HO62" s="206"/>
      <c r="HP62" s="206"/>
      <c r="HQ62" s="206"/>
      <c r="HR62" s="206"/>
      <c r="HS62" s="206"/>
      <c r="HT62" s="206"/>
      <c r="HU62" s="206"/>
      <c r="HV62" s="206"/>
      <c r="HW62" s="206"/>
      <c r="HX62" s="206"/>
      <c r="HY62" s="206"/>
      <c r="HZ62" s="206"/>
      <c r="IA62" s="206"/>
      <c r="IB62" s="206"/>
      <c r="IC62" s="206"/>
      <c r="ID62" s="206"/>
      <c r="IE62" s="206"/>
      <c r="IF62" s="206"/>
      <c r="IG62" s="206"/>
      <c r="IH62" s="206"/>
      <c r="II62" s="206"/>
      <c r="IJ62" s="206"/>
    </row>
    <row r="63" spans="1:244" s="207" customFormat="1" ht="25.5" customHeight="1" x14ac:dyDescent="0.2">
      <c r="A63" s="138">
        <v>6</v>
      </c>
      <c r="B63" s="139"/>
      <c r="C63" s="139"/>
      <c r="D63" s="520"/>
      <c r="E63" s="521"/>
      <c r="F63" s="522"/>
      <c r="G63" s="658"/>
      <c r="H63" s="659"/>
      <c r="I63" s="520"/>
      <c r="J63" s="521"/>
      <c r="K63" s="522"/>
      <c r="L63" s="516"/>
      <c r="M63" s="359"/>
      <c r="N63" s="535"/>
      <c r="O63" s="536"/>
      <c r="P63" s="536"/>
      <c r="Q63" s="537"/>
      <c r="R63" s="212"/>
      <c r="S63" s="212"/>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6"/>
      <c r="CE63" s="206"/>
      <c r="CF63" s="206"/>
      <c r="CG63" s="206"/>
      <c r="CH63" s="206"/>
      <c r="CI63" s="206"/>
      <c r="CJ63" s="206"/>
      <c r="CK63" s="206"/>
      <c r="CL63" s="206"/>
      <c r="CM63" s="206"/>
      <c r="CN63" s="206"/>
      <c r="CO63" s="206"/>
      <c r="CP63" s="206"/>
      <c r="CQ63" s="206"/>
      <c r="CR63" s="206"/>
      <c r="CS63" s="206"/>
      <c r="CT63" s="206"/>
      <c r="CU63" s="206"/>
      <c r="CV63" s="206"/>
      <c r="CW63" s="206"/>
      <c r="CX63" s="206"/>
      <c r="CY63" s="206"/>
      <c r="CZ63" s="206"/>
      <c r="DA63" s="206"/>
      <c r="DB63" s="206"/>
      <c r="DC63" s="206"/>
      <c r="DD63" s="206"/>
      <c r="DE63" s="206"/>
      <c r="DF63" s="206"/>
      <c r="DG63" s="206"/>
      <c r="DH63" s="206"/>
      <c r="DI63" s="206"/>
      <c r="DJ63" s="206"/>
      <c r="DK63" s="206"/>
      <c r="DL63" s="206"/>
      <c r="DM63" s="206"/>
      <c r="DN63" s="206"/>
      <c r="DO63" s="206"/>
      <c r="DP63" s="206"/>
      <c r="DQ63" s="206"/>
      <c r="DR63" s="206"/>
      <c r="DS63" s="206"/>
      <c r="DT63" s="206"/>
      <c r="DU63" s="206"/>
      <c r="DV63" s="206"/>
      <c r="DW63" s="206"/>
      <c r="DX63" s="206"/>
      <c r="DY63" s="206"/>
      <c r="DZ63" s="206"/>
      <c r="EA63" s="206"/>
      <c r="EB63" s="206"/>
      <c r="EC63" s="206"/>
      <c r="ED63" s="206"/>
      <c r="EE63" s="206"/>
      <c r="EF63" s="206"/>
      <c r="EG63" s="206"/>
      <c r="EH63" s="206"/>
      <c r="EI63" s="206"/>
      <c r="EJ63" s="206"/>
      <c r="EK63" s="206"/>
      <c r="EL63" s="206"/>
      <c r="EM63" s="206"/>
      <c r="EN63" s="206"/>
      <c r="EO63" s="206"/>
      <c r="EP63" s="206"/>
      <c r="EQ63" s="206"/>
      <c r="ER63" s="206"/>
      <c r="ES63" s="206"/>
      <c r="ET63" s="206"/>
      <c r="EU63" s="206"/>
      <c r="EV63" s="206"/>
      <c r="EW63" s="206"/>
      <c r="EX63" s="206"/>
      <c r="EY63" s="206"/>
      <c r="EZ63" s="206"/>
      <c r="FA63" s="206"/>
      <c r="FB63" s="206"/>
      <c r="FC63" s="206"/>
      <c r="FD63" s="206"/>
      <c r="FE63" s="206"/>
      <c r="FF63" s="206"/>
      <c r="FG63" s="206"/>
      <c r="FH63" s="206"/>
      <c r="FI63" s="206"/>
      <c r="FJ63" s="206"/>
      <c r="FK63" s="206"/>
      <c r="FL63" s="206"/>
      <c r="FM63" s="206"/>
      <c r="FN63" s="206"/>
      <c r="FO63" s="206"/>
      <c r="FP63" s="206"/>
      <c r="FQ63" s="206"/>
      <c r="FR63" s="206"/>
      <c r="FS63" s="206"/>
      <c r="FT63" s="206"/>
      <c r="FU63" s="206"/>
      <c r="FV63" s="206"/>
      <c r="FW63" s="206"/>
      <c r="FX63" s="206"/>
      <c r="FY63" s="206"/>
      <c r="FZ63" s="206"/>
      <c r="GA63" s="206"/>
      <c r="GB63" s="206"/>
      <c r="GC63" s="206"/>
      <c r="GD63" s="206"/>
      <c r="GE63" s="206"/>
      <c r="GF63" s="206"/>
      <c r="GG63" s="206"/>
      <c r="GH63" s="206"/>
      <c r="GI63" s="206"/>
      <c r="GJ63" s="206"/>
      <c r="GK63" s="206"/>
      <c r="GL63" s="206"/>
      <c r="GM63" s="206"/>
      <c r="GN63" s="206"/>
      <c r="GO63" s="206"/>
      <c r="GP63" s="206"/>
      <c r="GQ63" s="206"/>
      <c r="GR63" s="206"/>
      <c r="GS63" s="206"/>
      <c r="GT63" s="206"/>
      <c r="GU63" s="206"/>
      <c r="GV63" s="206"/>
      <c r="GW63" s="206"/>
      <c r="GX63" s="206"/>
      <c r="GY63" s="206"/>
      <c r="GZ63" s="206"/>
      <c r="HA63" s="206"/>
      <c r="HB63" s="206"/>
      <c r="HC63" s="206"/>
      <c r="HD63" s="206"/>
      <c r="HE63" s="206"/>
      <c r="HF63" s="206"/>
      <c r="HG63" s="206"/>
      <c r="HH63" s="206"/>
      <c r="HI63" s="206"/>
      <c r="HJ63" s="206"/>
      <c r="HK63" s="206"/>
      <c r="HL63" s="206"/>
      <c r="HM63" s="206"/>
      <c r="HN63" s="206"/>
      <c r="HO63" s="206"/>
      <c r="HP63" s="206"/>
      <c r="HQ63" s="206"/>
      <c r="HR63" s="206"/>
      <c r="HS63" s="206"/>
      <c r="HT63" s="206"/>
      <c r="HU63" s="206"/>
      <c r="HV63" s="206"/>
      <c r="HW63" s="206"/>
      <c r="HX63" s="206"/>
      <c r="HY63" s="206"/>
      <c r="HZ63" s="206"/>
      <c r="IA63" s="206"/>
      <c r="IB63" s="206"/>
      <c r="IC63" s="206"/>
      <c r="ID63" s="206"/>
      <c r="IE63" s="206"/>
      <c r="IF63" s="206"/>
      <c r="IG63" s="206"/>
      <c r="IH63" s="206"/>
      <c r="II63" s="206"/>
      <c r="IJ63" s="206"/>
    </row>
    <row r="64" spans="1:244" s="207" customFormat="1" ht="25.5" customHeight="1" thickBot="1" x14ac:dyDescent="0.25">
      <c r="A64" s="142">
        <v>7</v>
      </c>
      <c r="B64" s="143"/>
      <c r="C64" s="143"/>
      <c r="D64" s="668"/>
      <c r="E64" s="672"/>
      <c r="F64" s="673"/>
      <c r="G64" s="662"/>
      <c r="H64" s="663"/>
      <c r="I64" s="668"/>
      <c r="J64" s="669"/>
      <c r="K64" s="670"/>
      <c r="L64" s="518"/>
      <c r="M64" s="448"/>
      <c r="N64" s="759"/>
      <c r="O64" s="760"/>
      <c r="P64" s="760"/>
      <c r="Q64" s="761"/>
      <c r="R64" s="212"/>
      <c r="S64" s="212"/>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206"/>
      <c r="CK64" s="206"/>
      <c r="CL64" s="206"/>
      <c r="CM64" s="206"/>
      <c r="CN64" s="206"/>
      <c r="CO64" s="206"/>
      <c r="CP64" s="206"/>
      <c r="CQ64" s="206"/>
      <c r="CR64" s="206"/>
      <c r="CS64" s="206"/>
      <c r="CT64" s="206"/>
      <c r="CU64" s="206"/>
      <c r="CV64" s="206"/>
      <c r="CW64" s="206"/>
      <c r="CX64" s="206"/>
      <c r="CY64" s="206"/>
      <c r="CZ64" s="206"/>
      <c r="DA64" s="206"/>
      <c r="DB64" s="206"/>
      <c r="DC64" s="206"/>
      <c r="DD64" s="206"/>
      <c r="DE64" s="206"/>
      <c r="DF64" s="206"/>
      <c r="DG64" s="206"/>
      <c r="DH64" s="206"/>
      <c r="DI64" s="206"/>
      <c r="DJ64" s="206"/>
      <c r="DK64" s="206"/>
      <c r="DL64" s="206"/>
      <c r="DM64" s="206"/>
      <c r="DN64" s="206"/>
      <c r="DO64" s="206"/>
      <c r="DP64" s="206"/>
      <c r="DQ64" s="206"/>
      <c r="DR64" s="206"/>
      <c r="DS64" s="206"/>
      <c r="DT64" s="206"/>
      <c r="DU64" s="206"/>
      <c r="DV64" s="206"/>
      <c r="DW64" s="206"/>
      <c r="DX64" s="206"/>
      <c r="DY64" s="206"/>
      <c r="DZ64" s="206"/>
      <c r="EA64" s="206"/>
      <c r="EB64" s="206"/>
      <c r="EC64" s="206"/>
      <c r="ED64" s="206"/>
      <c r="EE64" s="206"/>
      <c r="EF64" s="206"/>
      <c r="EG64" s="206"/>
      <c r="EH64" s="206"/>
      <c r="EI64" s="206"/>
      <c r="EJ64" s="206"/>
      <c r="EK64" s="206"/>
      <c r="EL64" s="206"/>
      <c r="EM64" s="206"/>
      <c r="EN64" s="206"/>
      <c r="EO64" s="206"/>
      <c r="EP64" s="206"/>
      <c r="EQ64" s="206"/>
      <c r="ER64" s="206"/>
      <c r="ES64" s="206"/>
      <c r="ET64" s="206"/>
      <c r="EU64" s="206"/>
      <c r="EV64" s="206"/>
      <c r="EW64" s="206"/>
      <c r="EX64" s="206"/>
      <c r="EY64" s="206"/>
      <c r="EZ64" s="206"/>
      <c r="FA64" s="206"/>
      <c r="FB64" s="206"/>
      <c r="FC64" s="206"/>
      <c r="FD64" s="206"/>
      <c r="FE64" s="206"/>
      <c r="FF64" s="206"/>
      <c r="FG64" s="206"/>
      <c r="FH64" s="206"/>
      <c r="FI64" s="206"/>
      <c r="FJ64" s="206"/>
      <c r="FK64" s="206"/>
      <c r="FL64" s="206"/>
      <c r="FM64" s="206"/>
      <c r="FN64" s="206"/>
      <c r="FO64" s="206"/>
      <c r="FP64" s="206"/>
      <c r="FQ64" s="206"/>
      <c r="FR64" s="206"/>
      <c r="FS64" s="206"/>
      <c r="FT64" s="206"/>
      <c r="FU64" s="206"/>
      <c r="FV64" s="206"/>
      <c r="FW64" s="206"/>
      <c r="FX64" s="206"/>
      <c r="FY64" s="206"/>
      <c r="FZ64" s="206"/>
      <c r="GA64" s="206"/>
      <c r="GB64" s="206"/>
      <c r="GC64" s="206"/>
      <c r="GD64" s="206"/>
      <c r="GE64" s="206"/>
      <c r="GF64" s="206"/>
      <c r="GG64" s="206"/>
      <c r="GH64" s="206"/>
      <c r="GI64" s="206"/>
      <c r="GJ64" s="206"/>
      <c r="GK64" s="206"/>
      <c r="GL64" s="206"/>
      <c r="GM64" s="206"/>
      <c r="GN64" s="206"/>
      <c r="GO64" s="206"/>
      <c r="GP64" s="206"/>
      <c r="GQ64" s="206"/>
      <c r="GR64" s="206"/>
      <c r="GS64" s="206"/>
      <c r="GT64" s="206"/>
      <c r="GU64" s="206"/>
      <c r="GV64" s="206"/>
      <c r="GW64" s="206"/>
      <c r="GX64" s="206"/>
      <c r="GY64" s="206"/>
      <c r="GZ64" s="206"/>
      <c r="HA64" s="206"/>
      <c r="HB64" s="206"/>
      <c r="HC64" s="206"/>
      <c r="HD64" s="206"/>
      <c r="HE64" s="206"/>
      <c r="HF64" s="206"/>
      <c r="HG64" s="206"/>
      <c r="HH64" s="206"/>
      <c r="HI64" s="206"/>
      <c r="HJ64" s="206"/>
      <c r="HK64" s="206"/>
      <c r="HL64" s="206"/>
      <c r="HM64" s="206"/>
      <c r="HN64" s="206"/>
      <c r="HO64" s="206"/>
      <c r="HP64" s="206"/>
      <c r="HQ64" s="206"/>
      <c r="HR64" s="206"/>
      <c r="HS64" s="206"/>
      <c r="HT64" s="206"/>
      <c r="HU64" s="206"/>
      <c r="HV64" s="206"/>
      <c r="HW64" s="206"/>
      <c r="HX64" s="206"/>
      <c r="HY64" s="206"/>
      <c r="HZ64" s="206"/>
      <c r="IA64" s="206"/>
      <c r="IB64" s="206"/>
      <c r="IC64" s="206"/>
      <c r="ID64" s="206"/>
      <c r="IE64" s="206"/>
      <c r="IF64" s="206"/>
      <c r="IG64" s="206"/>
      <c r="IH64" s="206"/>
      <c r="II64" s="206"/>
      <c r="IJ64" s="206"/>
    </row>
    <row r="65" spans="1:244" s="207" customFormat="1" ht="25.5" customHeight="1" thickBot="1" x14ac:dyDescent="0.25">
      <c r="A65" s="214"/>
      <c r="B65" s="214"/>
      <c r="C65" s="215"/>
      <c r="D65" s="215"/>
      <c r="E65" s="674" t="s">
        <v>135</v>
      </c>
      <c r="F65" s="675"/>
      <c r="G65" s="671">
        <f>SUM(G58:G64)</f>
        <v>0</v>
      </c>
      <c r="H65" s="651"/>
      <c r="I65" s="215"/>
      <c r="J65" s="215"/>
      <c r="K65" s="215"/>
      <c r="L65" s="650">
        <f>SUM(L58:M64)</f>
        <v>0</v>
      </c>
      <c r="M65" s="651"/>
      <c r="N65" s="215"/>
      <c r="O65" s="212"/>
      <c r="P65" s="212"/>
      <c r="Q65" s="212"/>
      <c r="R65" s="212"/>
      <c r="S65" s="212"/>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206"/>
      <c r="CK65" s="206"/>
      <c r="CL65" s="206"/>
      <c r="CM65" s="206"/>
      <c r="CN65" s="206"/>
      <c r="CO65" s="206"/>
      <c r="CP65" s="206"/>
      <c r="CQ65" s="206"/>
      <c r="CR65" s="206"/>
      <c r="CS65" s="206"/>
      <c r="CT65" s="206"/>
      <c r="CU65" s="206"/>
      <c r="CV65" s="206"/>
      <c r="CW65" s="206"/>
      <c r="CX65" s="206"/>
      <c r="CY65" s="206"/>
      <c r="CZ65" s="206"/>
      <c r="DA65" s="206"/>
      <c r="DB65" s="206"/>
      <c r="DC65" s="206"/>
      <c r="DD65" s="206"/>
      <c r="DE65" s="206"/>
      <c r="DF65" s="206"/>
      <c r="DG65" s="206"/>
      <c r="DH65" s="206"/>
      <c r="DI65" s="206"/>
      <c r="DJ65" s="206"/>
      <c r="DK65" s="206"/>
      <c r="DL65" s="206"/>
      <c r="DM65" s="206"/>
      <c r="DN65" s="206"/>
      <c r="DO65" s="206"/>
      <c r="DP65" s="206"/>
      <c r="DQ65" s="206"/>
      <c r="DR65" s="206"/>
      <c r="DS65" s="206"/>
      <c r="DT65" s="206"/>
      <c r="DU65" s="206"/>
      <c r="DV65" s="206"/>
      <c r="DW65" s="206"/>
      <c r="DX65" s="206"/>
      <c r="DY65" s="206"/>
      <c r="DZ65" s="206"/>
      <c r="EA65" s="206"/>
      <c r="EB65" s="206"/>
      <c r="EC65" s="206"/>
      <c r="ED65" s="206"/>
      <c r="EE65" s="206"/>
      <c r="EF65" s="206"/>
      <c r="EG65" s="206"/>
      <c r="EH65" s="206"/>
      <c r="EI65" s="206"/>
      <c r="EJ65" s="206"/>
      <c r="EK65" s="206"/>
      <c r="EL65" s="206"/>
      <c r="EM65" s="206"/>
      <c r="EN65" s="206"/>
      <c r="EO65" s="206"/>
      <c r="EP65" s="206"/>
      <c r="EQ65" s="206"/>
      <c r="ER65" s="206"/>
      <c r="ES65" s="206"/>
      <c r="ET65" s="206"/>
      <c r="EU65" s="206"/>
      <c r="EV65" s="206"/>
      <c r="EW65" s="206"/>
      <c r="EX65" s="206"/>
      <c r="EY65" s="206"/>
      <c r="EZ65" s="206"/>
      <c r="FA65" s="206"/>
      <c r="FB65" s="206"/>
      <c r="FC65" s="206"/>
      <c r="FD65" s="206"/>
      <c r="FE65" s="206"/>
      <c r="FF65" s="206"/>
      <c r="FG65" s="206"/>
      <c r="FH65" s="206"/>
      <c r="FI65" s="206"/>
      <c r="FJ65" s="206"/>
      <c r="FK65" s="206"/>
      <c r="FL65" s="206"/>
      <c r="FM65" s="206"/>
      <c r="FN65" s="206"/>
      <c r="FO65" s="206"/>
      <c r="FP65" s="206"/>
      <c r="FQ65" s="206"/>
      <c r="FR65" s="206"/>
      <c r="FS65" s="206"/>
      <c r="FT65" s="206"/>
      <c r="FU65" s="206"/>
      <c r="FV65" s="206"/>
      <c r="FW65" s="206"/>
      <c r="FX65" s="206"/>
      <c r="FY65" s="206"/>
      <c r="FZ65" s="206"/>
      <c r="GA65" s="206"/>
      <c r="GB65" s="206"/>
      <c r="GC65" s="206"/>
      <c r="GD65" s="206"/>
      <c r="GE65" s="206"/>
      <c r="GF65" s="206"/>
      <c r="GG65" s="206"/>
      <c r="GH65" s="206"/>
      <c r="GI65" s="206"/>
      <c r="GJ65" s="206"/>
      <c r="GK65" s="206"/>
      <c r="GL65" s="206"/>
      <c r="GM65" s="206"/>
      <c r="GN65" s="206"/>
      <c r="GO65" s="206"/>
      <c r="GP65" s="206"/>
      <c r="GQ65" s="206"/>
      <c r="GR65" s="206"/>
      <c r="GS65" s="206"/>
      <c r="GT65" s="206"/>
      <c r="GU65" s="206"/>
      <c r="GV65" s="206"/>
      <c r="GW65" s="206"/>
      <c r="GX65" s="206"/>
      <c r="GY65" s="206"/>
      <c r="GZ65" s="206"/>
      <c r="HA65" s="206"/>
      <c r="HB65" s="206"/>
      <c r="HC65" s="206"/>
      <c r="HD65" s="206"/>
      <c r="HE65" s="206"/>
      <c r="HF65" s="206"/>
      <c r="HG65" s="206"/>
      <c r="HH65" s="206"/>
      <c r="HI65" s="206"/>
      <c r="HJ65" s="206"/>
      <c r="HK65" s="206"/>
      <c r="HL65" s="206"/>
      <c r="HM65" s="206"/>
      <c r="HN65" s="206"/>
      <c r="HO65" s="206"/>
      <c r="HP65" s="206"/>
      <c r="HQ65" s="206"/>
      <c r="HR65" s="206"/>
      <c r="HS65" s="206"/>
      <c r="HT65" s="206"/>
      <c r="HU65" s="206"/>
      <c r="HV65" s="206"/>
      <c r="HW65" s="206"/>
      <c r="HX65" s="206"/>
      <c r="HY65" s="206"/>
      <c r="HZ65" s="206"/>
      <c r="IA65" s="206"/>
      <c r="IB65" s="206"/>
      <c r="IC65" s="206"/>
      <c r="ID65" s="206"/>
      <c r="IE65" s="206"/>
      <c r="IF65" s="206"/>
    </row>
    <row r="66" spans="1:244" s="207" customFormat="1" ht="12.75" customHeight="1" thickBot="1" x14ac:dyDescent="0.25">
      <c r="A66" s="212"/>
      <c r="B66" s="212"/>
      <c r="C66" s="212"/>
      <c r="D66" s="212"/>
      <c r="E66" s="212"/>
      <c r="F66" s="212"/>
      <c r="G66" s="212"/>
      <c r="H66" s="212"/>
      <c r="I66" s="212"/>
      <c r="J66" s="212"/>
      <c r="K66" s="212"/>
      <c r="L66" s="212"/>
      <c r="M66" s="212"/>
      <c r="N66" s="212"/>
      <c r="O66" s="212"/>
      <c r="P66" s="212"/>
      <c r="Q66" s="212"/>
      <c r="R66" s="212"/>
      <c r="S66" s="212"/>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206"/>
      <c r="DS66" s="206"/>
      <c r="DT66" s="206"/>
      <c r="DU66" s="206"/>
      <c r="DV66" s="206"/>
      <c r="DW66" s="206"/>
      <c r="DX66" s="206"/>
      <c r="DY66" s="206"/>
      <c r="DZ66" s="206"/>
      <c r="EA66" s="206"/>
      <c r="EB66" s="206"/>
      <c r="EC66" s="206"/>
      <c r="ED66" s="206"/>
      <c r="EE66" s="206"/>
      <c r="EF66" s="206"/>
      <c r="EG66" s="206"/>
      <c r="EH66" s="206"/>
      <c r="EI66" s="206"/>
      <c r="EJ66" s="206"/>
      <c r="EK66" s="206"/>
      <c r="EL66" s="206"/>
      <c r="EM66" s="206"/>
      <c r="EN66" s="206"/>
      <c r="EO66" s="206"/>
      <c r="EP66" s="206"/>
      <c r="EQ66" s="206"/>
      <c r="ER66" s="206"/>
      <c r="ES66" s="206"/>
      <c r="ET66" s="206"/>
      <c r="EU66" s="206"/>
      <c r="EV66" s="206"/>
      <c r="EW66" s="206"/>
      <c r="EX66" s="206"/>
      <c r="EY66" s="206"/>
      <c r="EZ66" s="206"/>
      <c r="FA66" s="206"/>
      <c r="FB66" s="206"/>
      <c r="FC66" s="206"/>
      <c r="FD66" s="206"/>
      <c r="FE66" s="206"/>
      <c r="FF66" s="206"/>
      <c r="FG66" s="206"/>
      <c r="FH66" s="206"/>
      <c r="FI66" s="206"/>
      <c r="FJ66" s="206"/>
      <c r="FK66" s="206"/>
      <c r="FL66" s="206"/>
      <c r="FM66" s="206"/>
      <c r="FN66" s="206"/>
      <c r="FO66" s="206"/>
      <c r="FP66" s="206"/>
      <c r="FQ66" s="206"/>
      <c r="FR66" s="206"/>
      <c r="FS66" s="206"/>
      <c r="FT66" s="206"/>
      <c r="FU66" s="206"/>
      <c r="FV66" s="206"/>
      <c r="FW66" s="206"/>
      <c r="FX66" s="206"/>
      <c r="FY66" s="206"/>
      <c r="FZ66" s="206"/>
      <c r="GA66" s="206"/>
      <c r="GB66" s="206"/>
      <c r="GC66" s="206"/>
      <c r="GD66" s="206"/>
      <c r="GE66" s="206"/>
      <c r="GF66" s="206"/>
      <c r="GG66" s="206"/>
      <c r="GH66" s="206"/>
      <c r="GI66" s="206"/>
      <c r="GJ66" s="206"/>
      <c r="GK66" s="206"/>
      <c r="GL66" s="206"/>
      <c r="GM66" s="206"/>
      <c r="GN66" s="206"/>
      <c r="GO66" s="206"/>
      <c r="GP66" s="206"/>
      <c r="GQ66" s="206"/>
      <c r="GR66" s="206"/>
      <c r="GS66" s="206"/>
      <c r="GT66" s="206"/>
      <c r="GU66" s="206"/>
      <c r="GV66" s="206"/>
      <c r="GW66" s="206"/>
      <c r="GX66" s="206"/>
      <c r="GY66" s="206"/>
      <c r="GZ66" s="206"/>
      <c r="HA66" s="206"/>
      <c r="HB66" s="206"/>
      <c r="HC66" s="206"/>
      <c r="HD66" s="206"/>
      <c r="HE66" s="206"/>
      <c r="HF66" s="206"/>
      <c r="HG66" s="206"/>
      <c r="HH66" s="206"/>
      <c r="HI66" s="206"/>
      <c r="HJ66" s="206"/>
      <c r="HK66" s="206"/>
      <c r="HL66" s="206"/>
      <c r="HM66" s="206"/>
      <c r="HN66" s="206"/>
      <c r="HO66" s="206"/>
      <c r="HP66" s="206"/>
      <c r="HQ66" s="206"/>
      <c r="HR66" s="206"/>
      <c r="HS66" s="206"/>
      <c r="HT66" s="206"/>
      <c r="HU66" s="206"/>
      <c r="HV66" s="206"/>
      <c r="HW66" s="206"/>
      <c r="HX66" s="206"/>
      <c r="HY66" s="206"/>
      <c r="HZ66" s="206"/>
      <c r="IA66" s="206"/>
      <c r="IB66" s="206"/>
      <c r="IC66" s="206"/>
      <c r="ID66" s="206"/>
      <c r="IE66" s="206"/>
      <c r="IF66" s="206"/>
      <c r="IG66" s="206"/>
      <c r="IH66" s="206"/>
      <c r="II66" s="206"/>
      <c r="IJ66" s="206"/>
    </row>
    <row r="67" spans="1:244" ht="30" customHeight="1" thickBot="1" x14ac:dyDescent="0.25">
      <c r="A67" s="341" t="s">
        <v>452</v>
      </c>
      <c r="B67" s="342"/>
      <c r="C67" s="342"/>
      <c r="D67" s="342"/>
      <c r="E67" s="342"/>
      <c r="F67" s="342"/>
      <c r="G67" s="342"/>
      <c r="H67" s="342"/>
      <c r="I67" s="342"/>
      <c r="J67" s="342"/>
      <c r="K67" s="342"/>
      <c r="L67" s="342"/>
      <c r="M67" s="342"/>
      <c r="N67" s="342"/>
      <c r="O67" s="342"/>
      <c r="P67" s="342"/>
      <c r="Q67" s="342"/>
      <c r="R67" s="342"/>
      <c r="S67" s="343"/>
    </row>
    <row r="68" spans="1:244" ht="18" customHeight="1" thickBot="1" x14ac:dyDescent="0.25">
      <c r="A68" s="122"/>
      <c r="B68" s="122"/>
      <c r="C68" s="122"/>
      <c r="D68" s="122"/>
      <c r="E68" s="122"/>
      <c r="F68" s="122"/>
      <c r="G68" s="122"/>
      <c r="H68" s="122"/>
      <c r="I68" s="122"/>
      <c r="J68" s="122"/>
      <c r="K68" s="122"/>
      <c r="L68" s="122"/>
      <c r="M68" s="122"/>
      <c r="N68" s="122"/>
      <c r="O68" s="122"/>
      <c r="P68" s="122"/>
      <c r="Q68" s="122"/>
      <c r="R68" s="122"/>
      <c r="S68" s="122"/>
    </row>
    <row r="69" spans="1:244" ht="48.75" customHeight="1" thickBot="1" x14ac:dyDescent="0.25">
      <c r="A69" s="185"/>
      <c r="B69" s="185"/>
      <c r="C69" s="122"/>
      <c r="D69" s="216" t="s">
        <v>411</v>
      </c>
      <c r="E69" s="696" t="s">
        <v>355</v>
      </c>
      <c r="F69" s="636"/>
      <c r="G69" s="507" t="s">
        <v>185</v>
      </c>
      <c r="H69" s="508"/>
      <c r="I69" s="689" t="s">
        <v>145</v>
      </c>
      <c r="J69" s="690"/>
      <c r="K69" s="344" t="s">
        <v>140</v>
      </c>
      <c r="L69" s="346"/>
      <c r="M69" s="344" t="s">
        <v>412</v>
      </c>
      <c r="N69" s="345"/>
      <c r="O69" s="345"/>
      <c r="P69" s="345"/>
      <c r="Q69" s="345"/>
      <c r="R69" s="346"/>
      <c r="S69" s="122"/>
    </row>
    <row r="70" spans="1:244" s="122" customFormat="1" ht="36" customHeight="1" x14ac:dyDescent="0.25">
      <c r="A70" s="693" t="s">
        <v>366</v>
      </c>
      <c r="B70" s="694"/>
      <c r="C70" s="695"/>
      <c r="D70" s="217">
        <v>2</v>
      </c>
      <c r="E70" s="664">
        <f>D31</f>
        <v>0</v>
      </c>
      <c r="F70" s="665"/>
      <c r="G70" s="664">
        <f>E31</f>
        <v>0</v>
      </c>
      <c r="H70" s="665"/>
      <c r="I70" s="678" t="str">
        <f>IFERROR(G70/E70,"-")</f>
        <v>-</v>
      </c>
      <c r="J70" s="679"/>
      <c r="K70" s="680">
        <f>IFERROR(D70-E70,"-")</f>
        <v>2</v>
      </c>
      <c r="L70" s="681"/>
      <c r="M70" s="706"/>
      <c r="N70" s="707"/>
      <c r="O70" s="707"/>
      <c r="P70" s="707"/>
      <c r="Q70" s="707"/>
      <c r="R70" s="708"/>
    </row>
    <row r="71" spans="1:244" s="122" customFormat="1" ht="52.5" customHeight="1" x14ac:dyDescent="0.25">
      <c r="A71" s="744" t="s">
        <v>441</v>
      </c>
      <c r="B71" s="745"/>
      <c r="C71" s="746"/>
      <c r="D71" s="218">
        <f>N7*0.15</f>
        <v>0</v>
      </c>
      <c r="E71" s="676"/>
      <c r="F71" s="677"/>
      <c r="G71" s="477"/>
      <c r="H71" s="478"/>
      <c r="I71" s="600" t="str">
        <f>IFERROR(G71/E71,"-")</f>
        <v>-</v>
      </c>
      <c r="J71" s="601"/>
      <c r="K71" s="666">
        <f>IFERROR(E71-D71,"-")</f>
        <v>0</v>
      </c>
      <c r="L71" s="667"/>
      <c r="M71" s="497"/>
      <c r="N71" s="498"/>
      <c r="O71" s="498"/>
      <c r="P71" s="498"/>
      <c r="Q71" s="498"/>
      <c r="R71" s="499"/>
    </row>
    <row r="72" spans="1:244" s="122" customFormat="1" ht="49.5" customHeight="1" thickBot="1" x14ac:dyDescent="0.3">
      <c r="A72" s="747" t="s">
        <v>368</v>
      </c>
      <c r="B72" s="748"/>
      <c r="C72" s="749"/>
      <c r="D72" s="219"/>
      <c r="E72" s="685">
        <f>G65</f>
        <v>0</v>
      </c>
      <c r="F72" s="686"/>
      <c r="G72" s="685">
        <f>L65</f>
        <v>0</v>
      </c>
      <c r="H72" s="686"/>
      <c r="I72" s="687" t="str">
        <f>IFERROR(G72/E72,"-")</f>
        <v>-</v>
      </c>
      <c r="J72" s="688"/>
      <c r="K72" s="682">
        <f>IFERROR(E72-D72,"-")</f>
        <v>0</v>
      </c>
      <c r="L72" s="683"/>
      <c r="M72" s="697"/>
      <c r="N72" s="698"/>
      <c r="O72" s="698"/>
      <c r="P72" s="698"/>
      <c r="Q72" s="698"/>
      <c r="R72" s="699"/>
    </row>
    <row r="73" spans="1:244" ht="30.75" customHeight="1" thickBot="1" x14ac:dyDescent="0.25">
      <c r="A73" s="122"/>
      <c r="B73" s="122"/>
      <c r="C73" s="122"/>
      <c r="D73" s="122"/>
      <c r="E73" s="220"/>
      <c r="F73" s="122"/>
      <c r="G73" s="122"/>
      <c r="H73" s="122"/>
      <c r="I73" s="122"/>
      <c r="J73" s="122"/>
      <c r="K73" s="221"/>
      <c r="L73" s="122"/>
      <c r="M73" s="122"/>
      <c r="N73" s="122"/>
      <c r="O73" s="122"/>
      <c r="P73" s="122"/>
      <c r="Q73" s="122"/>
      <c r="R73" s="122"/>
      <c r="S73" s="122"/>
    </row>
    <row r="74" spans="1:244" ht="30.75" hidden="1" customHeight="1" thickBot="1" x14ac:dyDescent="0.25">
      <c r="A74" s="122"/>
      <c r="B74" s="122"/>
      <c r="C74" s="122"/>
      <c r="D74" s="122"/>
      <c r="E74" s="122"/>
      <c r="F74" s="122"/>
      <c r="G74" s="122"/>
      <c r="H74" s="122"/>
      <c r="I74" s="122"/>
      <c r="J74" s="122"/>
      <c r="K74" s="122"/>
      <c r="L74" s="122"/>
      <c r="M74" s="122"/>
      <c r="N74" s="122"/>
      <c r="O74" s="122"/>
      <c r="P74" s="122"/>
      <c r="Q74" s="122"/>
      <c r="R74" s="122"/>
      <c r="S74" s="122"/>
    </row>
    <row r="75" spans="1:244" ht="30.75" customHeight="1" thickBot="1" x14ac:dyDescent="0.25">
      <c r="A75" s="341" t="s">
        <v>191</v>
      </c>
      <c r="B75" s="342"/>
      <c r="C75" s="342"/>
      <c r="D75" s="342"/>
      <c r="E75" s="342"/>
      <c r="F75" s="342"/>
      <c r="G75" s="342"/>
      <c r="H75" s="342"/>
      <c r="I75" s="342"/>
      <c r="J75" s="342"/>
      <c r="K75" s="342"/>
      <c r="L75" s="342"/>
      <c r="M75" s="342"/>
      <c r="N75" s="342"/>
      <c r="O75" s="342"/>
      <c r="P75" s="342"/>
      <c r="Q75" s="342"/>
      <c r="R75" s="342"/>
      <c r="S75" s="343"/>
    </row>
    <row r="76" spans="1:244" ht="19.5" customHeight="1" thickBot="1" x14ac:dyDescent="0.25">
      <c r="A76" s="122"/>
      <c r="B76" s="122"/>
      <c r="C76" s="122"/>
      <c r="D76" s="122"/>
      <c r="E76" s="122"/>
      <c r="F76" s="122"/>
      <c r="G76" s="122"/>
      <c r="H76" s="122"/>
      <c r="I76" s="122"/>
      <c r="J76" s="122"/>
      <c r="K76" s="122"/>
      <c r="L76" s="122"/>
      <c r="M76" s="122"/>
      <c r="N76" s="122"/>
      <c r="O76" s="122"/>
      <c r="P76" s="122"/>
      <c r="Q76" s="122"/>
      <c r="R76" s="122"/>
      <c r="S76" s="122"/>
    </row>
    <row r="77" spans="1:244" ht="30.75" customHeight="1" thickBot="1" x14ac:dyDescent="0.25">
      <c r="A77" s="641" t="s">
        <v>194</v>
      </c>
      <c r="B77" s="642"/>
      <c r="C77" s="643"/>
      <c r="D77" s="643"/>
      <c r="E77" s="644"/>
      <c r="F77" s="507" t="s">
        <v>185</v>
      </c>
      <c r="G77" s="645"/>
      <c r="H77" s="507" t="s">
        <v>1</v>
      </c>
      <c r="I77" s="653"/>
      <c r="J77" s="653"/>
      <c r="K77" s="653"/>
      <c r="L77" s="653"/>
      <c r="M77" s="508"/>
      <c r="N77" s="122"/>
      <c r="O77" s="122"/>
      <c r="P77" s="122"/>
      <c r="Q77" s="122"/>
      <c r="R77" s="122"/>
      <c r="S77" s="122"/>
    </row>
    <row r="78" spans="1:244" ht="30.75" customHeight="1" x14ac:dyDescent="0.2">
      <c r="A78" s="466" t="s">
        <v>146</v>
      </c>
      <c r="B78" s="750"/>
      <c r="C78" s="222">
        <v>1.1000000000000001</v>
      </c>
      <c r="D78" s="635" t="s">
        <v>455</v>
      </c>
      <c r="E78" s="636"/>
      <c r="F78" s="646">
        <v>0</v>
      </c>
      <c r="G78" s="647"/>
      <c r="H78" s="654"/>
      <c r="I78" s="464"/>
      <c r="J78" s="464"/>
      <c r="K78" s="464"/>
      <c r="L78" s="464"/>
      <c r="M78" s="465"/>
      <c r="N78" s="122"/>
      <c r="O78" s="122"/>
      <c r="P78" s="122"/>
      <c r="Q78" s="122"/>
      <c r="R78" s="122"/>
      <c r="S78" s="122"/>
    </row>
    <row r="79" spans="1:244" ht="30.75" customHeight="1" x14ac:dyDescent="0.2">
      <c r="A79" s="751"/>
      <c r="B79" s="752"/>
      <c r="C79" s="223">
        <v>1.2</v>
      </c>
      <c r="D79" s="637" t="s">
        <v>147</v>
      </c>
      <c r="E79" s="638"/>
      <c r="F79" s="357"/>
      <c r="G79" s="374"/>
      <c r="H79" s="350"/>
      <c r="I79" s="517"/>
      <c r="J79" s="517"/>
      <c r="K79" s="517"/>
      <c r="L79" s="517"/>
      <c r="M79" s="352"/>
      <c r="N79" s="122"/>
      <c r="O79" s="122"/>
      <c r="P79" s="122"/>
      <c r="Q79" s="122"/>
      <c r="R79" s="122"/>
      <c r="S79" s="122"/>
    </row>
    <row r="80" spans="1:244" ht="30.75" customHeight="1" x14ac:dyDescent="0.2">
      <c r="A80" s="702" t="s">
        <v>148</v>
      </c>
      <c r="B80" s="703"/>
      <c r="C80" s="223">
        <v>2.1</v>
      </c>
      <c r="D80" s="639" t="s">
        <v>0</v>
      </c>
      <c r="E80" s="640"/>
      <c r="F80" s="357">
        <f>-L53</f>
        <v>0</v>
      </c>
      <c r="G80" s="374"/>
      <c r="H80" s="350"/>
      <c r="I80" s="517"/>
      <c r="J80" s="517"/>
      <c r="K80" s="517"/>
      <c r="L80" s="517"/>
      <c r="M80" s="352"/>
      <c r="N80" s="122"/>
      <c r="O80" s="122"/>
      <c r="P80" s="122"/>
      <c r="Q80" s="122"/>
      <c r="R80" s="122"/>
      <c r="S80" s="122"/>
    </row>
    <row r="81" spans="1:19" ht="30.75" customHeight="1" x14ac:dyDescent="0.2">
      <c r="A81" s="704"/>
      <c r="B81" s="705"/>
      <c r="C81" s="223">
        <v>2.2000000000000002</v>
      </c>
      <c r="D81" s="639" t="s">
        <v>149</v>
      </c>
      <c r="E81" s="640"/>
      <c r="F81" s="357">
        <f>-K22</f>
        <v>0</v>
      </c>
      <c r="G81" s="374"/>
      <c r="H81" s="362"/>
      <c r="I81" s="691"/>
      <c r="J81" s="691"/>
      <c r="K81" s="691"/>
      <c r="L81" s="691"/>
      <c r="M81" s="363"/>
      <c r="N81" s="122"/>
      <c r="O81" s="122"/>
      <c r="P81" s="122"/>
      <c r="Q81" s="122"/>
      <c r="R81" s="122"/>
      <c r="S81" s="122"/>
    </row>
    <row r="82" spans="1:19" ht="47.25" customHeight="1" thickBot="1" x14ac:dyDescent="0.25">
      <c r="A82" s="700" t="s">
        <v>150</v>
      </c>
      <c r="B82" s="701"/>
      <c r="C82" s="224">
        <v>3.1</v>
      </c>
      <c r="D82" s="684" t="s">
        <v>193</v>
      </c>
      <c r="E82" s="405"/>
      <c r="F82" s="446"/>
      <c r="G82" s="692"/>
      <c r="H82" s="338"/>
      <c r="I82" s="339"/>
      <c r="J82" s="339"/>
      <c r="K82" s="339"/>
      <c r="L82" s="339"/>
      <c r="M82" s="340"/>
      <c r="N82" s="122"/>
      <c r="O82" s="122"/>
      <c r="P82" s="122"/>
      <c r="Q82" s="122"/>
      <c r="R82" s="122"/>
      <c r="S82" s="122"/>
    </row>
    <row r="83" spans="1:19" ht="30.75" customHeight="1" thickBot="1" x14ac:dyDescent="0.25">
      <c r="A83" s="122"/>
      <c r="B83" s="122"/>
      <c r="C83" s="122"/>
      <c r="D83" s="502" t="s">
        <v>135</v>
      </c>
      <c r="E83" s="504"/>
      <c r="F83" s="650">
        <f>SUM(F78:G81)-F82</f>
        <v>0</v>
      </c>
      <c r="G83" s="651"/>
      <c r="H83" s="122"/>
      <c r="I83" s="122"/>
      <c r="J83" s="225"/>
      <c r="K83" s="122"/>
      <c r="L83" s="122"/>
      <c r="M83" s="122"/>
      <c r="N83" s="122"/>
      <c r="O83" s="122"/>
      <c r="P83" s="122"/>
      <c r="Q83" s="122"/>
      <c r="R83" s="122"/>
      <c r="S83" s="122"/>
    </row>
    <row r="84" spans="1:19" ht="30.75" customHeight="1" thickBot="1" x14ac:dyDescent="0.25">
      <c r="A84" s="122"/>
      <c r="B84" s="122"/>
      <c r="C84" s="122"/>
      <c r="D84" s="122"/>
      <c r="E84" s="122"/>
      <c r="F84" s="122"/>
      <c r="G84" s="122"/>
      <c r="H84" s="122"/>
      <c r="I84" s="122"/>
      <c r="J84" s="122"/>
      <c r="K84" s="122"/>
      <c r="L84" s="122"/>
      <c r="M84" s="122"/>
      <c r="N84" s="122"/>
      <c r="O84" s="122"/>
      <c r="P84" s="122"/>
      <c r="Q84" s="122"/>
      <c r="R84" s="122"/>
      <c r="S84" s="122"/>
    </row>
    <row r="85" spans="1:19" ht="30.75" customHeight="1" thickBot="1" x14ac:dyDescent="0.25">
      <c r="A85" s="512" t="s">
        <v>195</v>
      </c>
      <c r="B85" s="513"/>
      <c r="C85" s="513"/>
      <c r="D85" s="507" t="s">
        <v>185</v>
      </c>
      <c r="E85" s="508"/>
      <c r="F85" s="509" t="s">
        <v>1</v>
      </c>
      <c r="G85" s="510"/>
      <c r="H85" s="510"/>
      <c r="I85" s="510"/>
      <c r="J85" s="510"/>
      <c r="K85" s="511"/>
      <c r="L85" s="122"/>
      <c r="M85" s="122"/>
      <c r="N85" s="122"/>
      <c r="O85" s="122"/>
      <c r="P85" s="122"/>
      <c r="Q85" s="122"/>
      <c r="R85" s="122"/>
      <c r="S85" s="122"/>
    </row>
    <row r="86" spans="1:19" ht="30.75" customHeight="1" x14ac:dyDescent="0.2">
      <c r="A86" s="226" t="s">
        <v>151</v>
      </c>
      <c r="B86" s="227"/>
      <c r="C86" s="228"/>
      <c r="D86" s="514"/>
      <c r="E86" s="515"/>
      <c r="F86" s="360"/>
      <c r="G86" s="488"/>
      <c r="H86" s="488"/>
      <c r="I86" s="488"/>
      <c r="J86" s="488"/>
      <c r="K86" s="361"/>
      <c r="L86" s="122"/>
      <c r="M86" s="122"/>
      <c r="N86" s="122"/>
      <c r="O86" s="122"/>
      <c r="P86" s="122"/>
      <c r="Q86" s="122"/>
      <c r="R86" s="122"/>
      <c r="S86" s="122"/>
    </row>
    <row r="87" spans="1:19" ht="30.75" customHeight="1" x14ac:dyDescent="0.2">
      <c r="A87" s="229" t="s">
        <v>152</v>
      </c>
      <c r="B87" s="230"/>
      <c r="C87" s="231"/>
      <c r="D87" s="516"/>
      <c r="E87" s="359"/>
      <c r="F87" s="350"/>
      <c r="G87" s="517"/>
      <c r="H87" s="517"/>
      <c r="I87" s="517"/>
      <c r="J87" s="517"/>
      <c r="K87" s="352"/>
      <c r="L87" s="122"/>
      <c r="M87" s="122"/>
      <c r="N87" s="122"/>
      <c r="O87" s="122"/>
      <c r="P87" s="122"/>
      <c r="Q87" s="122"/>
      <c r="R87" s="122"/>
      <c r="S87" s="122"/>
    </row>
    <row r="88" spans="1:19" ht="30.75" customHeight="1" thickBot="1" x14ac:dyDescent="0.25">
      <c r="A88" s="232" t="s">
        <v>153</v>
      </c>
      <c r="B88" s="233"/>
      <c r="C88" s="234"/>
      <c r="D88" s="518"/>
      <c r="E88" s="448"/>
      <c r="F88" s="338"/>
      <c r="G88" s="339"/>
      <c r="H88" s="339"/>
      <c r="I88" s="339"/>
      <c r="J88" s="339"/>
      <c r="K88" s="340"/>
      <c r="L88" s="122"/>
      <c r="M88" s="122"/>
      <c r="N88" s="122"/>
      <c r="O88" s="122"/>
      <c r="P88" s="122"/>
      <c r="Q88" s="122"/>
      <c r="R88" s="122"/>
      <c r="S88" s="122"/>
    </row>
    <row r="89" spans="1:19" ht="30.75" customHeight="1" thickBot="1" x14ac:dyDescent="0.25">
      <c r="A89" s="502" t="s">
        <v>135</v>
      </c>
      <c r="B89" s="503"/>
      <c r="C89" s="504"/>
      <c r="D89" s="505">
        <f>SUM(D86:E88)</f>
        <v>0</v>
      </c>
      <c r="E89" s="506"/>
      <c r="F89" s="122"/>
      <c r="G89" s="122"/>
      <c r="H89" s="122"/>
      <c r="I89" s="122"/>
      <c r="J89" s="122"/>
      <c r="K89" s="122"/>
      <c r="L89" s="122"/>
      <c r="M89" s="122"/>
      <c r="N89" s="122"/>
      <c r="O89" s="122"/>
      <c r="P89" s="122"/>
      <c r="Q89" s="122"/>
      <c r="R89" s="122"/>
      <c r="S89" s="122"/>
    </row>
    <row r="90" spans="1:19" x14ac:dyDescent="0.2">
      <c r="A90" s="122"/>
      <c r="B90" s="122"/>
      <c r="C90" s="122"/>
      <c r="D90" s="235"/>
      <c r="E90" s="235"/>
      <c r="F90" s="122"/>
      <c r="G90" s="122"/>
      <c r="H90" s="122"/>
      <c r="I90" s="122"/>
      <c r="J90" s="122"/>
      <c r="K90" s="122"/>
      <c r="L90" s="122"/>
      <c r="M90" s="122"/>
      <c r="N90" s="122"/>
      <c r="O90" s="122"/>
      <c r="P90" s="122"/>
      <c r="Q90" s="122"/>
      <c r="R90" s="122"/>
      <c r="S90" s="122"/>
    </row>
    <row r="91" spans="1:19" x14ac:dyDescent="0.2">
      <c r="A91" s="122"/>
      <c r="B91" s="122"/>
      <c r="C91" s="122"/>
      <c r="D91" s="122"/>
      <c r="E91" s="122"/>
      <c r="F91" s="122"/>
      <c r="G91" s="122"/>
      <c r="H91" s="122"/>
      <c r="I91" s="122"/>
      <c r="J91" s="122"/>
      <c r="K91" s="122"/>
      <c r="L91" s="122"/>
      <c r="M91" s="122"/>
      <c r="N91" s="122"/>
      <c r="O91" s="122"/>
      <c r="P91" s="122"/>
      <c r="Q91" s="122"/>
      <c r="R91" s="122"/>
      <c r="S91" s="122"/>
    </row>
    <row r="93" spans="1:19" x14ac:dyDescent="0.2">
      <c r="A93" s="329" t="s">
        <v>495</v>
      </c>
      <c r="B93" s="329"/>
      <c r="C93" s="329"/>
      <c r="D93" s="329"/>
    </row>
  </sheetData>
  <dataConsolidate/>
  <mergeCells count="327">
    <mergeCell ref="D49:E49"/>
    <mergeCell ref="D46:E46"/>
    <mergeCell ref="D47:E47"/>
    <mergeCell ref="D48:E48"/>
    <mergeCell ref="D44:E44"/>
    <mergeCell ref="A71:C71"/>
    <mergeCell ref="A72:C72"/>
    <mergeCell ref="A67:S67"/>
    <mergeCell ref="A78:B79"/>
    <mergeCell ref="R52:S52"/>
    <mergeCell ref="H52:I52"/>
    <mergeCell ref="N52:O52"/>
    <mergeCell ref="L47:M47"/>
    <mergeCell ref="F44:G44"/>
    <mergeCell ref="F45:G45"/>
    <mergeCell ref="F46:G46"/>
    <mergeCell ref="F47:G47"/>
    <mergeCell ref="F48:G48"/>
    <mergeCell ref="F49:G49"/>
    <mergeCell ref="F50:G50"/>
    <mergeCell ref="F51:G51"/>
    <mergeCell ref="F52:G52"/>
    <mergeCell ref="N64:Q64"/>
    <mergeCell ref="J52:K52"/>
    <mergeCell ref="F43:G43"/>
    <mergeCell ref="R46:S46"/>
    <mergeCell ref="R47:S47"/>
    <mergeCell ref="R48:S48"/>
    <mergeCell ref="R49:S49"/>
    <mergeCell ref="R50:S50"/>
    <mergeCell ref="R51:S51"/>
    <mergeCell ref="R45:S45"/>
    <mergeCell ref="L45:M45"/>
    <mergeCell ref="L46:M46"/>
    <mergeCell ref="H45:I45"/>
    <mergeCell ref="H46:I46"/>
    <mergeCell ref="H47:I47"/>
    <mergeCell ref="H48:I48"/>
    <mergeCell ref="H49:I49"/>
    <mergeCell ref="H44:I44"/>
    <mergeCell ref="H51:I51"/>
    <mergeCell ref="P47:Q47"/>
    <mergeCell ref="P48:Q48"/>
    <mergeCell ref="P49:Q49"/>
    <mergeCell ref="N46:O46"/>
    <mergeCell ref="N47:O47"/>
    <mergeCell ref="N48:O48"/>
    <mergeCell ref="N45:O45"/>
    <mergeCell ref="A15:B15"/>
    <mergeCell ref="M19:N19"/>
    <mergeCell ref="O19:P19"/>
    <mergeCell ref="A36:B36"/>
    <mergeCell ref="I20:J20"/>
    <mergeCell ref="I21:J21"/>
    <mergeCell ref="I22:J22"/>
    <mergeCell ref="A24:K24"/>
    <mergeCell ref="A26:C26"/>
    <mergeCell ref="K22:L22"/>
    <mergeCell ref="O22:P22"/>
    <mergeCell ref="I15:J15"/>
    <mergeCell ref="I16:J16"/>
    <mergeCell ref="I17:J17"/>
    <mergeCell ref="B27:C27"/>
    <mergeCell ref="B28:C28"/>
    <mergeCell ref="B29:C29"/>
    <mergeCell ref="B30:C30"/>
    <mergeCell ref="A34:S34"/>
    <mergeCell ref="F36:G36"/>
    <mergeCell ref="Q20:R20"/>
    <mergeCell ref="Q21:R21"/>
    <mergeCell ref="D16:H16"/>
    <mergeCell ref="D15:H15"/>
    <mergeCell ref="D39:E39"/>
    <mergeCell ref="D36:E36"/>
    <mergeCell ref="D37:E37"/>
    <mergeCell ref="L36:M36"/>
    <mergeCell ref="N36:O36"/>
    <mergeCell ref="L37:M37"/>
    <mergeCell ref="L38:M38"/>
    <mergeCell ref="N37:O37"/>
    <mergeCell ref="N38:O38"/>
    <mergeCell ref="L39:M39"/>
    <mergeCell ref="R36:S36"/>
    <mergeCell ref="P36:Q36"/>
    <mergeCell ref="F37:G37"/>
    <mergeCell ref="F38:G38"/>
    <mergeCell ref="F39:G39"/>
    <mergeCell ref="P37:Q37"/>
    <mergeCell ref="P38:Q38"/>
    <mergeCell ref="P39:Q39"/>
    <mergeCell ref="P40:Q40"/>
    <mergeCell ref="J37:K37"/>
    <mergeCell ref="J38:K38"/>
    <mergeCell ref="J39:K39"/>
    <mergeCell ref="R37:S37"/>
    <mergeCell ref="R38:S38"/>
    <mergeCell ref="R39:S39"/>
    <mergeCell ref="N39:O39"/>
    <mergeCell ref="R40:S40"/>
    <mergeCell ref="R41:S41"/>
    <mergeCell ref="R42:S42"/>
    <mergeCell ref="R43:S43"/>
    <mergeCell ref="R44:S44"/>
    <mergeCell ref="N40:O40"/>
    <mergeCell ref="N42:O42"/>
    <mergeCell ref="N43:O43"/>
    <mergeCell ref="L40:M40"/>
    <mergeCell ref="H43:I43"/>
    <mergeCell ref="P53:Q53"/>
    <mergeCell ref="N53:O53"/>
    <mergeCell ref="L51:M51"/>
    <mergeCell ref="L52:M52"/>
    <mergeCell ref="P51:Q51"/>
    <mergeCell ref="P41:Q41"/>
    <mergeCell ref="P42:Q42"/>
    <mergeCell ref="P43:Q43"/>
    <mergeCell ref="P44:Q44"/>
    <mergeCell ref="N41:O41"/>
    <mergeCell ref="N44:O44"/>
    <mergeCell ref="P45:Q45"/>
    <mergeCell ref="P46:Q46"/>
    <mergeCell ref="L43:M43"/>
    <mergeCell ref="L44:M44"/>
    <mergeCell ref="L48:M48"/>
    <mergeCell ref="L49:M49"/>
    <mergeCell ref="L50:M50"/>
    <mergeCell ref="N49:O49"/>
    <mergeCell ref="N50:O50"/>
    <mergeCell ref="N51:O51"/>
    <mergeCell ref="A75:S75"/>
    <mergeCell ref="K72:L72"/>
    <mergeCell ref="I71:J71"/>
    <mergeCell ref="F83:G83"/>
    <mergeCell ref="D83:E83"/>
    <mergeCell ref="D82:E82"/>
    <mergeCell ref="G72:H72"/>
    <mergeCell ref="I72:J72"/>
    <mergeCell ref="I69:J69"/>
    <mergeCell ref="G71:H71"/>
    <mergeCell ref="M71:R71"/>
    <mergeCell ref="H81:M81"/>
    <mergeCell ref="H82:M82"/>
    <mergeCell ref="F82:G82"/>
    <mergeCell ref="E72:F72"/>
    <mergeCell ref="A70:C70"/>
    <mergeCell ref="E69:F69"/>
    <mergeCell ref="G69:H69"/>
    <mergeCell ref="H80:M80"/>
    <mergeCell ref="H79:M79"/>
    <mergeCell ref="M72:R72"/>
    <mergeCell ref="A82:B82"/>
    <mergeCell ref="A80:B81"/>
    <mergeCell ref="M70:R70"/>
    <mergeCell ref="M69:R69"/>
    <mergeCell ref="D59:F59"/>
    <mergeCell ref="D62:F62"/>
    <mergeCell ref="G59:H59"/>
    <mergeCell ref="G70:H70"/>
    <mergeCell ref="K71:L71"/>
    <mergeCell ref="I64:K64"/>
    <mergeCell ref="G65:H65"/>
    <mergeCell ref="G62:H62"/>
    <mergeCell ref="I62:K62"/>
    <mergeCell ref="D63:F63"/>
    <mergeCell ref="D64:F64"/>
    <mergeCell ref="E65:F65"/>
    <mergeCell ref="E71:F71"/>
    <mergeCell ref="I70:J70"/>
    <mergeCell ref="K70:L70"/>
    <mergeCell ref="E70:F70"/>
    <mergeCell ref="N63:Q63"/>
    <mergeCell ref="N62:Q62"/>
    <mergeCell ref="N60:Q60"/>
    <mergeCell ref="N61:Q61"/>
    <mergeCell ref="K69:L69"/>
    <mergeCell ref="L62:M62"/>
    <mergeCell ref="D61:F61"/>
    <mergeCell ref="G61:H61"/>
    <mergeCell ref="I61:K61"/>
    <mergeCell ref="L61:M61"/>
    <mergeCell ref="I63:K63"/>
    <mergeCell ref="G58:H58"/>
    <mergeCell ref="G63:H63"/>
    <mergeCell ref="G64:H64"/>
    <mergeCell ref="D60:F60"/>
    <mergeCell ref="G60:H60"/>
    <mergeCell ref="I60:K60"/>
    <mergeCell ref="L60:M60"/>
    <mergeCell ref="D58:F58"/>
    <mergeCell ref="L59:M59"/>
    <mergeCell ref="A1:S1"/>
    <mergeCell ref="D78:E78"/>
    <mergeCell ref="D79:E79"/>
    <mergeCell ref="D80:E80"/>
    <mergeCell ref="D81:E81"/>
    <mergeCell ref="A77:E77"/>
    <mergeCell ref="F77:G77"/>
    <mergeCell ref="F78:G78"/>
    <mergeCell ref="F79:G79"/>
    <mergeCell ref="F80:G80"/>
    <mergeCell ref="F81:G81"/>
    <mergeCell ref="L57:M57"/>
    <mergeCell ref="L58:M58"/>
    <mergeCell ref="L63:M63"/>
    <mergeCell ref="L64:M64"/>
    <mergeCell ref="N57:Q57"/>
    <mergeCell ref="L65:M65"/>
    <mergeCell ref="P50:Q50"/>
    <mergeCell ref="H50:I50"/>
    <mergeCell ref="G30:K30"/>
    <mergeCell ref="G31:K31"/>
    <mergeCell ref="H77:M77"/>
    <mergeCell ref="H78:M78"/>
    <mergeCell ref="I58:K58"/>
    <mergeCell ref="E30:F30"/>
    <mergeCell ref="E31:F31"/>
    <mergeCell ref="G57:H57"/>
    <mergeCell ref="I57:K57"/>
    <mergeCell ref="J50:K50"/>
    <mergeCell ref="D45:E45"/>
    <mergeCell ref="D42:E42"/>
    <mergeCell ref="D43:E43"/>
    <mergeCell ref="D40:E40"/>
    <mergeCell ref="D41:E41"/>
    <mergeCell ref="D38:E38"/>
    <mergeCell ref="D50:E50"/>
    <mergeCell ref="D51:E51"/>
    <mergeCell ref="D52:E52"/>
    <mergeCell ref="D57:F57"/>
    <mergeCell ref="H53:I53"/>
    <mergeCell ref="J43:K43"/>
    <mergeCell ref="J44:K44"/>
    <mergeCell ref="J45:K45"/>
    <mergeCell ref="H39:I39"/>
    <mergeCell ref="H40:I40"/>
    <mergeCell ref="H41:I41"/>
    <mergeCell ref="H42:I42"/>
    <mergeCell ref="J46:K46"/>
    <mergeCell ref="M22:N22"/>
    <mergeCell ref="D17:H17"/>
    <mergeCell ref="D18:H18"/>
    <mergeCell ref="D20:H20"/>
    <mergeCell ref="D21:H21"/>
    <mergeCell ref="D22:H22"/>
    <mergeCell ref="E27:F27"/>
    <mergeCell ref="E28:F28"/>
    <mergeCell ref="E29:F29"/>
    <mergeCell ref="E26:F26"/>
    <mergeCell ref="I18:J18"/>
    <mergeCell ref="I19:J19"/>
    <mergeCell ref="D19:H19"/>
    <mergeCell ref="K19:L19"/>
    <mergeCell ref="M18:N18"/>
    <mergeCell ref="M20:N20"/>
    <mergeCell ref="M21:N21"/>
    <mergeCell ref="J47:K47"/>
    <mergeCell ref="J48:K48"/>
    <mergeCell ref="J49:K49"/>
    <mergeCell ref="R7:R8"/>
    <mergeCell ref="K15:L15"/>
    <mergeCell ref="M15:N15"/>
    <mergeCell ref="K16:L16"/>
    <mergeCell ref="M16:N16"/>
    <mergeCell ref="K17:L17"/>
    <mergeCell ref="K18:L18"/>
    <mergeCell ref="K20:L20"/>
    <mergeCell ref="K21:L21"/>
    <mergeCell ref="O16:P16"/>
    <mergeCell ref="O17:P17"/>
    <mergeCell ref="O18:P18"/>
    <mergeCell ref="O20:P20"/>
    <mergeCell ref="O21:P21"/>
    <mergeCell ref="A13:S13"/>
    <mergeCell ref="O15:P15"/>
    <mergeCell ref="Q16:R16"/>
    <mergeCell ref="Q15:R15"/>
    <mergeCell ref="Q17:R17"/>
    <mergeCell ref="Q18:R18"/>
    <mergeCell ref="M17:N17"/>
    <mergeCell ref="N59:Q59"/>
    <mergeCell ref="C5:E5"/>
    <mergeCell ref="C6:E6"/>
    <mergeCell ref="C7:E7"/>
    <mergeCell ref="P7:Q8"/>
    <mergeCell ref="C8:E8"/>
    <mergeCell ref="C9:E9"/>
    <mergeCell ref="P6:Q6"/>
    <mergeCell ref="J7:M8"/>
    <mergeCell ref="N6:O6"/>
    <mergeCell ref="N7:O8"/>
    <mergeCell ref="J53:K53"/>
    <mergeCell ref="A55:S55"/>
    <mergeCell ref="N58:Q58"/>
    <mergeCell ref="L41:M41"/>
    <mergeCell ref="J42:K42"/>
    <mergeCell ref="H37:I37"/>
    <mergeCell ref="F41:G41"/>
    <mergeCell ref="F42:G42"/>
    <mergeCell ref="H36:I36"/>
    <mergeCell ref="J36:K36"/>
    <mergeCell ref="F40:G40"/>
    <mergeCell ref="H38:I38"/>
    <mergeCell ref="L42:M42"/>
    <mergeCell ref="A93:D93"/>
    <mergeCell ref="Q19:R19"/>
    <mergeCell ref="A89:C89"/>
    <mergeCell ref="D89:E89"/>
    <mergeCell ref="D85:E85"/>
    <mergeCell ref="F85:K85"/>
    <mergeCell ref="A85:C85"/>
    <mergeCell ref="D86:E86"/>
    <mergeCell ref="F86:K86"/>
    <mergeCell ref="D87:E87"/>
    <mergeCell ref="F87:K87"/>
    <mergeCell ref="D88:E88"/>
    <mergeCell ref="F88:K88"/>
    <mergeCell ref="P52:Q52"/>
    <mergeCell ref="I59:K59"/>
    <mergeCell ref="A57:B57"/>
    <mergeCell ref="G26:K26"/>
    <mergeCell ref="G27:K27"/>
    <mergeCell ref="G28:K28"/>
    <mergeCell ref="G29:K29"/>
    <mergeCell ref="J40:K40"/>
    <mergeCell ref="J41:K41"/>
    <mergeCell ref="L53:M53"/>
    <mergeCell ref="J51:K51"/>
  </mergeCells>
  <dataValidations count="11">
    <dataValidation type="date" allowBlank="1" showInputMessage="1" showErrorMessage="1" sqref="C7:E7" xr:uid="{00000000-0002-0000-0600-000000000000}">
      <formula1>42005</formula1>
      <formula2>44561</formula2>
    </dataValidation>
    <dataValidation type="whole" allowBlank="1" showInputMessage="1" showErrorMessage="1" sqref="G65:H65 F37:I52 N7:Q8 D89:E89 L65:M65 D31:F31 J53:Q53 I22:L22" xr:uid="{00000000-0002-0000-0600-000001000000}">
      <formula1>0</formula1>
      <formula2>50000</formula2>
    </dataValidation>
    <dataValidation type="decimal" allowBlank="1" showInputMessage="1" showErrorMessage="1" sqref="M16:N22 D27:F30 F83:G83 N37:O52 D70:D72 I70:L72 E70:H70 E72:H72" xr:uid="{00000000-0002-0000-0600-000002000000}">
      <formula1>0</formula1>
      <formula2>50000</formula2>
    </dataValidation>
    <dataValidation type="decimal" allowBlank="1" showInputMessage="1" showErrorMessage="1" sqref="J20:J21 L16:L18 J37:M52 I16:I21 J16:J18 L20:L21 K16:K21" xr:uid="{00000000-0002-0000-0600-000003000000}">
      <formula1>0</formula1>
      <formula2>5000000</formula2>
    </dataValidation>
    <dataValidation type="decimal" allowBlank="1" showInputMessage="1" showErrorMessage="1" sqref="D86:E86" xr:uid="{00000000-0002-0000-0600-000004000000}">
      <formula1>0</formula1>
      <formula2>99999</formula2>
    </dataValidation>
    <dataValidation type="decimal" allowBlank="1" showInputMessage="1" showErrorMessage="1" sqref="F78:G81" xr:uid="{00000000-0002-0000-0600-000005000000}">
      <formula1>0</formula1>
      <formula2>9999999999</formula2>
    </dataValidation>
    <dataValidation type="decimal" allowBlank="1" showInputMessage="1" showErrorMessage="1" sqref="P37:Q52 O16:P22" xr:uid="{00000000-0002-0000-0600-000006000000}">
      <formula1>-500000</formula1>
      <formula2>5000000</formula2>
    </dataValidation>
    <dataValidation type="decimal" allowBlank="1" showInputMessage="1" showErrorMessage="1" sqref="G58:H64" xr:uid="{00000000-0002-0000-0600-000007000000}">
      <formula1>0</formula1>
      <formula2>500000000000</formula2>
    </dataValidation>
    <dataValidation type="decimal" allowBlank="1" showInputMessage="1" showErrorMessage="1" sqref="L58:M64 E71:H71" xr:uid="{00000000-0002-0000-0600-000008000000}">
      <formula1>0</formula1>
      <formula2>500000000</formula2>
    </dataValidation>
    <dataValidation type="decimal" allowBlank="1" showInputMessage="1" showErrorMessage="1" sqref="F82:G82" xr:uid="{00000000-0002-0000-0600-000009000000}">
      <formula1>-99999999</formula1>
      <formula2>9999999999</formula2>
    </dataValidation>
    <dataValidation type="decimal" allowBlank="1" showInputMessage="1" showErrorMessage="1" sqref="D87:E88" xr:uid="{00000000-0002-0000-0600-00000A000000}">
      <formula1>-9999999</formula1>
      <formula2>99999999</formula2>
    </dataValidation>
  </dataValidations>
  <pageMargins left="0.7" right="0.7" top="0.75" bottom="0.75" header="0.3" footer="0.3"/>
  <pageSetup paperSize="9" scale="50" fitToHeight="0" orientation="landscape"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600-00000B000000}">
          <x14:formula1>
            <xm:f>LISTS!$G$2:$G$7</xm:f>
          </x14:formula1>
          <xm:sqref>D16:D21</xm:sqref>
        </x14:dataValidation>
        <x14:dataValidation type="list" allowBlank="1" showInputMessage="1" showErrorMessage="1" xr:uid="{00000000-0002-0000-0600-00000C000000}">
          <x14:formula1>
            <xm:f>LISTS!$E$2:$E$14</xm:f>
          </x14:formula1>
          <xm:sqref>D37:D52</xm:sqref>
        </x14:dataValidation>
        <x14:dataValidation type="list" allowBlank="1" showInputMessage="1" showErrorMessage="1" xr:uid="{00000000-0002-0000-0600-00000D000000}">
          <x14:formula1>
            <xm:f>LISTS!$G$10:$G$14</xm:f>
          </x14:formula1>
          <xm:sqref>C37:C52 C16:C21 C58:C64</xm:sqref>
        </x14:dataValidation>
        <x14:dataValidation type="list" allowBlank="1" showInputMessage="1" showErrorMessage="1" xr:uid="{00000000-0002-0000-0600-00000E000000}">
          <x14:formula1>
            <xm:f>LISTS!$C$15:$C$16</xm:f>
          </x14:formula1>
          <xm:sqref>C9:E9</xm:sqref>
        </x14:dataValidation>
        <x14:dataValidation type="list" allowBlank="1" showInputMessage="1" showErrorMessage="1" xr:uid="{00000000-0002-0000-0600-00000F000000}">
          <x14:formula1>
            <xm:f>LISTS!$A$2:$A$9</xm:f>
          </x14:formula1>
          <xm:sqref>B37:B52 B16:B21 B58:B64</xm:sqref>
        </x14:dataValidation>
        <x14:dataValidation type="list" allowBlank="1" showInputMessage="1" showErrorMessage="1" xr:uid="{00000000-0002-0000-0600-000010000000}">
          <x14:formula1>
            <xm:f>LISTS!$C$2:$C$5</xm:f>
          </x14:formula1>
          <xm:sqref>B27:B30</xm:sqref>
        </x14:dataValidation>
        <x14:dataValidation type="list" allowBlank="1" showInputMessage="1" showErrorMessage="1" xr:uid="{00000000-0002-0000-0600-000011000000}">
          <x14:formula1>
            <xm:f>Sheet5!$A$2:$A$158</xm:f>
          </x14:formula1>
          <xm:sqref>C5:E5</xm:sqref>
        </x14:dataValidation>
        <x14:dataValidation type="list" allowBlank="1" showInputMessage="1" showErrorMessage="1" xr:uid="{00000000-0002-0000-0600-000012000000}">
          <x14:formula1>
            <xm:f>LISTS!$A$13:$A$15</xm:f>
          </x14:formula1>
          <xm:sqref>C8:E8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IJ93"/>
  <sheetViews>
    <sheetView zoomScale="90" zoomScaleNormal="90" workbookViewId="0">
      <selection activeCell="C8" sqref="C8:E8"/>
    </sheetView>
  </sheetViews>
  <sheetFormatPr baseColWidth="10" defaultColWidth="9.140625" defaultRowHeight="14.25" x14ac:dyDescent="0.2"/>
  <cols>
    <col min="1" max="1" width="6.85546875" style="118" customWidth="1"/>
    <col min="2" max="2" width="26.42578125" style="118" customWidth="1"/>
    <col min="3" max="3" width="22.85546875" style="118" customWidth="1"/>
    <col min="4" max="4" width="20.42578125" style="118" customWidth="1"/>
    <col min="5" max="13" width="10.5703125" style="118" customWidth="1"/>
    <col min="14" max="16" width="8.42578125" style="118" customWidth="1"/>
    <col min="17" max="17" width="18" style="118" customWidth="1"/>
    <col min="18" max="18" width="19.85546875" style="118" customWidth="1"/>
    <col min="19" max="19" width="30.85546875" style="118" customWidth="1"/>
    <col min="20" max="20" width="34.5703125" style="118" customWidth="1"/>
    <col min="21" max="21" width="17.28515625" style="118" bestFit="1" customWidth="1"/>
    <col min="22" max="16384" width="9.140625" style="118"/>
  </cols>
  <sheetData>
    <row r="1" spans="1:21" ht="45" customHeight="1" x14ac:dyDescent="0.25">
      <c r="A1" s="633" t="s">
        <v>192</v>
      </c>
      <c r="B1" s="633"/>
      <c r="C1" s="634"/>
      <c r="D1" s="634"/>
      <c r="E1" s="634"/>
      <c r="F1" s="634"/>
      <c r="G1" s="634"/>
      <c r="H1" s="634"/>
      <c r="I1" s="634"/>
      <c r="J1" s="634"/>
      <c r="K1" s="634"/>
      <c r="L1" s="634"/>
      <c r="M1" s="634"/>
      <c r="N1" s="634"/>
      <c r="O1" s="634"/>
      <c r="P1" s="634"/>
      <c r="Q1" s="634"/>
      <c r="R1" s="634"/>
      <c r="S1" s="634"/>
      <c r="T1" s="189"/>
      <c r="U1" s="189"/>
    </row>
    <row r="2" spans="1:21" ht="15" thickBot="1" x14ac:dyDescent="0.25">
      <c r="A2" s="122"/>
      <c r="B2" s="122"/>
      <c r="C2" s="122"/>
      <c r="D2" s="122"/>
      <c r="E2" s="122"/>
      <c r="F2" s="122"/>
      <c r="G2" s="122"/>
      <c r="H2" s="122"/>
      <c r="I2" s="122"/>
      <c r="J2" s="122"/>
      <c r="K2" s="122"/>
      <c r="L2" s="122"/>
      <c r="M2" s="122"/>
      <c r="N2" s="122"/>
      <c r="O2" s="122"/>
      <c r="P2" s="122"/>
      <c r="Q2" s="122"/>
      <c r="R2" s="122"/>
      <c r="S2" s="122"/>
    </row>
    <row r="3" spans="1:21" ht="29.25" customHeight="1" thickBot="1" x14ac:dyDescent="0.25">
      <c r="A3" s="299" t="s">
        <v>178</v>
      </c>
      <c r="B3" s="300"/>
      <c r="C3" s="300"/>
      <c r="D3" s="300"/>
      <c r="E3" s="300"/>
      <c r="F3" s="300"/>
      <c r="G3" s="300"/>
      <c r="H3" s="300"/>
      <c r="I3" s="300"/>
      <c r="J3" s="300"/>
      <c r="K3" s="300"/>
      <c r="L3" s="300"/>
      <c r="M3" s="300"/>
      <c r="N3" s="300"/>
      <c r="O3" s="300"/>
      <c r="P3" s="300"/>
      <c r="Q3" s="300"/>
      <c r="R3" s="300"/>
      <c r="S3" s="301"/>
    </row>
    <row r="4" spans="1:21" s="193" customFormat="1" ht="15.75" thickBot="1" x14ac:dyDescent="0.25">
      <c r="A4" s="125"/>
      <c r="B4" s="125"/>
      <c r="C4" s="126"/>
      <c r="D4" s="126"/>
      <c r="E4" s="126"/>
      <c r="F4" s="126"/>
      <c r="G4" s="125"/>
      <c r="H4" s="126"/>
      <c r="I4" s="126"/>
      <c r="J4" s="126"/>
      <c r="K4" s="126"/>
      <c r="L4" s="126"/>
      <c r="M4" s="126"/>
      <c r="N4" s="126"/>
      <c r="O4" s="126"/>
      <c r="P4" s="126"/>
      <c r="Q4" s="126"/>
      <c r="R4" s="126"/>
      <c r="S4" s="126"/>
    </row>
    <row r="5" spans="1:21" ht="25.5" customHeight="1" thickBot="1" x14ac:dyDescent="0.25">
      <c r="A5" s="194" t="s">
        <v>17</v>
      </c>
      <c r="B5" s="194"/>
      <c r="C5" s="538" t="s">
        <v>263</v>
      </c>
      <c r="D5" s="539"/>
      <c r="E5" s="540"/>
      <c r="F5" s="122"/>
      <c r="G5" s="122"/>
      <c r="H5" s="122"/>
      <c r="I5" s="122"/>
      <c r="J5" s="122"/>
      <c r="K5" s="122"/>
      <c r="L5" s="122"/>
      <c r="M5" s="122"/>
      <c r="N5" s="122"/>
      <c r="O5" s="122"/>
      <c r="P5" s="122"/>
      <c r="Q5" s="122"/>
      <c r="R5" s="122"/>
      <c r="S5" s="122"/>
    </row>
    <row r="6" spans="1:21" ht="25.5" customHeight="1" thickBot="1" x14ac:dyDescent="0.25">
      <c r="A6" s="195" t="s">
        <v>179</v>
      </c>
      <c r="B6" s="195"/>
      <c r="C6" s="541" t="s">
        <v>497</v>
      </c>
      <c r="D6" s="542"/>
      <c r="E6" s="543"/>
      <c r="F6" s="122"/>
      <c r="G6" s="122"/>
      <c r="H6" s="122"/>
      <c r="I6" s="122"/>
      <c r="J6" s="122"/>
      <c r="K6" s="122"/>
      <c r="L6" s="122"/>
      <c r="M6" s="123"/>
      <c r="N6" s="554" t="s">
        <v>136</v>
      </c>
      <c r="O6" s="562"/>
      <c r="P6" s="554" t="s">
        <v>137</v>
      </c>
      <c r="Q6" s="555"/>
      <c r="R6" s="124" t="s">
        <v>356</v>
      </c>
      <c r="S6" s="122"/>
    </row>
    <row r="7" spans="1:21" ht="25.5" customHeight="1" x14ac:dyDescent="0.2">
      <c r="A7" s="195" t="s">
        <v>21</v>
      </c>
      <c r="B7" s="195"/>
      <c r="C7" s="544" t="s">
        <v>498</v>
      </c>
      <c r="D7" s="545"/>
      <c r="E7" s="546"/>
      <c r="F7" s="122"/>
      <c r="G7" s="127"/>
      <c r="H7" s="122"/>
      <c r="I7" s="122"/>
      <c r="J7" s="556" t="s">
        <v>24</v>
      </c>
      <c r="K7" s="557"/>
      <c r="L7" s="557"/>
      <c r="M7" s="558"/>
      <c r="N7" s="563">
        <f>I22+J53</f>
        <v>0</v>
      </c>
      <c r="O7" s="564"/>
      <c r="P7" s="547">
        <f>K22+L53</f>
        <v>0</v>
      </c>
      <c r="Q7" s="548"/>
      <c r="R7" s="580" t="str">
        <f>IFERROR(P7/N7,"-")</f>
        <v>-</v>
      </c>
      <c r="S7" s="122"/>
    </row>
    <row r="8" spans="1:21" ht="25.5" customHeight="1" thickBot="1" x14ac:dyDescent="0.25">
      <c r="A8" s="195" t="s">
        <v>20</v>
      </c>
      <c r="B8" s="195"/>
      <c r="C8" s="541" t="s">
        <v>130</v>
      </c>
      <c r="D8" s="542"/>
      <c r="E8" s="543"/>
      <c r="F8" s="122"/>
      <c r="G8" s="122"/>
      <c r="H8" s="122"/>
      <c r="I8" s="122"/>
      <c r="J8" s="559"/>
      <c r="K8" s="560"/>
      <c r="L8" s="560"/>
      <c r="M8" s="561"/>
      <c r="N8" s="565"/>
      <c r="O8" s="566"/>
      <c r="P8" s="549"/>
      <c r="Q8" s="550"/>
      <c r="R8" s="581"/>
      <c r="S8" s="122"/>
    </row>
    <row r="9" spans="1:21" ht="25.5" customHeight="1" thickBot="1" x14ac:dyDescent="0.25">
      <c r="A9" s="196" t="s">
        <v>26</v>
      </c>
      <c r="B9" s="196"/>
      <c r="C9" s="551" t="s">
        <v>28</v>
      </c>
      <c r="D9" s="552"/>
      <c r="E9" s="553"/>
      <c r="F9" s="122"/>
      <c r="G9" s="122"/>
      <c r="H9" s="122"/>
      <c r="I9" s="122"/>
      <c r="J9" s="122"/>
      <c r="K9" s="122"/>
      <c r="L9" s="122"/>
      <c r="M9" s="122"/>
      <c r="N9" s="122"/>
      <c r="O9" s="122"/>
      <c r="P9" s="122"/>
      <c r="Q9" s="122"/>
      <c r="R9" s="122"/>
      <c r="S9" s="122"/>
    </row>
    <row r="10" spans="1:21" ht="15" thickBot="1" x14ac:dyDescent="0.25">
      <c r="A10" s="122"/>
      <c r="B10" s="122"/>
      <c r="C10" s="122"/>
      <c r="D10" s="122"/>
      <c r="E10" s="122"/>
      <c r="F10" s="122"/>
      <c r="G10" s="122"/>
      <c r="H10" s="122"/>
      <c r="I10" s="122"/>
      <c r="J10" s="122"/>
      <c r="K10" s="122"/>
      <c r="L10" s="122"/>
      <c r="M10" s="122"/>
      <c r="N10" s="122"/>
      <c r="O10" s="122"/>
      <c r="P10" s="122"/>
      <c r="Q10" s="122"/>
      <c r="R10" s="122"/>
      <c r="S10" s="122"/>
    </row>
    <row r="11" spans="1:21" ht="30" customHeight="1" thickBot="1" x14ac:dyDescent="0.25">
      <c r="A11" s="299" t="s">
        <v>180</v>
      </c>
      <c r="B11" s="300"/>
      <c r="C11" s="300"/>
      <c r="D11" s="300"/>
      <c r="E11" s="300"/>
      <c r="F11" s="300"/>
      <c r="G11" s="300"/>
      <c r="H11" s="300"/>
      <c r="I11" s="300"/>
      <c r="J11" s="300"/>
      <c r="K11" s="300"/>
      <c r="L11" s="300"/>
      <c r="M11" s="300"/>
      <c r="N11" s="300"/>
      <c r="O11" s="300"/>
      <c r="P11" s="300"/>
      <c r="Q11" s="300"/>
      <c r="R11" s="300"/>
      <c r="S11" s="301"/>
    </row>
    <row r="12" spans="1:21" ht="15.75" thickBot="1" x14ac:dyDescent="0.25">
      <c r="A12" s="122"/>
      <c r="B12" s="122"/>
      <c r="C12" s="127"/>
      <c r="D12" s="127"/>
      <c r="E12" s="122"/>
      <c r="F12" s="122"/>
      <c r="G12" s="122"/>
      <c r="H12" s="122"/>
      <c r="I12" s="122"/>
      <c r="J12" s="122"/>
      <c r="K12" s="122"/>
      <c r="L12" s="122"/>
      <c r="M12" s="122"/>
      <c r="N12" s="122"/>
      <c r="O12" s="122"/>
      <c r="P12" s="122"/>
      <c r="Q12" s="122"/>
      <c r="R12" s="122"/>
      <c r="S12" s="122"/>
    </row>
    <row r="13" spans="1:21" ht="24" customHeight="1" thickBot="1" x14ac:dyDescent="0.25">
      <c r="A13" s="341" t="s">
        <v>182</v>
      </c>
      <c r="B13" s="342"/>
      <c r="C13" s="342"/>
      <c r="D13" s="342"/>
      <c r="E13" s="342"/>
      <c r="F13" s="342"/>
      <c r="G13" s="342"/>
      <c r="H13" s="342"/>
      <c r="I13" s="342"/>
      <c r="J13" s="342"/>
      <c r="K13" s="342"/>
      <c r="L13" s="342"/>
      <c r="M13" s="342"/>
      <c r="N13" s="342"/>
      <c r="O13" s="342"/>
      <c r="P13" s="342"/>
      <c r="Q13" s="342"/>
      <c r="R13" s="342"/>
      <c r="S13" s="343"/>
    </row>
    <row r="14" spans="1:21" ht="15" thickBot="1" x14ac:dyDescent="0.25">
      <c r="A14" s="197"/>
      <c r="B14" s="197"/>
      <c r="C14" s="122"/>
      <c r="D14" s="122"/>
      <c r="E14" s="122"/>
      <c r="F14" s="122"/>
      <c r="G14" s="122"/>
      <c r="H14" s="122"/>
      <c r="I14" s="122"/>
      <c r="J14" s="122"/>
      <c r="K14" s="122"/>
      <c r="L14" s="122"/>
      <c r="M14" s="122"/>
      <c r="N14" s="122"/>
      <c r="O14" s="122"/>
      <c r="P14" s="122"/>
      <c r="Q14" s="122"/>
      <c r="R14" s="122"/>
    </row>
    <row r="15" spans="1:21" ht="29.25" customHeight="1" thickBot="1" x14ac:dyDescent="0.25">
      <c r="A15" s="344" t="s">
        <v>357</v>
      </c>
      <c r="B15" s="346"/>
      <c r="C15" s="304" t="s">
        <v>30</v>
      </c>
      <c r="D15" s="512" t="s">
        <v>119</v>
      </c>
      <c r="E15" s="513"/>
      <c r="F15" s="513"/>
      <c r="G15" s="513"/>
      <c r="H15" s="582"/>
      <c r="I15" s="732" t="s">
        <v>181</v>
      </c>
      <c r="J15" s="733"/>
      <c r="K15" s="513" t="s">
        <v>138</v>
      </c>
      <c r="L15" s="582"/>
      <c r="M15" s="576" t="s">
        <v>139</v>
      </c>
      <c r="N15" s="577"/>
      <c r="O15" s="344" t="s">
        <v>140</v>
      </c>
      <c r="P15" s="346"/>
      <c r="Q15" s="344" t="s">
        <v>144</v>
      </c>
      <c r="R15" s="346"/>
    </row>
    <row r="16" spans="1:21" ht="29.25" customHeight="1" x14ac:dyDescent="0.2">
      <c r="A16" s="198">
        <v>1</v>
      </c>
      <c r="B16" s="133"/>
      <c r="C16" s="134"/>
      <c r="D16" s="741"/>
      <c r="E16" s="742"/>
      <c r="F16" s="742"/>
      <c r="G16" s="742"/>
      <c r="H16" s="743"/>
      <c r="I16" s="664"/>
      <c r="J16" s="665"/>
      <c r="K16" s="583"/>
      <c r="L16" s="583"/>
      <c r="M16" s="584" t="str">
        <f t="shared" ref="M16:M22" si="0">IFERROR(K16/I16,"-")</f>
        <v>-</v>
      </c>
      <c r="N16" s="585"/>
      <c r="O16" s="588">
        <f t="shared" ref="O16:O22" si="1">IFERROR(K16-I16,"-")</f>
        <v>0</v>
      </c>
      <c r="P16" s="589"/>
      <c r="Q16" s="598"/>
      <c r="R16" s="599"/>
    </row>
    <row r="17" spans="1:19" ht="29.25" customHeight="1" x14ac:dyDescent="0.2">
      <c r="A17" s="308">
        <v>2</v>
      </c>
      <c r="B17" s="139"/>
      <c r="C17" s="140"/>
      <c r="D17" s="604"/>
      <c r="E17" s="605"/>
      <c r="F17" s="605"/>
      <c r="G17" s="605"/>
      <c r="H17" s="606"/>
      <c r="I17" s="531"/>
      <c r="J17" s="532"/>
      <c r="K17" s="586"/>
      <c r="L17" s="586"/>
      <c r="M17" s="600" t="str">
        <f t="shared" si="0"/>
        <v>-</v>
      </c>
      <c r="N17" s="601"/>
      <c r="O17" s="590">
        <f t="shared" si="1"/>
        <v>0</v>
      </c>
      <c r="P17" s="591"/>
      <c r="Q17" s="500"/>
      <c r="R17" s="501"/>
    </row>
    <row r="18" spans="1:19" ht="29.25" customHeight="1" x14ac:dyDescent="0.2">
      <c r="A18" s="308">
        <v>3</v>
      </c>
      <c r="B18" s="139"/>
      <c r="C18" s="140"/>
      <c r="D18" s="607"/>
      <c r="E18" s="608"/>
      <c r="F18" s="608"/>
      <c r="G18" s="608"/>
      <c r="H18" s="609"/>
      <c r="I18" s="531"/>
      <c r="J18" s="532"/>
      <c r="K18" s="586"/>
      <c r="L18" s="586"/>
      <c r="M18" s="620" t="str">
        <f t="shared" si="0"/>
        <v>-</v>
      </c>
      <c r="N18" s="621"/>
      <c r="O18" s="592">
        <f t="shared" si="1"/>
        <v>0</v>
      </c>
      <c r="P18" s="593"/>
      <c r="Q18" s="500"/>
      <c r="R18" s="501"/>
    </row>
    <row r="19" spans="1:19" ht="29.25" customHeight="1" x14ac:dyDescent="0.2">
      <c r="A19" s="308">
        <v>4</v>
      </c>
      <c r="B19" s="139"/>
      <c r="C19" s="140"/>
      <c r="D19" s="607"/>
      <c r="E19" s="608"/>
      <c r="F19" s="608"/>
      <c r="G19" s="608"/>
      <c r="H19" s="609"/>
      <c r="I19" s="531"/>
      <c r="J19" s="532"/>
      <c r="K19" s="477"/>
      <c r="L19" s="478"/>
      <c r="M19" s="600" t="str">
        <f t="shared" si="0"/>
        <v>-</v>
      </c>
      <c r="N19" s="601"/>
      <c r="O19" s="594">
        <f t="shared" si="1"/>
        <v>0</v>
      </c>
      <c r="P19" s="595"/>
      <c r="Q19" s="500"/>
      <c r="R19" s="501"/>
    </row>
    <row r="20" spans="1:19" ht="29.25" customHeight="1" x14ac:dyDescent="0.2">
      <c r="A20" s="308">
        <v>5</v>
      </c>
      <c r="B20" s="139"/>
      <c r="C20" s="140"/>
      <c r="D20" s="604"/>
      <c r="E20" s="605"/>
      <c r="F20" s="605"/>
      <c r="G20" s="605"/>
      <c r="H20" s="606"/>
      <c r="I20" s="531"/>
      <c r="J20" s="532"/>
      <c r="K20" s="586"/>
      <c r="L20" s="586"/>
      <c r="M20" s="620" t="str">
        <f t="shared" si="0"/>
        <v>-</v>
      </c>
      <c r="N20" s="621"/>
      <c r="O20" s="594">
        <f t="shared" si="1"/>
        <v>0</v>
      </c>
      <c r="P20" s="595"/>
      <c r="Q20" s="500"/>
      <c r="R20" s="501"/>
    </row>
    <row r="21" spans="1:19" ht="29.25" customHeight="1" thickBot="1" x14ac:dyDescent="0.25">
      <c r="A21" s="200">
        <v>6</v>
      </c>
      <c r="B21" s="143"/>
      <c r="C21" s="144"/>
      <c r="D21" s="610"/>
      <c r="E21" s="611"/>
      <c r="F21" s="611"/>
      <c r="G21" s="611"/>
      <c r="H21" s="612"/>
      <c r="I21" s="685"/>
      <c r="J21" s="686"/>
      <c r="K21" s="587"/>
      <c r="L21" s="587"/>
      <c r="M21" s="622" t="str">
        <f t="shared" si="0"/>
        <v>-</v>
      </c>
      <c r="N21" s="623"/>
      <c r="O21" s="596">
        <f t="shared" si="1"/>
        <v>0</v>
      </c>
      <c r="P21" s="597"/>
      <c r="Q21" s="739"/>
      <c r="R21" s="740"/>
    </row>
    <row r="22" spans="1:19" ht="24" customHeight="1" thickBot="1" x14ac:dyDescent="0.25">
      <c r="A22" s="122"/>
      <c r="B22" s="122"/>
      <c r="C22" s="122"/>
      <c r="D22" s="613" t="s">
        <v>8</v>
      </c>
      <c r="E22" s="614"/>
      <c r="F22" s="614"/>
      <c r="G22" s="614"/>
      <c r="H22" s="615"/>
      <c r="I22" s="567">
        <f>SUM(I16:I21)</f>
        <v>0</v>
      </c>
      <c r="J22" s="710"/>
      <c r="K22" s="728">
        <f>SUM(K16:L21)</f>
        <v>0</v>
      </c>
      <c r="L22" s="729"/>
      <c r="M22" s="602" t="str">
        <f t="shared" si="0"/>
        <v>-</v>
      </c>
      <c r="N22" s="603"/>
      <c r="O22" s="730">
        <f t="shared" si="1"/>
        <v>0</v>
      </c>
      <c r="P22" s="731"/>
      <c r="Q22" s="122"/>
      <c r="R22" s="122"/>
    </row>
    <row r="23" spans="1:19" ht="15.75" customHeight="1" thickBot="1" x14ac:dyDescent="0.25">
      <c r="A23" s="122"/>
      <c r="B23" s="122"/>
      <c r="C23" s="122"/>
      <c r="D23" s="122"/>
      <c r="E23" s="122"/>
      <c r="F23" s="122"/>
      <c r="G23" s="122"/>
      <c r="H23" s="122"/>
      <c r="I23" s="122"/>
      <c r="J23" s="122"/>
      <c r="K23" s="122"/>
      <c r="L23" s="122"/>
      <c r="M23" s="122"/>
      <c r="N23" s="122"/>
      <c r="O23" s="122"/>
      <c r="P23" s="122"/>
      <c r="Q23" s="122"/>
      <c r="R23" s="122"/>
      <c r="S23" s="122"/>
    </row>
    <row r="24" spans="1:19" ht="24" customHeight="1" thickBot="1" x14ac:dyDescent="0.25">
      <c r="A24" s="341" t="s">
        <v>183</v>
      </c>
      <c r="B24" s="342"/>
      <c r="C24" s="342"/>
      <c r="D24" s="342"/>
      <c r="E24" s="342"/>
      <c r="F24" s="342"/>
      <c r="G24" s="342"/>
      <c r="H24" s="342"/>
      <c r="I24" s="342"/>
      <c r="J24" s="342"/>
      <c r="K24" s="343"/>
      <c r="L24" s="122"/>
      <c r="M24" s="122"/>
      <c r="N24" s="122"/>
      <c r="O24" s="122"/>
      <c r="P24" s="122"/>
      <c r="Q24" s="122"/>
      <c r="R24" s="122"/>
      <c r="S24" s="122"/>
    </row>
    <row r="25" spans="1:19" ht="15" thickBot="1" x14ac:dyDescent="0.25">
      <c r="A25" s="122"/>
      <c r="B25" s="122"/>
      <c r="C25" s="122"/>
      <c r="D25" s="122"/>
      <c r="E25" s="122"/>
      <c r="F25" s="122"/>
      <c r="G25" s="122"/>
      <c r="H25" s="122"/>
      <c r="I25" s="122"/>
      <c r="J25" s="122"/>
      <c r="K25" s="122"/>
      <c r="L25" s="122"/>
      <c r="M25" s="122"/>
      <c r="N25" s="122"/>
      <c r="O25" s="122"/>
      <c r="P25" s="122"/>
      <c r="Q25" s="122"/>
      <c r="R25" s="122"/>
      <c r="S25" s="122"/>
    </row>
    <row r="26" spans="1:19" ht="26.25" customHeight="1" thickBot="1" x14ac:dyDescent="0.25">
      <c r="A26" s="725" t="s">
        <v>494</v>
      </c>
      <c r="B26" s="726"/>
      <c r="C26" s="727"/>
      <c r="D26" s="307" t="s">
        <v>184</v>
      </c>
      <c r="E26" s="523" t="s">
        <v>185</v>
      </c>
      <c r="F26" s="525"/>
      <c r="G26" s="523" t="s">
        <v>144</v>
      </c>
      <c r="H26" s="524"/>
      <c r="I26" s="524"/>
      <c r="J26" s="524"/>
      <c r="K26" s="525"/>
      <c r="L26" s="122"/>
      <c r="M26" s="122"/>
      <c r="N26" s="122"/>
      <c r="O26" s="122"/>
      <c r="P26" s="122"/>
      <c r="Q26" s="122"/>
      <c r="R26" s="122"/>
      <c r="S26" s="122"/>
    </row>
    <row r="27" spans="1:19" ht="21" customHeight="1" x14ac:dyDescent="0.2">
      <c r="A27" s="298">
        <v>1</v>
      </c>
      <c r="B27" s="734"/>
      <c r="C27" s="735"/>
      <c r="D27" s="314"/>
      <c r="E27" s="616"/>
      <c r="F27" s="617"/>
      <c r="G27" s="526"/>
      <c r="H27" s="527"/>
      <c r="I27" s="527"/>
      <c r="J27" s="527"/>
      <c r="K27" s="528"/>
      <c r="L27" s="122"/>
      <c r="M27" s="122"/>
      <c r="N27" s="122"/>
      <c r="O27" s="122"/>
      <c r="P27" s="122"/>
      <c r="Q27" s="122"/>
      <c r="R27" s="122"/>
      <c r="S27" s="122"/>
    </row>
    <row r="28" spans="1:19" ht="21" customHeight="1" x14ac:dyDescent="0.2">
      <c r="A28" s="296">
        <v>2</v>
      </c>
      <c r="B28" s="736"/>
      <c r="C28" s="606"/>
      <c r="D28" s="315"/>
      <c r="E28" s="618"/>
      <c r="F28" s="619"/>
      <c r="G28" s="529"/>
      <c r="H28" s="530"/>
      <c r="I28" s="530"/>
      <c r="J28" s="530"/>
      <c r="K28" s="377"/>
      <c r="L28" s="122"/>
      <c r="M28" s="122"/>
      <c r="N28" s="122"/>
      <c r="O28" s="122"/>
      <c r="P28" s="122"/>
      <c r="Q28" s="122"/>
      <c r="R28" s="122"/>
      <c r="S28" s="122"/>
    </row>
    <row r="29" spans="1:19" ht="21" customHeight="1" x14ac:dyDescent="0.2">
      <c r="A29" s="296">
        <v>3</v>
      </c>
      <c r="B29" s="736"/>
      <c r="C29" s="606"/>
      <c r="D29" s="315"/>
      <c r="E29" s="618"/>
      <c r="F29" s="619"/>
      <c r="G29" s="529"/>
      <c r="H29" s="530"/>
      <c r="I29" s="530"/>
      <c r="J29" s="530"/>
      <c r="K29" s="377"/>
      <c r="L29" s="122"/>
      <c r="M29" s="122"/>
      <c r="N29" s="122"/>
      <c r="O29" s="122"/>
      <c r="P29" s="122"/>
      <c r="Q29" s="122"/>
      <c r="R29" s="122"/>
      <c r="S29" s="122"/>
    </row>
    <row r="30" spans="1:19" ht="21" customHeight="1" thickBot="1" x14ac:dyDescent="0.25">
      <c r="A30" s="297">
        <v>4</v>
      </c>
      <c r="B30" s="737"/>
      <c r="C30" s="738"/>
      <c r="D30" s="316"/>
      <c r="E30" s="624"/>
      <c r="F30" s="625"/>
      <c r="G30" s="529"/>
      <c r="H30" s="530"/>
      <c r="I30" s="530"/>
      <c r="J30" s="530"/>
      <c r="K30" s="377"/>
      <c r="L30" s="122"/>
      <c r="M30" s="122"/>
      <c r="N30" s="122"/>
      <c r="O30" s="122"/>
      <c r="P30" s="122"/>
      <c r="Q30" s="122"/>
      <c r="R30" s="122"/>
      <c r="S30" s="122"/>
    </row>
    <row r="31" spans="1:19" ht="21" customHeight="1" thickBot="1" x14ac:dyDescent="0.25">
      <c r="A31" s="122"/>
      <c r="B31" s="122"/>
      <c r="C31" s="122"/>
      <c r="D31" s="317">
        <f>SUM(D27:D30)</f>
        <v>0</v>
      </c>
      <c r="E31" s="626">
        <f>SUM(E27:E30)</f>
        <v>0</v>
      </c>
      <c r="F31" s="627"/>
      <c r="G31" s="366"/>
      <c r="H31" s="382"/>
      <c r="I31" s="382"/>
      <c r="J31" s="382"/>
      <c r="K31" s="367"/>
      <c r="L31" s="122"/>
      <c r="M31" s="122"/>
      <c r="N31" s="122"/>
      <c r="O31" s="122"/>
      <c r="P31" s="122"/>
      <c r="Q31" s="122"/>
      <c r="R31" s="122"/>
      <c r="S31" s="122"/>
    </row>
    <row r="32" spans="1:19" x14ac:dyDescent="0.2">
      <c r="A32" s="122"/>
      <c r="B32" s="122"/>
      <c r="C32" s="122"/>
      <c r="D32" s="122"/>
      <c r="E32" s="122"/>
      <c r="F32" s="122"/>
      <c r="G32" s="122"/>
      <c r="H32" s="122"/>
      <c r="I32" s="122"/>
      <c r="J32" s="122"/>
      <c r="K32" s="122"/>
      <c r="L32" s="122"/>
      <c r="M32" s="122"/>
      <c r="N32" s="122"/>
      <c r="O32" s="122"/>
      <c r="P32" s="122"/>
      <c r="Q32" s="122"/>
      <c r="R32" s="122"/>
      <c r="S32" s="122"/>
    </row>
    <row r="33" spans="1:20" ht="15" thickBot="1" x14ac:dyDescent="0.25">
      <c r="A33" s="122"/>
      <c r="B33" s="122"/>
      <c r="C33" s="122"/>
      <c r="D33" s="122"/>
      <c r="E33" s="122"/>
      <c r="F33" s="122"/>
      <c r="G33" s="122"/>
      <c r="H33" s="122"/>
      <c r="I33" s="122"/>
      <c r="J33" s="122"/>
      <c r="K33" s="122"/>
      <c r="L33" s="122"/>
      <c r="M33" s="122"/>
      <c r="N33" s="122"/>
      <c r="O33" s="122"/>
      <c r="P33" s="122"/>
      <c r="Q33" s="122"/>
      <c r="R33" s="122"/>
      <c r="S33" s="122"/>
    </row>
    <row r="34" spans="1:20" ht="30" customHeight="1" thickBot="1" x14ac:dyDescent="0.25">
      <c r="A34" s="341" t="s">
        <v>186</v>
      </c>
      <c r="B34" s="342"/>
      <c r="C34" s="342"/>
      <c r="D34" s="342"/>
      <c r="E34" s="342"/>
      <c r="F34" s="342"/>
      <c r="G34" s="342"/>
      <c r="H34" s="342"/>
      <c r="I34" s="342"/>
      <c r="J34" s="342"/>
      <c r="K34" s="342"/>
      <c r="L34" s="342"/>
      <c r="M34" s="342"/>
      <c r="N34" s="342"/>
      <c r="O34" s="342"/>
      <c r="P34" s="342"/>
      <c r="Q34" s="342"/>
      <c r="R34" s="342"/>
      <c r="S34" s="343"/>
    </row>
    <row r="35" spans="1:20" ht="15" thickBot="1" x14ac:dyDescent="0.25">
      <c r="A35" s="122"/>
      <c r="B35" s="122"/>
      <c r="C35" s="122"/>
      <c r="D35" s="122"/>
      <c r="E35" s="122"/>
      <c r="F35" s="122"/>
      <c r="G35" s="122"/>
      <c r="H35" s="122"/>
      <c r="I35" s="122"/>
      <c r="J35" s="122"/>
      <c r="K35" s="122"/>
      <c r="L35" s="122"/>
      <c r="M35" s="122"/>
      <c r="N35" s="122"/>
      <c r="O35" s="122"/>
      <c r="P35" s="122"/>
      <c r="Q35" s="122"/>
      <c r="R35" s="122"/>
      <c r="S35" s="122"/>
    </row>
    <row r="36" spans="1:20" s="184" customFormat="1" ht="34.5" customHeight="1" thickBot="1" x14ac:dyDescent="0.25">
      <c r="A36" s="344" t="s">
        <v>357</v>
      </c>
      <c r="B36" s="345"/>
      <c r="C36" s="205" t="s">
        <v>30</v>
      </c>
      <c r="D36" s="507" t="s">
        <v>0</v>
      </c>
      <c r="E36" s="508"/>
      <c r="F36" s="576" t="s">
        <v>142</v>
      </c>
      <c r="G36" s="577"/>
      <c r="H36" s="576" t="s">
        <v>141</v>
      </c>
      <c r="I36" s="577"/>
      <c r="J36" s="576" t="s">
        <v>143</v>
      </c>
      <c r="K36" s="577"/>
      <c r="L36" s="344" t="s">
        <v>138</v>
      </c>
      <c r="M36" s="346"/>
      <c r="N36" s="576" t="s">
        <v>139</v>
      </c>
      <c r="O36" s="577"/>
      <c r="P36" s="344" t="s">
        <v>140</v>
      </c>
      <c r="Q36" s="346"/>
      <c r="R36" s="344" t="s">
        <v>144</v>
      </c>
      <c r="S36" s="346"/>
      <c r="T36" s="118"/>
    </row>
    <row r="37" spans="1:20" ht="27" customHeight="1" x14ac:dyDescent="0.2">
      <c r="A37" s="132">
        <v>1</v>
      </c>
      <c r="B37" s="133"/>
      <c r="C37" s="133"/>
      <c r="D37" s="719"/>
      <c r="E37" s="720"/>
      <c r="F37" s="716"/>
      <c r="G37" s="717"/>
      <c r="H37" s="572"/>
      <c r="I37" s="573"/>
      <c r="J37" s="664"/>
      <c r="K37" s="665"/>
      <c r="L37" s="721"/>
      <c r="M37" s="722"/>
      <c r="N37" s="723" t="str">
        <f>IFERROR(L37/J37,"-")</f>
        <v>-</v>
      </c>
      <c r="O37" s="724"/>
      <c r="P37" s="718">
        <f>IFERROR(L37-J37,"-")</f>
        <v>0</v>
      </c>
      <c r="Q37" s="718"/>
      <c r="R37" s="598"/>
      <c r="S37" s="599"/>
    </row>
    <row r="38" spans="1:20" ht="27" customHeight="1" x14ac:dyDescent="0.2">
      <c r="A38" s="138">
        <v>2</v>
      </c>
      <c r="B38" s="139"/>
      <c r="C38" s="139"/>
      <c r="D38" s="378"/>
      <c r="E38" s="631"/>
      <c r="F38" s="574"/>
      <c r="G38" s="575"/>
      <c r="H38" s="578"/>
      <c r="I38" s="579"/>
      <c r="J38" s="531"/>
      <c r="K38" s="532"/>
      <c r="L38" s="477"/>
      <c r="M38" s="478"/>
      <c r="N38" s="600" t="str">
        <f>IFERROR(L38/J38,"-")</f>
        <v>-</v>
      </c>
      <c r="O38" s="715"/>
      <c r="P38" s="652">
        <f t="shared" ref="P38:P52" si="2">IFERROR(L38-J38,"-")</f>
        <v>0</v>
      </c>
      <c r="Q38" s="652"/>
      <c r="R38" s="500"/>
      <c r="S38" s="501"/>
    </row>
    <row r="39" spans="1:20" ht="27" customHeight="1" x14ac:dyDescent="0.2">
      <c r="A39" s="138">
        <v>3</v>
      </c>
      <c r="B39" s="139"/>
      <c r="C39" s="139"/>
      <c r="D39" s="378"/>
      <c r="E39" s="631"/>
      <c r="F39" s="574"/>
      <c r="G39" s="575"/>
      <c r="H39" s="578"/>
      <c r="I39" s="579"/>
      <c r="J39" s="531"/>
      <c r="K39" s="532"/>
      <c r="L39" s="477"/>
      <c r="M39" s="478"/>
      <c r="N39" s="600" t="str">
        <f>IFERROR(L39/J39,"-")</f>
        <v>-</v>
      </c>
      <c r="O39" s="715"/>
      <c r="P39" s="713">
        <f t="shared" si="2"/>
        <v>0</v>
      </c>
      <c r="Q39" s="713"/>
      <c r="R39" s="500"/>
      <c r="S39" s="501"/>
    </row>
    <row r="40" spans="1:20" ht="27" customHeight="1" x14ac:dyDescent="0.2">
      <c r="A40" s="138">
        <v>4</v>
      </c>
      <c r="B40" s="139"/>
      <c r="C40" s="139"/>
      <c r="D40" s="378"/>
      <c r="E40" s="631"/>
      <c r="F40" s="574"/>
      <c r="G40" s="575"/>
      <c r="H40" s="578"/>
      <c r="I40" s="579"/>
      <c r="J40" s="531"/>
      <c r="K40" s="532"/>
      <c r="L40" s="477"/>
      <c r="M40" s="478"/>
      <c r="N40" s="600" t="str">
        <f>IFERROR(L40/J40,"-")</f>
        <v>-</v>
      </c>
      <c r="O40" s="715"/>
      <c r="P40" s="714">
        <f t="shared" si="2"/>
        <v>0</v>
      </c>
      <c r="Q40" s="714"/>
      <c r="R40" s="500"/>
      <c r="S40" s="501"/>
    </row>
    <row r="41" spans="1:20" ht="27" customHeight="1" x14ac:dyDescent="0.2">
      <c r="A41" s="138">
        <v>5</v>
      </c>
      <c r="B41" s="139"/>
      <c r="C41" s="139"/>
      <c r="D41" s="378"/>
      <c r="E41" s="631"/>
      <c r="F41" s="574"/>
      <c r="G41" s="575"/>
      <c r="H41" s="578"/>
      <c r="I41" s="579"/>
      <c r="J41" s="531"/>
      <c r="K41" s="532"/>
      <c r="L41" s="477"/>
      <c r="M41" s="478"/>
      <c r="N41" s="600" t="str">
        <f t="shared" ref="N41:N52" si="3">IFERROR(L41/J41,"-")</f>
        <v>-</v>
      </c>
      <c r="O41" s="715"/>
      <c r="P41" s="714">
        <f t="shared" si="2"/>
        <v>0</v>
      </c>
      <c r="Q41" s="714"/>
      <c r="R41" s="500"/>
      <c r="S41" s="501"/>
    </row>
    <row r="42" spans="1:20" ht="27" customHeight="1" x14ac:dyDescent="0.2">
      <c r="A42" s="138">
        <v>6</v>
      </c>
      <c r="B42" s="139"/>
      <c r="C42" s="139"/>
      <c r="D42" s="378"/>
      <c r="E42" s="631"/>
      <c r="F42" s="574"/>
      <c r="G42" s="575"/>
      <c r="H42" s="578"/>
      <c r="I42" s="579"/>
      <c r="J42" s="531"/>
      <c r="K42" s="532"/>
      <c r="L42" s="477"/>
      <c r="M42" s="478"/>
      <c r="N42" s="600" t="str">
        <f t="shared" si="3"/>
        <v>-</v>
      </c>
      <c r="O42" s="715"/>
      <c r="P42" s="714">
        <f t="shared" si="2"/>
        <v>0</v>
      </c>
      <c r="Q42" s="714"/>
      <c r="R42" s="500"/>
      <c r="S42" s="501"/>
    </row>
    <row r="43" spans="1:20" ht="27" customHeight="1" x14ac:dyDescent="0.2">
      <c r="A43" s="138">
        <v>7</v>
      </c>
      <c r="B43" s="139"/>
      <c r="C43" s="139"/>
      <c r="D43" s="378"/>
      <c r="E43" s="631"/>
      <c r="F43" s="574"/>
      <c r="G43" s="575"/>
      <c r="H43" s="578"/>
      <c r="I43" s="579"/>
      <c r="J43" s="531"/>
      <c r="K43" s="532"/>
      <c r="L43" s="477"/>
      <c r="M43" s="478"/>
      <c r="N43" s="600" t="str">
        <f t="shared" si="3"/>
        <v>-</v>
      </c>
      <c r="O43" s="715"/>
      <c r="P43" s="714">
        <f t="shared" si="2"/>
        <v>0</v>
      </c>
      <c r="Q43" s="714"/>
      <c r="R43" s="500"/>
      <c r="S43" s="501"/>
    </row>
    <row r="44" spans="1:20" ht="27" customHeight="1" x14ac:dyDescent="0.2">
      <c r="A44" s="138">
        <v>8</v>
      </c>
      <c r="B44" s="139"/>
      <c r="C44" s="139"/>
      <c r="D44" s="378"/>
      <c r="E44" s="631"/>
      <c r="F44" s="574"/>
      <c r="G44" s="575"/>
      <c r="H44" s="578"/>
      <c r="I44" s="579"/>
      <c r="J44" s="531"/>
      <c r="K44" s="532"/>
      <c r="L44" s="477"/>
      <c r="M44" s="478"/>
      <c r="N44" s="600" t="str">
        <f t="shared" si="3"/>
        <v>-</v>
      </c>
      <c r="O44" s="715"/>
      <c r="P44" s="652">
        <f t="shared" si="2"/>
        <v>0</v>
      </c>
      <c r="Q44" s="652"/>
      <c r="R44" s="500"/>
      <c r="S44" s="501"/>
    </row>
    <row r="45" spans="1:20" ht="27" customHeight="1" x14ac:dyDescent="0.2">
      <c r="A45" s="138">
        <v>9</v>
      </c>
      <c r="B45" s="139"/>
      <c r="C45" s="139"/>
      <c r="D45" s="378"/>
      <c r="E45" s="631"/>
      <c r="F45" s="574"/>
      <c r="G45" s="575"/>
      <c r="H45" s="578"/>
      <c r="I45" s="579"/>
      <c r="J45" s="531"/>
      <c r="K45" s="532"/>
      <c r="L45" s="477"/>
      <c r="M45" s="478"/>
      <c r="N45" s="600" t="str">
        <f t="shared" si="3"/>
        <v>-</v>
      </c>
      <c r="O45" s="715"/>
      <c r="P45" s="652">
        <f t="shared" si="2"/>
        <v>0</v>
      </c>
      <c r="Q45" s="652"/>
      <c r="R45" s="500"/>
      <c r="S45" s="501"/>
    </row>
    <row r="46" spans="1:20" ht="27" customHeight="1" x14ac:dyDescent="0.2">
      <c r="A46" s="138">
        <v>10</v>
      </c>
      <c r="B46" s="139"/>
      <c r="C46" s="139"/>
      <c r="D46" s="378"/>
      <c r="E46" s="631"/>
      <c r="F46" s="574"/>
      <c r="G46" s="575"/>
      <c r="H46" s="578"/>
      <c r="I46" s="579"/>
      <c r="J46" s="531"/>
      <c r="K46" s="532"/>
      <c r="L46" s="477"/>
      <c r="M46" s="478"/>
      <c r="N46" s="600" t="str">
        <f t="shared" si="3"/>
        <v>-</v>
      </c>
      <c r="O46" s="715"/>
      <c r="P46" s="713">
        <f t="shared" si="2"/>
        <v>0</v>
      </c>
      <c r="Q46" s="713"/>
      <c r="R46" s="500"/>
      <c r="S46" s="501"/>
    </row>
    <row r="47" spans="1:20" ht="27" customHeight="1" x14ac:dyDescent="0.2">
      <c r="A47" s="138">
        <v>11</v>
      </c>
      <c r="B47" s="139"/>
      <c r="C47" s="139"/>
      <c r="D47" s="378"/>
      <c r="E47" s="631"/>
      <c r="F47" s="574"/>
      <c r="G47" s="575"/>
      <c r="H47" s="578"/>
      <c r="I47" s="579"/>
      <c r="J47" s="531"/>
      <c r="K47" s="532"/>
      <c r="L47" s="477"/>
      <c r="M47" s="478"/>
      <c r="N47" s="600" t="str">
        <f t="shared" si="3"/>
        <v>-</v>
      </c>
      <c r="O47" s="715"/>
      <c r="P47" s="714">
        <f t="shared" si="2"/>
        <v>0</v>
      </c>
      <c r="Q47" s="714"/>
      <c r="R47" s="500"/>
      <c r="S47" s="501"/>
    </row>
    <row r="48" spans="1:20" ht="27" customHeight="1" x14ac:dyDescent="0.2">
      <c r="A48" s="138">
        <v>12</v>
      </c>
      <c r="B48" s="139"/>
      <c r="C48" s="139"/>
      <c r="D48" s="378"/>
      <c r="E48" s="631"/>
      <c r="F48" s="574"/>
      <c r="G48" s="575"/>
      <c r="H48" s="578"/>
      <c r="I48" s="579"/>
      <c r="J48" s="531"/>
      <c r="K48" s="532"/>
      <c r="L48" s="477"/>
      <c r="M48" s="478"/>
      <c r="N48" s="600" t="str">
        <f t="shared" si="3"/>
        <v>-</v>
      </c>
      <c r="O48" s="715"/>
      <c r="P48" s="652">
        <f t="shared" si="2"/>
        <v>0</v>
      </c>
      <c r="Q48" s="652"/>
      <c r="R48" s="500"/>
      <c r="S48" s="501"/>
    </row>
    <row r="49" spans="1:244" ht="27" customHeight="1" x14ac:dyDescent="0.2">
      <c r="A49" s="138">
        <v>13</v>
      </c>
      <c r="B49" s="139"/>
      <c r="C49" s="139"/>
      <c r="D49" s="378"/>
      <c r="E49" s="631"/>
      <c r="F49" s="574"/>
      <c r="G49" s="575"/>
      <c r="H49" s="578"/>
      <c r="I49" s="579"/>
      <c r="J49" s="531"/>
      <c r="K49" s="532"/>
      <c r="L49" s="477"/>
      <c r="M49" s="478"/>
      <c r="N49" s="600" t="str">
        <f t="shared" si="3"/>
        <v>-</v>
      </c>
      <c r="O49" s="715"/>
      <c r="P49" s="713">
        <f t="shared" si="2"/>
        <v>0</v>
      </c>
      <c r="Q49" s="713"/>
      <c r="R49" s="500"/>
      <c r="S49" s="501"/>
    </row>
    <row r="50" spans="1:244" ht="27" customHeight="1" x14ac:dyDescent="0.2">
      <c r="A50" s="138">
        <v>14</v>
      </c>
      <c r="B50" s="139"/>
      <c r="C50" s="139"/>
      <c r="D50" s="378"/>
      <c r="E50" s="631"/>
      <c r="F50" s="574"/>
      <c r="G50" s="575"/>
      <c r="H50" s="578"/>
      <c r="I50" s="579"/>
      <c r="J50" s="531"/>
      <c r="K50" s="532"/>
      <c r="L50" s="477"/>
      <c r="M50" s="478"/>
      <c r="N50" s="600" t="str">
        <f t="shared" si="3"/>
        <v>-</v>
      </c>
      <c r="O50" s="715"/>
      <c r="P50" s="652">
        <f t="shared" si="2"/>
        <v>0</v>
      </c>
      <c r="Q50" s="652"/>
      <c r="R50" s="500"/>
      <c r="S50" s="501"/>
    </row>
    <row r="51" spans="1:244" ht="27" customHeight="1" x14ac:dyDescent="0.2">
      <c r="A51" s="138">
        <v>15</v>
      </c>
      <c r="B51" s="139"/>
      <c r="C51" s="139"/>
      <c r="D51" s="378"/>
      <c r="E51" s="631"/>
      <c r="F51" s="574"/>
      <c r="G51" s="575"/>
      <c r="H51" s="578"/>
      <c r="I51" s="579"/>
      <c r="J51" s="531"/>
      <c r="K51" s="532"/>
      <c r="L51" s="477"/>
      <c r="M51" s="478"/>
      <c r="N51" s="600" t="str">
        <f t="shared" si="3"/>
        <v>-</v>
      </c>
      <c r="O51" s="715"/>
      <c r="P51" s="713">
        <f t="shared" si="2"/>
        <v>0</v>
      </c>
      <c r="Q51" s="713"/>
      <c r="R51" s="500"/>
      <c r="S51" s="501"/>
    </row>
    <row r="52" spans="1:244" ht="27" customHeight="1" thickBot="1" x14ac:dyDescent="0.25">
      <c r="A52" s="142">
        <v>16</v>
      </c>
      <c r="B52" s="143"/>
      <c r="C52" s="143"/>
      <c r="D52" s="383"/>
      <c r="E52" s="632"/>
      <c r="F52" s="757"/>
      <c r="G52" s="758"/>
      <c r="H52" s="753"/>
      <c r="I52" s="754"/>
      <c r="J52" s="531"/>
      <c r="K52" s="532"/>
      <c r="L52" s="477"/>
      <c r="M52" s="478"/>
      <c r="N52" s="755" t="str">
        <f t="shared" si="3"/>
        <v>-</v>
      </c>
      <c r="O52" s="756"/>
      <c r="P52" s="519">
        <f t="shared" si="2"/>
        <v>0</v>
      </c>
      <c r="Q52" s="519"/>
      <c r="R52" s="739"/>
      <c r="S52" s="740"/>
    </row>
    <row r="53" spans="1:244" ht="24" customHeight="1" thickBot="1" x14ac:dyDescent="0.25">
      <c r="A53" s="122"/>
      <c r="B53" s="122"/>
      <c r="C53" s="122"/>
      <c r="D53" s="122"/>
      <c r="E53" s="122"/>
      <c r="F53" s="197"/>
      <c r="H53" s="613" t="s">
        <v>8</v>
      </c>
      <c r="I53" s="615"/>
      <c r="J53" s="567">
        <f>SUM(J37:K52)</f>
        <v>0</v>
      </c>
      <c r="K53" s="568"/>
      <c r="L53" s="533">
        <f>SUM(L37:M52)</f>
        <v>0</v>
      </c>
      <c r="M53" s="534"/>
      <c r="N53" s="711" t="str">
        <f>IFERROR(L53/J53,"-")</f>
        <v>-</v>
      </c>
      <c r="O53" s="712"/>
      <c r="P53" s="709">
        <f>J53-L53</f>
        <v>0</v>
      </c>
      <c r="Q53" s="710"/>
      <c r="R53" s="122"/>
      <c r="S53" s="122"/>
    </row>
    <row r="54" spans="1:244" ht="27" customHeight="1" thickBot="1" x14ac:dyDescent="0.25">
      <c r="A54" s="122"/>
      <c r="B54" s="122"/>
      <c r="C54" s="122"/>
      <c r="D54" s="122"/>
      <c r="E54" s="122"/>
      <c r="F54" s="122"/>
      <c r="G54" s="122"/>
      <c r="H54" s="122"/>
      <c r="I54" s="122"/>
      <c r="J54" s="122"/>
      <c r="K54" s="122"/>
      <c r="L54" s="122"/>
      <c r="M54" s="122"/>
      <c r="N54" s="122"/>
      <c r="O54" s="122"/>
      <c r="P54" s="122"/>
      <c r="Q54" s="122"/>
      <c r="R54" s="122"/>
      <c r="S54" s="122"/>
    </row>
    <row r="55" spans="1:244" s="207" customFormat="1" ht="30" customHeight="1" thickBot="1" x14ac:dyDescent="0.25">
      <c r="A55" s="341" t="s">
        <v>188</v>
      </c>
      <c r="B55" s="342"/>
      <c r="C55" s="342"/>
      <c r="D55" s="342"/>
      <c r="E55" s="342"/>
      <c r="F55" s="342"/>
      <c r="G55" s="342"/>
      <c r="H55" s="342"/>
      <c r="I55" s="342"/>
      <c r="J55" s="342"/>
      <c r="K55" s="342"/>
      <c r="L55" s="342"/>
      <c r="M55" s="342"/>
      <c r="N55" s="342"/>
      <c r="O55" s="342"/>
      <c r="P55" s="342"/>
      <c r="Q55" s="342"/>
      <c r="R55" s="342"/>
      <c r="S55" s="343"/>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c r="CO55" s="206"/>
      <c r="CP55" s="206"/>
      <c r="CQ55" s="206"/>
      <c r="CR55" s="206"/>
      <c r="CS55" s="206"/>
      <c r="CT55" s="206"/>
      <c r="CU55" s="206"/>
      <c r="CV55" s="206"/>
      <c r="CW55" s="206"/>
      <c r="CX55" s="206"/>
      <c r="CY55" s="206"/>
      <c r="CZ55" s="206"/>
      <c r="DA55" s="206"/>
      <c r="DB55" s="206"/>
      <c r="DC55" s="206"/>
      <c r="DD55" s="206"/>
      <c r="DE55" s="206"/>
      <c r="DF55" s="206"/>
      <c r="DG55" s="206"/>
      <c r="DH55" s="206"/>
      <c r="DI55" s="206"/>
      <c r="DJ55" s="206"/>
      <c r="DK55" s="206"/>
      <c r="DL55" s="206"/>
      <c r="DM55" s="206"/>
      <c r="DN55" s="206"/>
      <c r="DO55" s="206"/>
      <c r="DP55" s="206"/>
      <c r="DQ55" s="206"/>
      <c r="DR55" s="206"/>
      <c r="DS55" s="206"/>
      <c r="DT55" s="206"/>
      <c r="DU55" s="206"/>
      <c r="DV55" s="206"/>
      <c r="DW55" s="206"/>
      <c r="DX55" s="206"/>
      <c r="DY55" s="206"/>
      <c r="DZ55" s="206"/>
      <c r="EA55" s="206"/>
      <c r="EB55" s="206"/>
      <c r="EC55" s="206"/>
      <c r="ED55" s="206"/>
      <c r="EE55" s="206"/>
      <c r="EF55" s="206"/>
      <c r="EG55" s="206"/>
      <c r="EH55" s="206"/>
      <c r="EI55" s="206"/>
      <c r="EJ55" s="206"/>
      <c r="EK55" s="206"/>
      <c r="EL55" s="206"/>
      <c r="EM55" s="206"/>
      <c r="EN55" s="206"/>
      <c r="EO55" s="206"/>
      <c r="EP55" s="206"/>
      <c r="EQ55" s="206"/>
      <c r="ER55" s="206"/>
      <c r="ES55" s="206"/>
      <c r="ET55" s="206"/>
      <c r="EU55" s="206"/>
      <c r="EV55" s="206"/>
      <c r="EW55" s="206"/>
      <c r="EX55" s="206"/>
      <c r="EY55" s="206"/>
      <c r="EZ55" s="206"/>
      <c r="FA55" s="206"/>
      <c r="FB55" s="206"/>
      <c r="FC55" s="206"/>
      <c r="FD55" s="206"/>
      <c r="FE55" s="206"/>
      <c r="FF55" s="206"/>
      <c r="FG55" s="206"/>
      <c r="FH55" s="206"/>
      <c r="FI55" s="206"/>
      <c r="FJ55" s="206"/>
      <c r="FK55" s="206"/>
      <c r="FL55" s="206"/>
      <c r="FM55" s="206"/>
      <c r="FN55" s="206"/>
      <c r="FO55" s="206"/>
      <c r="FP55" s="206"/>
      <c r="FQ55" s="206"/>
      <c r="FR55" s="206"/>
      <c r="FS55" s="206"/>
      <c r="FT55" s="206"/>
      <c r="FU55" s="206"/>
      <c r="FV55" s="206"/>
      <c r="FW55" s="206"/>
      <c r="FX55" s="206"/>
      <c r="FY55" s="206"/>
      <c r="FZ55" s="206"/>
      <c r="GA55" s="206"/>
      <c r="GB55" s="206"/>
      <c r="GC55" s="206"/>
      <c r="GD55" s="206"/>
      <c r="GE55" s="206"/>
      <c r="GF55" s="206"/>
      <c r="GG55" s="206"/>
      <c r="GH55" s="206"/>
      <c r="GI55" s="206"/>
      <c r="GJ55" s="206"/>
      <c r="GK55" s="206"/>
      <c r="GL55" s="206"/>
      <c r="GM55" s="206"/>
      <c r="GN55" s="206"/>
      <c r="GO55" s="206"/>
      <c r="GP55" s="206"/>
      <c r="GQ55" s="206"/>
      <c r="GR55" s="206"/>
      <c r="GS55" s="206"/>
      <c r="GT55" s="206"/>
      <c r="GU55" s="206"/>
      <c r="GV55" s="206"/>
      <c r="GW55" s="206"/>
      <c r="GX55" s="206"/>
      <c r="GY55" s="206"/>
      <c r="GZ55" s="206"/>
      <c r="HA55" s="206"/>
      <c r="HB55" s="206"/>
      <c r="HC55" s="206"/>
      <c r="HD55" s="206"/>
      <c r="HE55" s="206"/>
      <c r="HF55" s="206"/>
      <c r="HG55" s="206"/>
      <c r="HH55" s="206"/>
      <c r="HI55" s="206"/>
      <c r="HJ55" s="206"/>
      <c r="HK55" s="206"/>
      <c r="HL55" s="206"/>
      <c r="HM55" s="206"/>
      <c r="HN55" s="206"/>
      <c r="HO55" s="206"/>
      <c r="HP55" s="206"/>
      <c r="HQ55" s="206"/>
      <c r="HR55" s="206"/>
      <c r="HS55" s="206"/>
      <c r="HT55" s="206"/>
      <c r="HU55" s="206"/>
      <c r="HV55" s="206"/>
      <c r="HW55" s="206"/>
      <c r="HX55" s="206"/>
      <c r="HY55" s="206"/>
      <c r="HZ55" s="206"/>
      <c r="IA55" s="206"/>
      <c r="IB55" s="206"/>
      <c r="IC55" s="206"/>
      <c r="ID55" s="206"/>
      <c r="IE55" s="206"/>
      <c r="IF55" s="206"/>
      <c r="IG55" s="206"/>
      <c r="IH55" s="206"/>
      <c r="II55" s="206"/>
    </row>
    <row r="56" spans="1:244" s="211" customFormat="1" ht="18" customHeight="1" thickBot="1" x14ac:dyDescent="0.25">
      <c r="A56" s="208"/>
      <c r="B56" s="208"/>
      <c r="C56" s="208"/>
      <c r="D56" s="208"/>
      <c r="E56" s="208"/>
      <c r="F56" s="208"/>
      <c r="G56" s="208"/>
      <c r="H56" s="208"/>
      <c r="I56" s="208"/>
      <c r="J56" s="208"/>
      <c r="K56" s="209"/>
      <c r="L56" s="209"/>
      <c r="M56" s="209"/>
      <c r="N56" s="209"/>
      <c r="O56" s="209"/>
      <c r="P56" s="209"/>
      <c r="Q56" s="209"/>
      <c r="R56" s="209"/>
      <c r="S56" s="209"/>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c r="DP56" s="210"/>
      <c r="DQ56" s="210"/>
      <c r="DR56" s="210"/>
      <c r="DS56" s="210"/>
      <c r="DT56" s="210"/>
      <c r="DU56" s="210"/>
      <c r="DV56" s="210"/>
      <c r="DW56" s="210"/>
      <c r="DX56" s="210"/>
      <c r="DY56" s="210"/>
      <c r="DZ56" s="210"/>
      <c r="EA56" s="210"/>
      <c r="EB56" s="210"/>
      <c r="EC56" s="210"/>
      <c r="ED56" s="210"/>
      <c r="EE56" s="210"/>
      <c r="EF56" s="210"/>
      <c r="EG56" s="210"/>
      <c r="EH56" s="210"/>
      <c r="EI56" s="210"/>
      <c r="EJ56" s="210"/>
      <c r="EK56" s="210"/>
      <c r="EL56" s="210"/>
      <c r="EM56" s="210"/>
      <c r="EN56" s="210"/>
      <c r="EO56" s="210"/>
      <c r="EP56" s="210"/>
      <c r="EQ56" s="210"/>
      <c r="ER56" s="210"/>
      <c r="ES56" s="210"/>
      <c r="ET56" s="210"/>
      <c r="EU56" s="210"/>
      <c r="EV56" s="210"/>
      <c r="EW56" s="210"/>
      <c r="EX56" s="210"/>
      <c r="EY56" s="210"/>
      <c r="EZ56" s="210"/>
      <c r="FA56" s="210"/>
      <c r="FB56" s="210"/>
      <c r="FC56" s="210"/>
      <c r="FD56" s="210"/>
      <c r="FE56" s="210"/>
      <c r="FF56" s="210"/>
      <c r="FG56" s="210"/>
      <c r="FH56" s="210"/>
      <c r="FI56" s="210"/>
      <c r="FJ56" s="210"/>
      <c r="FK56" s="210"/>
      <c r="FL56" s="210"/>
      <c r="FM56" s="210"/>
      <c r="FN56" s="210"/>
      <c r="FO56" s="210"/>
      <c r="FP56" s="210"/>
      <c r="FQ56" s="210"/>
      <c r="FR56" s="210"/>
      <c r="FS56" s="210"/>
      <c r="FT56" s="210"/>
      <c r="FU56" s="210"/>
      <c r="FV56" s="210"/>
      <c r="FW56" s="210"/>
      <c r="FX56" s="210"/>
      <c r="FY56" s="210"/>
      <c r="FZ56" s="210"/>
      <c r="GA56" s="210"/>
      <c r="GB56" s="210"/>
      <c r="GC56" s="210"/>
      <c r="GD56" s="210"/>
      <c r="GE56" s="210"/>
      <c r="GF56" s="210"/>
      <c r="GG56" s="210"/>
      <c r="GH56" s="210"/>
      <c r="GI56" s="210"/>
      <c r="GJ56" s="210"/>
      <c r="GK56" s="210"/>
      <c r="GL56" s="210"/>
      <c r="GM56" s="210"/>
      <c r="GN56" s="210"/>
      <c r="GO56" s="210"/>
      <c r="GP56" s="210"/>
      <c r="GQ56" s="210"/>
      <c r="GR56" s="210"/>
      <c r="GS56" s="210"/>
      <c r="GT56" s="210"/>
      <c r="GU56" s="210"/>
      <c r="GV56" s="210"/>
      <c r="GW56" s="210"/>
      <c r="GX56" s="210"/>
      <c r="GY56" s="210"/>
      <c r="GZ56" s="210"/>
      <c r="HA56" s="210"/>
      <c r="HB56" s="210"/>
      <c r="HC56" s="210"/>
      <c r="HD56" s="210"/>
      <c r="HE56" s="210"/>
      <c r="HF56" s="210"/>
      <c r="HG56" s="210"/>
      <c r="HH56" s="210"/>
      <c r="HI56" s="210"/>
      <c r="HJ56" s="210"/>
      <c r="HK56" s="210"/>
      <c r="HL56" s="210"/>
      <c r="HM56" s="210"/>
      <c r="HN56" s="210"/>
      <c r="HO56" s="210"/>
      <c r="HP56" s="210"/>
      <c r="HQ56" s="210"/>
      <c r="HR56" s="210"/>
      <c r="HS56" s="210"/>
      <c r="HT56" s="210"/>
      <c r="HU56" s="210"/>
      <c r="HV56" s="210"/>
      <c r="HW56" s="210"/>
      <c r="HX56" s="210"/>
      <c r="HY56" s="210"/>
      <c r="HZ56" s="210"/>
      <c r="IA56" s="210"/>
      <c r="IB56" s="210"/>
      <c r="IC56" s="210"/>
      <c r="ID56" s="210"/>
      <c r="IE56" s="210"/>
      <c r="IF56" s="210"/>
      <c r="IG56" s="210"/>
      <c r="IH56" s="210"/>
      <c r="II56" s="210"/>
    </row>
    <row r="57" spans="1:244" s="207" customFormat="1" ht="25.5" customHeight="1" thickBot="1" x14ac:dyDescent="0.25">
      <c r="A57" s="344" t="s">
        <v>357</v>
      </c>
      <c r="B57" s="346"/>
      <c r="C57" s="294" t="s">
        <v>30</v>
      </c>
      <c r="D57" s="628" t="s">
        <v>128</v>
      </c>
      <c r="E57" s="630"/>
      <c r="F57" s="629"/>
      <c r="G57" s="628" t="s">
        <v>23</v>
      </c>
      <c r="H57" s="629"/>
      <c r="I57" s="628" t="s">
        <v>160</v>
      </c>
      <c r="J57" s="630"/>
      <c r="K57" s="629"/>
      <c r="L57" s="507" t="s">
        <v>185</v>
      </c>
      <c r="M57" s="508"/>
      <c r="N57" s="628" t="s">
        <v>189</v>
      </c>
      <c r="O57" s="630"/>
      <c r="P57" s="630"/>
      <c r="Q57" s="629"/>
      <c r="R57" s="212"/>
      <c r="S57" s="212"/>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c r="CK57" s="206"/>
      <c r="CL57" s="206"/>
      <c r="CM57" s="206"/>
      <c r="CN57" s="206"/>
      <c r="CO57" s="206"/>
      <c r="CP57" s="206"/>
      <c r="CQ57" s="206"/>
      <c r="CR57" s="206"/>
      <c r="CS57" s="206"/>
      <c r="CT57" s="206"/>
      <c r="CU57" s="206"/>
      <c r="CV57" s="206"/>
      <c r="CW57" s="206"/>
      <c r="CX57" s="206"/>
      <c r="CY57" s="206"/>
      <c r="CZ57" s="206"/>
      <c r="DA57" s="206"/>
      <c r="DB57" s="206"/>
      <c r="DC57" s="206"/>
      <c r="DD57" s="206"/>
      <c r="DE57" s="206"/>
      <c r="DF57" s="206"/>
      <c r="DG57" s="206"/>
      <c r="DH57" s="206"/>
      <c r="DI57" s="206"/>
      <c r="DJ57" s="206"/>
      <c r="DK57" s="206"/>
      <c r="DL57" s="206"/>
      <c r="DM57" s="206"/>
      <c r="DN57" s="206"/>
      <c r="DO57" s="206"/>
      <c r="DP57" s="206"/>
      <c r="DQ57" s="206"/>
      <c r="DR57" s="206"/>
      <c r="DS57" s="206"/>
      <c r="DT57" s="206"/>
      <c r="DU57" s="206"/>
      <c r="DV57" s="206"/>
      <c r="DW57" s="206"/>
      <c r="DX57" s="206"/>
      <c r="DY57" s="206"/>
      <c r="DZ57" s="206"/>
      <c r="EA57" s="206"/>
      <c r="EB57" s="206"/>
      <c r="EC57" s="206"/>
      <c r="ED57" s="206"/>
      <c r="EE57" s="206"/>
      <c r="EF57" s="206"/>
      <c r="EG57" s="206"/>
      <c r="EH57" s="206"/>
      <c r="EI57" s="206"/>
      <c r="EJ57" s="206"/>
      <c r="EK57" s="206"/>
      <c r="EL57" s="206"/>
      <c r="EM57" s="206"/>
      <c r="EN57" s="206"/>
      <c r="EO57" s="206"/>
      <c r="EP57" s="206"/>
      <c r="EQ57" s="206"/>
      <c r="ER57" s="206"/>
      <c r="ES57" s="206"/>
      <c r="ET57" s="206"/>
      <c r="EU57" s="206"/>
      <c r="EV57" s="206"/>
      <c r="EW57" s="206"/>
      <c r="EX57" s="206"/>
      <c r="EY57" s="206"/>
      <c r="EZ57" s="206"/>
      <c r="FA57" s="206"/>
      <c r="FB57" s="206"/>
      <c r="FC57" s="206"/>
      <c r="FD57" s="206"/>
      <c r="FE57" s="206"/>
      <c r="FF57" s="206"/>
      <c r="FG57" s="206"/>
      <c r="FH57" s="206"/>
      <c r="FI57" s="206"/>
      <c r="FJ57" s="206"/>
      <c r="FK57" s="206"/>
      <c r="FL57" s="206"/>
      <c r="FM57" s="206"/>
      <c r="FN57" s="206"/>
      <c r="FO57" s="206"/>
      <c r="FP57" s="206"/>
      <c r="FQ57" s="206"/>
      <c r="FR57" s="206"/>
      <c r="FS57" s="206"/>
      <c r="FT57" s="206"/>
      <c r="FU57" s="206"/>
      <c r="FV57" s="206"/>
      <c r="FW57" s="206"/>
      <c r="FX57" s="206"/>
      <c r="FY57" s="206"/>
      <c r="FZ57" s="206"/>
      <c r="GA57" s="206"/>
      <c r="GB57" s="206"/>
      <c r="GC57" s="206"/>
      <c r="GD57" s="206"/>
      <c r="GE57" s="206"/>
      <c r="GF57" s="206"/>
      <c r="GG57" s="206"/>
      <c r="GH57" s="206"/>
      <c r="GI57" s="206"/>
      <c r="GJ57" s="206"/>
      <c r="GK57" s="206"/>
      <c r="GL57" s="206"/>
      <c r="GM57" s="206"/>
      <c r="GN57" s="206"/>
      <c r="GO57" s="206"/>
      <c r="GP57" s="206"/>
      <c r="GQ57" s="206"/>
      <c r="GR57" s="206"/>
      <c r="GS57" s="206"/>
      <c r="GT57" s="206"/>
      <c r="GU57" s="206"/>
      <c r="GV57" s="206"/>
      <c r="GW57" s="206"/>
      <c r="GX57" s="206"/>
      <c r="GY57" s="206"/>
      <c r="GZ57" s="206"/>
      <c r="HA57" s="206"/>
      <c r="HB57" s="206"/>
      <c r="HC57" s="206"/>
      <c r="HD57" s="206"/>
      <c r="HE57" s="206"/>
      <c r="HF57" s="206"/>
      <c r="HG57" s="206"/>
      <c r="HH57" s="206"/>
      <c r="HI57" s="206"/>
      <c r="HJ57" s="206"/>
      <c r="HK57" s="206"/>
      <c r="HL57" s="206"/>
      <c r="HM57" s="206"/>
      <c r="HN57" s="206"/>
      <c r="HO57" s="206"/>
      <c r="HP57" s="206"/>
      <c r="HQ57" s="206"/>
      <c r="HR57" s="206"/>
      <c r="HS57" s="206"/>
      <c r="HT57" s="206"/>
      <c r="HU57" s="206"/>
      <c r="HV57" s="206"/>
      <c r="HW57" s="206"/>
      <c r="HX57" s="206"/>
      <c r="HY57" s="206"/>
      <c r="HZ57" s="206"/>
      <c r="IA57" s="206"/>
      <c r="IB57" s="206"/>
      <c r="IC57" s="206"/>
      <c r="ID57" s="206"/>
      <c r="IE57" s="206"/>
      <c r="IF57" s="206"/>
      <c r="IG57" s="206"/>
      <c r="IH57" s="206"/>
      <c r="II57" s="206"/>
      <c r="IJ57" s="206"/>
    </row>
    <row r="58" spans="1:244" s="207" customFormat="1" ht="25.5" customHeight="1" x14ac:dyDescent="0.2">
      <c r="A58" s="141">
        <v>1</v>
      </c>
      <c r="B58" s="213"/>
      <c r="C58" s="213"/>
      <c r="D58" s="655"/>
      <c r="E58" s="656"/>
      <c r="F58" s="657"/>
      <c r="G58" s="660"/>
      <c r="H58" s="661"/>
      <c r="I58" s="655"/>
      <c r="J58" s="656"/>
      <c r="K58" s="657"/>
      <c r="L58" s="648"/>
      <c r="M58" s="649"/>
      <c r="N58" s="569"/>
      <c r="O58" s="570"/>
      <c r="P58" s="570"/>
      <c r="Q58" s="571"/>
      <c r="R58" s="212"/>
      <c r="S58" s="212"/>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6"/>
      <c r="DW58" s="206"/>
      <c r="DX58" s="206"/>
      <c r="DY58" s="206"/>
      <c r="DZ58" s="206"/>
      <c r="EA58" s="206"/>
      <c r="EB58" s="206"/>
      <c r="EC58" s="206"/>
      <c r="ED58" s="206"/>
      <c r="EE58" s="206"/>
      <c r="EF58" s="206"/>
      <c r="EG58" s="206"/>
      <c r="EH58" s="206"/>
      <c r="EI58" s="206"/>
      <c r="EJ58" s="206"/>
      <c r="EK58" s="206"/>
      <c r="EL58" s="206"/>
      <c r="EM58" s="206"/>
      <c r="EN58" s="206"/>
      <c r="EO58" s="206"/>
      <c r="EP58" s="206"/>
      <c r="EQ58" s="206"/>
      <c r="ER58" s="206"/>
      <c r="ES58" s="206"/>
      <c r="ET58" s="206"/>
      <c r="EU58" s="206"/>
      <c r="EV58" s="206"/>
      <c r="EW58" s="206"/>
      <c r="EX58" s="206"/>
      <c r="EY58" s="206"/>
      <c r="EZ58" s="206"/>
      <c r="FA58" s="206"/>
      <c r="FB58" s="206"/>
      <c r="FC58" s="206"/>
      <c r="FD58" s="206"/>
      <c r="FE58" s="206"/>
      <c r="FF58" s="206"/>
      <c r="FG58" s="206"/>
      <c r="FH58" s="206"/>
      <c r="FI58" s="206"/>
      <c r="FJ58" s="206"/>
      <c r="FK58" s="206"/>
      <c r="FL58" s="206"/>
      <c r="FM58" s="206"/>
      <c r="FN58" s="206"/>
      <c r="FO58" s="206"/>
      <c r="FP58" s="206"/>
      <c r="FQ58" s="206"/>
      <c r="FR58" s="206"/>
      <c r="FS58" s="206"/>
      <c r="FT58" s="206"/>
      <c r="FU58" s="206"/>
      <c r="FV58" s="206"/>
      <c r="FW58" s="206"/>
      <c r="FX58" s="206"/>
      <c r="FY58" s="206"/>
      <c r="FZ58" s="206"/>
      <c r="GA58" s="206"/>
      <c r="GB58" s="206"/>
      <c r="GC58" s="206"/>
      <c r="GD58" s="206"/>
      <c r="GE58" s="206"/>
      <c r="GF58" s="206"/>
      <c r="GG58" s="206"/>
      <c r="GH58" s="206"/>
      <c r="GI58" s="206"/>
      <c r="GJ58" s="206"/>
      <c r="GK58" s="206"/>
      <c r="GL58" s="206"/>
      <c r="GM58" s="206"/>
      <c r="GN58" s="206"/>
      <c r="GO58" s="206"/>
      <c r="GP58" s="206"/>
      <c r="GQ58" s="206"/>
      <c r="GR58" s="206"/>
      <c r="GS58" s="206"/>
      <c r="GT58" s="206"/>
      <c r="GU58" s="206"/>
      <c r="GV58" s="206"/>
      <c r="GW58" s="206"/>
      <c r="GX58" s="206"/>
      <c r="GY58" s="206"/>
      <c r="GZ58" s="206"/>
      <c r="HA58" s="206"/>
      <c r="HB58" s="206"/>
      <c r="HC58" s="206"/>
      <c r="HD58" s="206"/>
      <c r="HE58" s="206"/>
      <c r="HF58" s="206"/>
      <c r="HG58" s="206"/>
      <c r="HH58" s="206"/>
      <c r="HI58" s="206"/>
      <c r="HJ58" s="206"/>
      <c r="HK58" s="206"/>
      <c r="HL58" s="206"/>
      <c r="HM58" s="206"/>
      <c r="HN58" s="206"/>
      <c r="HO58" s="206"/>
      <c r="HP58" s="206"/>
      <c r="HQ58" s="206"/>
      <c r="HR58" s="206"/>
      <c r="HS58" s="206"/>
      <c r="HT58" s="206"/>
      <c r="HU58" s="206"/>
      <c r="HV58" s="206"/>
      <c r="HW58" s="206"/>
      <c r="HX58" s="206"/>
      <c r="HY58" s="206"/>
      <c r="HZ58" s="206"/>
      <c r="IA58" s="206"/>
      <c r="IB58" s="206"/>
      <c r="IC58" s="206"/>
      <c r="ID58" s="206"/>
      <c r="IE58" s="206"/>
      <c r="IF58" s="206"/>
      <c r="IG58" s="206"/>
      <c r="IH58" s="206"/>
      <c r="II58" s="206"/>
      <c r="IJ58" s="206"/>
    </row>
    <row r="59" spans="1:244" s="207" customFormat="1" ht="25.5" customHeight="1" x14ac:dyDescent="0.2">
      <c r="A59" s="141">
        <v>2</v>
      </c>
      <c r="B59" s="213"/>
      <c r="C59" s="213"/>
      <c r="D59" s="520"/>
      <c r="E59" s="521"/>
      <c r="F59" s="522"/>
      <c r="G59" s="658"/>
      <c r="H59" s="659"/>
      <c r="I59" s="520"/>
      <c r="J59" s="521"/>
      <c r="K59" s="522"/>
      <c r="L59" s="516"/>
      <c r="M59" s="359"/>
      <c r="N59" s="535"/>
      <c r="O59" s="536"/>
      <c r="P59" s="536"/>
      <c r="Q59" s="537"/>
      <c r="R59" s="212"/>
      <c r="S59" s="212"/>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c r="CD59" s="206"/>
      <c r="CE59" s="206"/>
      <c r="CF59" s="206"/>
      <c r="CG59" s="206"/>
      <c r="CH59" s="206"/>
      <c r="CI59" s="206"/>
      <c r="CJ59" s="206"/>
      <c r="CK59" s="206"/>
      <c r="CL59" s="206"/>
      <c r="CM59" s="206"/>
      <c r="CN59" s="206"/>
      <c r="CO59" s="206"/>
      <c r="CP59" s="206"/>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06"/>
      <c r="DQ59" s="206"/>
      <c r="DR59" s="206"/>
      <c r="DS59" s="206"/>
      <c r="DT59" s="206"/>
      <c r="DU59" s="206"/>
      <c r="DV59" s="206"/>
      <c r="DW59" s="206"/>
      <c r="DX59" s="206"/>
      <c r="DY59" s="206"/>
      <c r="DZ59" s="206"/>
      <c r="EA59" s="206"/>
      <c r="EB59" s="206"/>
      <c r="EC59" s="206"/>
      <c r="ED59" s="206"/>
      <c r="EE59" s="206"/>
      <c r="EF59" s="206"/>
      <c r="EG59" s="206"/>
      <c r="EH59" s="206"/>
      <c r="EI59" s="206"/>
      <c r="EJ59" s="206"/>
      <c r="EK59" s="206"/>
      <c r="EL59" s="206"/>
      <c r="EM59" s="206"/>
      <c r="EN59" s="206"/>
      <c r="EO59" s="206"/>
      <c r="EP59" s="206"/>
      <c r="EQ59" s="206"/>
      <c r="ER59" s="206"/>
      <c r="ES59" s="206"/>
      <c r="ET59" s="206"/>
      <c r="EU59" s="206"/>
      <c r="EV59" s="206"/>
      <c r="EW59" s="206"/>
      <c r="EX59" s="206"/>
      <c r="EY59" s="206"/>
      <c r="EZ59" s="206"/>
      <c r="FA59" s="206"/>
      <c r="FB59" s="206"/>
      <c r="FC59" s="206"/>
      <c r="FD59" s="206"/>
      <c r="FE59" s="206"/>
      <c r="FF59" s="206"/>
      <c r="FG59" s="206"/>
      <c r="FH59" s="206"/>
      <c r="FI59" s="206"/>
      <c r="FJ59" s="206"/>
      <c r="FK59" s="206"/>
      <c r="FL59" s="206"/>
      <c r="FM59" s="206"/>
      <c r="FN59" s="206"/>
      <c r="FO59" s="206"/>
      <c r="FP59" s="206"/>
      <c r="FQ59" s="206"/>
      <c r="FR59" s="206"/>
      <c r="FS59" s="206"/>
      <c r="FT59" s="206"/>
      <c r="FU59" s="206"/>
      <c r="FV59" s="206"/>
      <c r="FW59" s="206"/>
      <c r="FX59" s="206"/>
      <c r="FY59" s="206"/>
      <c r="FZ59" s="206"/>
      <c r="GA59" s="206"/>
      <c r="GB59" s="206"/>
      <c r="GC59" s="206"/>
      <c r="GD59" s="206"/>
      <c r="GE59" s="206"/>
      <c r="GF59" s="206"/>
      <c r="GG59" s="206"/>
      <c r="GH59" s="206"/>
      <c r="GI59" s="206"/>
      <c r="GJ59" s="206"/>
      <c r="GK59" s="206"/>
      <c r="GL59" s="206"/>
      <c r="GM59" s="206"/>
      <c r="GN59" s="206"/>
      <c r="GO59" s="206"/>
      <c r="GP59" s="206"/>
      <c r="GQ59" s="206"/>
      <c r="GR59" s="206"/>
      <c r="GS59" s="206"/>
      <c r="GT59" s="206"/>
      <c r="GU59" s="206"/>
      <c r="GV59" s="206"/>
      <c r="GW59" s="206"/>
      <c r="GX59" s="206"/>
      <c r="GY59" s="206"/>
      <c r="GZ59" s="206"/>
      <c r="HA59" s="206"/>
      <c r="HB59" s="206"/>
      <c r="HC59" s="206"/>
      <c r="HD59" s="206"/>
      <c r="HE59" s="206"/>
      <c r="HF59" s="206"/>
      <c r="HG59" s="206"/>
      <c r="HH59" s="206"/>
      <c r="HI59" s="206"/>
      <c r="HJ59" s="206"/>
      <c r="HK59" s="206"/>
      <c r="HL59" s="206"/>
      <c r="HM59" s="206"/>
      <c r="HN59" s="206"/>
      <c r="HO59" s="206"/>
      <c r="HP59" s="206"/>
      <c r="HQ59" s="206"/>
      <c r="HR59" s="206"/>
      <c r="HS59" s="206"/>
      <c r="HT59" s="206"/>
      <c r="HU59" s="206"/>
      <c r="HV59" s="206"/>
      <c r="HW59" s="206"/>
      <c r="HX59" s="206"/>
      <c r="HY59" s="206"/>
      <c r="HZ59" s="206"/>
      <c r="IA59" s="206"/>
      <c r="IB59" s="206"/>
      <c r="IC59" s="206"/>
      <c r="ID59" s="206"/>
      <c r="IE59" s="206"/>
      <c r="IF59" s="206"/>
      <c r="IG59" s="206"/>
      <c r="IH59" s="206"/>
      <c r="II59" s="206"/>
      <c r="IJ59" s="206"/>
    </row>
    <row r="60" spans="1:244" s="207" customFormat="1" ht="25.5" customHeight="1" x14ac:dyDescent="0.2">
      <c r="A60" s="141">
        <v>3</v>
      </c>
      <c r="B60" s="213"/>
      <c r="C60" s="213"/>
      <c r="D60" s="520"/>
      <c r="E60" s="521"/>
      <c r="F60" s="522"/>
      <c r="G60" s="658"/>
      <c r="H60" s="659"/>
      <c r="I60" s="520"/>
      <c r="J60" s="521"/>
      <c r="K60" s="522"/>
      <c r="L60" s="516"/>
      <c r="M60" s="359"/>
      <c r="N60" s="535"/>
      <c r="O60" s="536"/>
      <c r="P60" s="536"/>
      <c r="Q60" s="537"/>
      <c r="R60" s="212"/>
      <c r="S60" s="212"/>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6"/>
      <c r="CI60" s="206"/>
      <c r="CJ60" s="206"/>
      <c r="CK60" s="206"/>
      <c r="CL60" s="206"/>
      <c r="CM60" s="206"/>
      <c r="CN60" s="206"/>
      <c r="CO60" s="206"/>
      <c r="CP60" s="206"/>
      <c r="CQ60" s="206"/>
      <c r="CR60" s="206"/>
      <c r="CS60" s="206"/>
      <c r="CT60" s="206"/>
      <c r="CU60" s="206"/>
      <c r="CV60" s="206"/>
      <c r="CW60" s="206"/>
      <c r="CX60" s="206"/>
      <c r="CY60" s="206"/>
      <c r="CZ60" s="206"/>
      <c r="DA60" s="206"/>
      <c r="DB60" s="206"/>
      <c r="DC60" s="206"/>
      <c r="DD60" s="206"/>
      <c r="DE60" s="206"/>
      <c r="DF60" s="206"/>
      <c r="DG60" s="206"/>
      <c r="DH60" s="206"/>
      <c r="DI60" s="206"/>
      <c r="DJ60" s="206"/>
      <c r="DK60" s="206"/>
      <c r="DL60" s="206"/>
      <c r="DM60" s="206"/>
      <c r="DN60" s="206"/>
      <c r="DO60" s="206"/>
      <c r="DP60" s="206"/>
      <c r="DQ60" s="206"/>
      <c r="DR60" s="206"/>
      <c r="DS60" s="206"/>
      <c r="DT60" s="206"/>
      <c r="DU60" s="206"/>
      <c r="DV60" s="206"/>
      <c r="DW60" s="206"/>
      <c r="DX60" s="206"/>
      <c r="DY60" s="206"/>
      <c r="DZ60" s="206"/>
      <c r="EA60" s="206"/>
      <c r="EB60" s="206"/>
      <c r="EC60" s="206"/>
      <c r="ED60" s="206"/>
      <c r="EE60" s="206"/>
      <c r="EF60" s="206"/>
      <c r="EG60" s="206"/>
      <c r="EH60" s="206"/>
      <c r="EI60" s="206"/>
      <c r="EJ60" s="206"/>
      <c r="EK60" s="206"/>
      <c r="EL60" s="206"/>
      <c r="EM60" s="206"/>
      <c r="EN60" s="206"/>
      <c r="EO60" s="206"/>
      <c r="EP60" s="206"/>
      <c r="EQ60" s="206"/>
      <c r="ER60" s="206"/>
      <c r="ES60" s="206"/>
      <c r="ET60" s="206"/>
      <c r="EU60" s="206"/>
      <c r="EV60" s="206"/>
      <c r="EW60" s="206"/>
      <c r="EX60" s="206"/>
      <c r="EY60" s="206"/>
      <c r="EZ60" s="206"/>
      <c r="FA60" s="206"/>
      <c r="FB60" s="206"/>
      <c r="FC60" s="206"/>
      <c r="FD60" s="206"/>
      <c r="FE60" s="206"/>
      <c r="FF60" s="206"/>
      <c r="FG60" s="206"/>
      <c r="FH60" s="206"/>
      <c r="FI60" s="206"/>
      <c r="FJ60" s="206"/>
      <c r="FK60" s="206"/>
      <c r="FL60" s="206"/>
      <c r="FM60" s="206"/>
      <c r="FN60" s="206"/>
      <c r="FO60" s="206"/>
      <c r="FP60" s="206"/>
      <c r="FQ60" s="206"/>
      <c r="FR60" s="206"/>
      <c r="FS60" s="206"/>
      <c r="FT60" s="206"/>
      <c r="FU60" s="206"/>
      <c r="FV60" s="206"/>
      <c r="FW60" s="206"/>
      <c r="FX60" s="206"/>
      <c r="FY60" s="206"/>
      <c r="FZ60" s="206"/>
      <c r="GA60" s="206"/>
      <c r="GB60" s="206"/>
      <c r="GC60" s="206"/>
      <c r="GD60" s="206"/>
      <c r="GE60" s="206"/>
      <c r="GF60" s="206"/>
      <c r="GG60" s="206"/>
      <c r="GH60" s="206"/>
      <c r="GI60" s="206"/>
      <c r="GJ60" s="206"/>
      <c r="GK60" s="206"/>
      <c r="GL60" s="206"/>
      <c r="GM60" s="206"/>
      <c r="GN60" s="206"/>
      <c r="GO60" s="206"/>
      <c r="GP60" s="206"/>
      <c r="GQ60" s="206"/>
      <c r="GR60" s="206"/>
      <c r="GS60" s="206"/>
      <c r="GT60" s="206"/>
      <c r="GU60" s="206"/>
      <c r="GV60" s="206"/>
      <c r="GW60" s="206"/>
      <c r="GX60" s="206"/>
      <c r="GY60" s="206"/>
      <c r="GZ60" s="206"/>
      <c r="HA60" s="206"/>
      <c r="HB60" s="206"/>
      <c r="HC60" s="206"/>
      <c r="HD60" s="206"/>
      <c r="HE60" s="206"/>
      <c r="HF60" s="206"/>
      <c r="HG60" s="206"/>
      <c r="HH60" s="206"/>
      <c r="HI60" s="206"/>
      <c r="HJ60" s="206"/>
      <c r="HK60" s="206"/>
      <c r="HL60" s="206"/>
      <c r="HM60" s="206"/>
      <c r="HN60" s="206"/>
      <c r="HO60" s="206"/>
      <c r="HP60" s="206"/>
      <c r="HQ60" s="206"/>
      <c r="HR60" s="206"/>
      <c r="HS60" s="206"/>
      <c r="HT60" s="206"/>
      <c r="HU60" s="206"/>
      <c r="HV60" s="206"/>
      <c r="HW60" s="206"/>
      <c r="HX60" s="206"/>
      <c r="HY60" s="206"/>
      <c r="HZ60" s="206"/>
      <c r="IA60" s="206"/>
      <c r="IB60" s="206"/>
      <c r="IC60" s="206"/>
      <c r="ID60" s="206"/>
      <c r="IE60" s="206"/>
      <c r="IF60" s="206"/>
      <c r="IG60" s="206"/>
      <c r="IH60" s="206"/>
      <c r="II60" s="206"/>
      <c r="IJ60" s="206"/>
    </row>
    <row r="61" spans="1:244" s="207" customFormat="1" ht="25.5" customHeight="1" x14ac:dyDescent="0.2">
      <c r="A61" s="141">
        <v>4</v>
      </c>
      <c r="B61" s="213"/>
      <c r="C61" s="213"/>
      <c r="D61" s="520"/>
      <c r="E61" s="521"/>
      <c r="F61" s="522"/>
      <c r="G61" s="658"/>
      <c r="H61" s="659"/>
      <c r="I61" s="520"/>
      <c r="J61" s="521"/>
      <c r="K61" s="522"/>
      <c r="L61" s="516"/>
      <c r="M61" s="359"/>
      <c r="N61" s="535"/>
      <c r="O61" s="536"/>
      <c r="P61" s="536"/>
      <c r="Q61" s="537"/>
      <c r="R61" s="212"/>
      <c r="S61" s="212"/>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206"/>
      <c r="CK61" s="206"/>
      <c r="CL61" s="206"/>
      <c r="CM61" s="206"/>
      <c r="CN61" s="206"/>
      <c r="CO61" s="206"/>
      <c r="CP61" s="206"/>
      <c r="CQ61" s="206"/>
      <c r="CR61" s="206"/>
      <c r="CS61" s="206"/>
      <c r="CT61" s="206"/>
      <c r="CU61" s="206"/>
      <c r="CV61" s="206"/>
      <c r="CW61" s="206"/>
      <c r="CX61" s="206"/>
      <c r="CY61" s="206"/>
      <c r="CZ61" s="206"/>
      <c r="DA61" s="206"/>
      <c r="DB61" s="206"/>
      <c r="DC61" s="206"/>
      <c r="DD61" s="206"/>
      <c r="DE61" s="206"/>
      <c r="DF61" s="206"/>
      <c r="DG61" s="206"/>
      <c r="DH61" s="206"/>
      <c r="DI61" s="206"/>
      <c r="DJ61" s="206"/>
      <c r="DK61" s="206"/>
      <c r="DL61" s="206"/>
      <c r="DM61" s="206"/>
      <c r="DN61" s="206"/>
      <c r="DO61" s="206"/>
      <c r="DP61" s="206"/>
      <c r="DQ61" s="206"/>
      <c r="DR61" s="206"/>
      <c r="DS61" s="206"/>
      <c r="DT61" s="206"/>
      <c r="DU61" s="206"/>
      <c r="DV61" s="206"/>
      <c r="DW61" s="206"/>
      <c r="DX61" s="206"/>
      <c r="DY61" s="206"/>
      <c r="DZ61" s="206"/>
      <c r="EA61" s="206"/>
      <c r="EB61" s="206"/>
      <c r="EC61" s="206"/>
      <c r="ED61" s="206"/>
      <c r="EE61" s="206"/>
      <c r="EF61" s="206"/>
      <c r="EG61" s="206"/>
      <c r="EH61" s="206"/>
      <c r="EI61" s="206"/>
      <c r="EJ61" s="206"/>
      <c r="EK61" s="206"/>
      <c r="EL61" s="206"/>
      <c r="EM61" s="206"/>
      <c r="EN61" s="206"/>
      <c r="EO61" s="206"/>
      <c r="EP61" s="206"/>
      <c r="EQ61" s="206"/>
      <c r="ER61" s="206"/>
      <c r="ES61" s="206"/>
      <c r="ET61" s="206"/>
      <c r="EU61" s="206"/>
      <c r="EV61" s="206"/>
      <c r="EW61" s="206"/>
      <c r="EX61" s="206"/>
      <c r="EY61" s="206"/>
      <c r="EZ61" s="206"/>
      <c r="FA61" s="206"/>
      <c r="FB61" s="206"/>
      <c r="FC61" s="206"/>
      <c r="FD61" s="206"/>
      <c r="FE61" s="206"/>
      <c r="FF61" s="206"/>
      <c r="FG61" s="206"/>
      <c r="FH61" s="206"/>
      <c r="FI61" s="206"/>
      <c r="FJ61" s="206"/>
      <c r="FK61" s="206"/>
      <c r="FL61" s="206"/>
      <c r="FM61" s="206"/>
      <c r="FN61" s="206"/>
      <c r="FO61" s="206"/>
      <c r="FP61" s="206"/>
      <c r="FQ61" s="206"/>
      <c r="FR61" s="206"/>
      <c r="FS61" s="206"/>
      <c r="FT61" s="206"/>
      <c r="FU61" s="206"/>
      <c r="FV61" s="206"/>
      <c r="FW61" s="206"/>
      <c r="FX61" s="206"/>
      <c r="FY61" s="206"/>
      <c r="FZ61" s="206"/>
      <c r="GA61" s="206"/>
      <c r="GB61" s="206"/>
      <c r="GC61" s="206"/>
      <c r="GD61" s="206"/>
      <c r="GE61" s="206"/>
      <c r="GF61" s="206"/>
      <c r="GG61" s="206"/>
      <c r="GH61" s="206"/>
      <c r="GI61" s="206"/>
      <c r="GJ61" s="206"/>
      <c r="GK61" s="206"/>
      <c r="GL61" s="206"/>
      <c r="GM61" s="206"/>
      <c r="GN61" s="206"/>
      <c r="GO61" s="206"/>
      <c r="GP61" s="206"/>
      <c r="GQ61" s="206"/>
      <c r="GR61" s="206"/>
      <c r="GS61" s="206"/>
      <c r="GT61" s="206"/>
      <c r="GU61" s="206"/>
      <c r="GV61" s="206"/>
      <c r="GW61" s="206"/>
      <c r="GX61" s="206"/>
      <c r="GY61" s="206"/>
      <c r="GZ61" s="206"/>
      <c r="HA61" s="206"/>
      <c r="HB61" s="206"/>
      <c r="HC61" s="206"/>
      <c r="HD61" s="206"/>
      <c r="HE61" s="206"/>
      <c r="HF61" s="206"/>
      <c r="HG61" s="206"/>
      <c r="HH61" s="206"/>
      <c r="HI61" s="206"/>
      <c r="HJ61" s="206"/>
      <c r="HK61" s="206"/>
      <c r="HL61" s="206"/>
      <c r="HM61" s="206"/>
      <c r="HN61" s="206"/>
      <c r="HO61" s="206"/>
      <c r="HP61" s="206"/>
      <c r="HQ61" s="206"/>
      <c r="HR61" s="206"/>
      <c r="HS61" s="206"/>
      <c r="HT61" s="206"/>
      <c r="HU61" s="206"/>
      <c r="HV61" s="206"/>
      <c r="HW61" s="206"/>
      <c r="HX61" s="206"/>
      <c r="HY61" s="206"/>
      <c r="HZ61" s="206"/>
      <c r="IA61" s="206"/>
      <c r="IB61" s="206"/>
      <c r="IC61" s="206"/>
      <c r="ID61" s="206"/>
      <c r="IE61" s="206"/>
      <c r="IF61" s="206"/>
      <c r="IG61" s="206"/>
      <c r="IH61" s="206"/>
      <c r="II61" s="206"/>
      <c r="IJ61" s="206"/>
    </row>
    <row r="62" spans="1:244" s="207" customFormat="1" ht="25.5" customHeight="1" x14ac:dyDescent="0.2">
      <c r="A62" s="141">
        <v>5</v>
      </c>
      <c r="B62" s="213"/>
      <c r="C62" s="213"/>
      <c r="D62" s="520"/>
      <c r="E62" s="521"/>
      <c r="F62" s="522"/>
      <c r="G62" s="658"/>
      <c r="H62" s="659"/>
      <c r="I62" s="520"/>
      <c r="J62" s="521"/>
      <c r="K62" s="522"/>
      <c r="L62" s="516"/>
      <c r="M62" s="359"/>
      <c r="N62" s="535"/>
      <c r="O62" s="536"/>
      <c r="P62" s="536"/>
      <c r="Q62" s="537"/>
      <c r="R62" s="212"/>
      <c r="S62" s="212"/>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6"/>
      <c r="DE62" s="206"/>
      <c r="DF62" s="206"/>
      <c r="DG62" s="206"/>
      <c r="DH62" s="206"/>
      <c r="DI62" s="206"/>
      <c r="DJ62" s="206"/>
      <c r="DK62" s="206"/>
      <c r="DL62" s="206"/>
      <c r="DM62" s="206"/>
      <c r="DN62" s="206"/>
      <c r="DO62" s="206"/>
      <c r="DP62" s="206"/>
      <c r="DQ62" s="206"/>
      <c r="DR62" s="206"/>
      <c r="DS62" s="206"/>
      <c r="DT62" s="206"/>
      <c r="DU62" s="206"/>
      <c r="DV62" s="206"/>
      <c r="DW62" s="206"/>
      <c r="DX62" s="206"/>
      <c r="DY62" s="206"/>
      <c r="DZ62" s="206"/>
      <c r="EA62" s="206"/>
      <c r="EB62" s="206"/>
      <c r="EC62" s="206"/>
      <c r="ED62" s="206"/>
      <c r="EE62" s="206"/>
      <c r="EF62" s="206"/>
      <c r="EG62" s="206"/>
      <c r="EH62" s="206"/>
      <c r="EI62" s="206"/>
      <c r="EJ62" s="206"/>
      <c r="EK62" s="206"/>
      <c r="EL62" s="206"/>
      <c r="EM62" s="206"/>
      <c r="EN62" s="206"/>
      <c r="EO62" s="206"/>
      <c r="EP62" s="206"/>
      <c r="EQ62" s="206"/>
      <c r="ER62" s="206"/>
      <c r="ES62" s="206"/>
      <c r="ET62" s="206"/>
      <c r="EU62" s="206"/>
      <c r="EV62" s="206"/>
      <c r="EW62" s="206"/>
      <c r="EX62" s="206"/>
      <c r="EY62" s="206"/>
      <c r="EZ62" s="206"/>
      <c r="FA62" s="206"/>
      <c r="FB62" s="206"/>
      <c r="FC62" s="206"/>
      <c r="FD62" s="206"/>
      <c r="FE62" s="206"/>
      <c r="FF62" s="206"/>
      <c r="FG62" s="206"/>
      <c r="FH62" s="206"/>
      <c r="FI62" s="206"/>
      <c r="FJ62" s="206"/>
      <c r="FK62" s="206"/>
      <c r="FL62" s="206"/>
      <c r="FM62" s="206"/>
      <c r="FN62" s="206"/>
      <c r="FO62" s="206"/>
      <c r="FP62" s="206"/>
      <c r="FQ62" s="206"/>
      <c r="FR62" s="206"/>
      <c r="FS62" s="206"/>
      <c r="FT62" s="206"/>
      <c r="FU62" s="206"/>
      <c r="FV62" s="206"/>
      <c r="FW62" s="206"/>
      <c r="FX62" s="206"/>
      <c r="FY62" s="206"/>
      <c r="FZ62" s="206"/>
      <c r="GA62" s="206"/>
      <c r="GB62" s="206"/>
      <c r="GC62" s="206"/>
      <c r="GD62" s="206"/>
      <c r="GE62" s="206"/>
      <c r="GF62" s="206"/>
      <c r="GG62" s="206"/>
      <c r="GH62" s="206"/>
      <c r="GI62" s="206"/>
      <c r="GJ62" s="206"/>
      <c r="GK62" s="206"/>
      <c r="GL62" s="206"/>
      <c r="GM62" s="206"/>
      <c r="GN62" s="206"/>
      <c r="GO62" s="206"/>
      <c r="GP62" s="206"/>
      <c r="GQ62" s="206"/>
      <c r="GR62" s="206"/>
      <c r="GS62" s="206"/>
      <c r="GT62" s="206"/>
      <c r="GU62" s="206"/>
      <c r="GV62" s="206"/>
      <c r="GW62" s="206"/>
      <c r="GX62" s="206"/>
      <c r="GY62" s="206"/>
      <c r="GZ62" s="206"/>
      <c r="HA62" s="206"/>
      <c r="HB62" s="206"/>
      <c r="HC62" s="206"/>
      <c r="HD62" s="206"/>
      <c r="HE62" s="206"/>
      <c r="HF62" s="206"/>
      <c r="HG62" s="206"/>
      <c r="HH62" s="206"/>
      <c r="HI62" s="206"/>
      <c r="HJ62" s="206"/>
      <c r="HK62" s="206"/>
      <c r="HL62" s="206"/>
      <c r="HM62" s="206"/>
      <c r="HN62" s="206"/>
      <c r="HO62" s="206"/>
      <c r="HP62" s="206"/>
      <c r="HQ62" s="206"/>
      <c r="HR62" s="206"/>
      <c r="HS62" s="206"/>
      <c r="HT62" s="206"/>
      <c r="HU62" s="206"/>
      <c r="HV62" s="206"/>
      <c r="HW62" s="206"/>
      <c r="HX62" s="206"/>
      <c r="HY62" s="206"/>
      <c r="HZ62" s="206"/>
      <c r="IA62" s="206"/>
      <c r="IB62" s="206"/>
      <c r="IC62" s="206"/>
      <c r="ID62" s="206"/>
      <c r="IE62" s="206"/>
      <c r="IF62" s="206"/>
      <c r="IG62" s="206"/>
      <c r="IH62" s="206"/>
      <c r="II62" s="206"/>
      <c r="IJ62" s="206"/>
    </row>
    <row r="63" spans="1:244" s="207" customFormat="1" ht="25.5" customHeight="1" x14ac:dyDescent="0.2">
      <c r="A63" s="138">
        <v>6</v>
      </c>
      <c r="B63" s="139"/>
      <c r="C63" s="139"/>
      <c r="D63" s="520"/>
      <c r="E63" s="521"/>
      <c r="F63" s="522"/>
      <c r="G63" s="658"/>
      <c r="H63" s="659"/>
      <c r="I63" s="520"/>
      <c r="J63" s="521"/>
      <c r="K63" s="522"/>
      <c r="L63" s="516"/>
      <c r="M63" s="359"/>
      <c r="N63" s="535"/>
      <c r="O63" s="536"/>
      <c r="P63" s="536"/>
      <c r="Q63" s="537"/>
      <c r="R63" s="212"/>
      <c r="S63" s="212"/>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6"/>
      <c r="CE63" s="206"/>
      <c r="CF63" s="206"/>
      <c r="CG63" s="206"/>
      <c r="CH63" s="206"/>
      <c r="CI63" s="206"/>
      <c r="CJ63" s="206"/>
      <c r="CK63" s="206"/>
      <c r="CL63" s="206"/>
      <c r="CM63" s="206"/>
      <c r="CN63" s="206"/>
      <c r="CO63" s="206"/>
      <c r="CP63" s="206"/>
      <c r="CQ63" s="206"/>
      <c r="CR63" s="206"/>
      <c r="CS63" s="206"/>
      <c r="CT63" s="206"/>
      <c r="CU63" s="206"/>
      <c r="CV63" s="206"/>
      <c r="CW63" s="206"/>
      <c r="CX63" s="206"/>
      <c r="CY63" s="206"/>
      <c r="CZ63" s="206"/>
      <c r="DA63" s="206"/>
      <c r="DB63" s="206"/>
      <c r="DC63" s="206"/>
      <c r="DD63" s="206"/>
      <c r="DE63" s="206"/>
      <c r="DF63" s="206"/>
      <c r="DG63" s="206"/>
      <c r="DH63" s="206"/>
      <c r="DI63" s="206"/>
      <c r="DJ63" s="206"/>
      <c r="DK63" s="206"/>
      <c r="DL63" s="206"/>
      <c r="DM63" s="206"/>
      <c r="DN63" s="206"/>
      <c r="DO63" s="206"/>
      <c r="DP63" s="206"/>
      <c r="DQ63" s="206"/>
      <c r="DR63" s="206"/>
      <c r="DS63" s="206"/>
      <c r="DT63" s="206"/>
      <c r="DU63" s="206"/>
      <c r="DV63" s="206"/>
      <c r="DW63" s="206"/>
      <c r="DX63" s="206"/>
      <c r="DY63" s="206"/>
      <c r="DZ63" s="206"/>
      <c r="EA63" s="206"/>
      <c r="EB63" s="206"/>
      <c r="EC63" s="206"/>
      <c r="ED63" s="206"/>
      <c r="EE63" s="206"/>
      <c r="EF63" s="206"/>
      <c r="EG63" s="206"/>
      <c r="EH63" s="206"/>
      <c r="EI63" s="206"/>
      <c r="EJ63" s="206"/>
      <c r="EK63" s="206"/>
      <c r="EL63" s="206"/>
      <c r="EM63" s="206"/>
      <c r="EN63" s="206"/>
      <c r="EO63" s="206"/>
      <c r="EP63" s="206"/>
      <c r="EQ63" s="206"/>
      <c r="ER63" s="206"/>
      <c r="ES63" s="206"/>
      <c r="ET63" s="206"/>
      <c r="EU63" s="206"/>
      <c r="EV63" s="206"/>
      <c r="EW63" s="206"/>
      <c r="EX63" s="206"/>
      <c r="EY63" s="206"/>
      <c r="EZ63" s="206"/>
      <c r="FA63" s="206"/>
      <c r="FB63" s="206"/>
      <c r="FC63" s="206"/>
      <c r="FD63" s="206"/>
      <c r="FE63" s="206"/>
      <c r="FF63" s="206"/>
      <c r="FG63" s="206"/>
      <c r="FH63" s="206"/>
      <c r="FI63" s="206"/>
      <c r="FJ63" s="206"/>
      <c r="FK63" s="206"/>
      <c r="FL63" s="206"/>
      <c r="FM63" s="206"/>
      <c r="FN63" s="206"/>
      <c r="FO63" s="206"/>
      <c r="FP63" s="206"/>
      <c r="FQ63" s="206"/>
      <c r="FR63" s="206"/>
      <c r="FS63" s="206"/>
      <c r="FT63" s="206"/>
      <c r="FU63" s="206"/>
      <c r="FV63" s="206"/>
      <c r="FW63" s="206"/>
      <c r="FX63" s="206"/>
      <c r="FY63" s="206"/>
      <c r="FZ63" s="206"/>
      <c r="GA63" s="206"/>
      <c r="GB63" s="206"/>
      <c r="GC63" s="206"/>
      <c r="GD63" s="206"/>
      <c r="GE63" s="206"/>
      <c r="GF63" s="206"/>
      <c r="GG63" s="206"/>
      <c r="GH63" s="206"/>
      <c r="GI63" s="206"/>
      <c r="GJ63" s="206"/>
      <c r="GK63" s="206"/>
      <c r="GL63" s="206"/>
      <c r="GM63" s="206"/>
      <c r="GN63" s="206"/>
      <c r="GO63" s="206"/>
      <c r="GP63" s="206"/>
      <c r="GQ63" s="206"/>
      <c r="GR63" s="206"/>
      <c r="GS63" s="206"/>
      <c r="GT63" s="206"/>
      <c r="GU63" s="206"/>
      <c r="GV63" s="206"/>
      <c r="GW63" s="206"/>
      <c r="GX63" s="206"/>
      <c r="GY63" s="206"/>
      <c r="GZ63" s="206"/>
      <c r="HA63" s="206"/>
      <c r="HB63" s="206"/>
      <c r="HC63" s="206"/>
      <c r="HD63" s="206"/>
      <c r="HE63" s="206"/>
      <c r="HF63" s="206"/>
      <c r="HG63" s="206"/>
      <c r="HH63" s="206"/>
      <c r="HI63" s="206"/>
      <c r="HJ63" s="206"/>
      <c r="HK63" s="206"/>
      <c r="HL63" s="206"/>
      <c r="HM63" s="206"/>
      <c r="HN63" s="206"/>
      <c r="HO63" s="206"/>
      <c r="HP63" s="206"/>
      <c r="HQ63" s="206"/>
      <c r="HR63" s="206"/>
      <c r="HS63" s="206"/>
      <c r="HT63" s="206"/>
      <c r="HU63" s="206"/>
      <c r="HV63" s="206"/>
      <c r="HW63" s="206"/>
      <c r="HX63" s="206"/>
      <c r="HY63" s="206"/>
      <c r="HZ63" s="206"/>
      <c r="IA63" s="206"/>
      <c r="IB63" s="206"/>
      <c r="IC63" s="206"/>
      <c r="ID63" s="206"/>
      <c r="IE63" s="206"/>
      <c r="IF63" s="206"/>
      <c r="IG63" s="206"/>
      <c r="IH63" s="206"/>
      <c r="II63" s="206"/>
      <c r="IJ63" s="206"/>
    </row>
    <row r="64" spans="1:244" s="207" customFormat="1" ht="25.5" customHeight="1" thickBot="1" x14ac:dyDescent="0.25">
      <c r="A64" s="142">
        <v>7</v>
      </c>
      <c r="B64" s="143"/>
      <c r="C64" s="143"/>
      <c r="D64" s="668"/>
      <c r="E64" s="672"/>
      <c r="F64" s="673"/>
      <c r="G64" s="662"/>
      <c r="H64" s="663"/>
      <c r="I64" s="668"/>
      <c r="J64" s="669"/>
      <c r="K64" s="670"/>
      <c r="L64" s="518"/>
      <c r="M64" s="448"/>
      <c r="N64" s="759"/>
      <c r="O64" s="760"/>
      <c r="P64" s="760"/>
      <c r="Q64" s="761"/>
      <c r="R64" s="212"/>
      <c r="S64" s="212"/>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206"/>
      <c r="CK64" s="206"/>
      <c r="CL64" s="206"/>
      <c r="CM64" s="206"/>
      <c r="CN64" s="206"/>
      <c r="CO64" s="206"/>
      <c r="CP64" s="206"/>
      <c r="CQ64" s="206"/>
      <c r="CR64" s="206"/>
      <c r="CS64" s="206"/>
      <c r="CT64" s="206"/>
      <c r="CU64" s="206"/>
      <c r="CV64" s="206"/>
      <c r="CW64" s="206"/>
      <c r="CX64" s="206"/>
      <c r="CY64" s="206"/>
      <c r="CZ64" s="206"/>
      <c r="DA64" s="206"/>
      <c r="DB64" s="206"/>
      <c r="DC64" s="206"/>
      <c r="DD64" s="206"/>
      <c r="DE64" s="206"/>
      <c r="DF64" s="206"/>
      <c r="DG64" s="206"/>
      <c r="DH64" s="206"/>
      <c r="DI64" s="206"/>
      <c r="DJ64" s="206"/>
      <c r="DK64" s="206"/>
      <c r="DL64" s="206"/>
      <c r="DM64" s="206"/>
      <c r="DN64" s="206"/>
      <c r="DO64" s="206"/>
      <c r="DP64" s="206"/>
      <c r="DQ64" s="206"/>
      <c r="DR64" s="206"/>
      <c r="DS64" s="206"/>
      <c r="DT64" s="206"/>
      <c r="DU64" s="206"/>
      <c r="DV64" s="206"/>
      <c r="DW64" s="206"/>
      <c r="DX64" s="206"/>
      <c r="DY64" s="206"/>
      <c r="DZ64" s="206"/>
      <c r="EA64" s="206"/>
      <c r="EB64" s="206"/>
      <c r="EC64" s="206"/>
      <c r="ED64" s="206"/>
      <c r="EE64" s="206"/>
      <c r="EF64" s="206"/>
      <c r="EG64" s="206"/>
      <c r="EH64" s="206"/>
      <c r="EI64" s="206"/>
      <c r="EJ64" s="206"/>
      <c r="EK64" s="206"/>
      <c r="EL64" s="206"/>
      <c r="EM64" s="206"/>
      <c r="EN64" s="206"/>
      <c r="EO64" s="206"/>
      <c r="EP64" s="206"/>
      <c r="EQ64" s="206"/>
      <c r="ER64" s="206"/>
      <c r="ES64" s="206"/>
      <c r="ET64" s="206"/>
      <c r="EU64" s="206"/>
      <c r="EV64" s="206"/>
      <c r="EW64" s="206"/>
      <c r="EX64" s="206"/>
      <c r="EY64" s="206"/>
      <c r="EZ64" s="206"/>
      <c r="FA64" s="206"/>
      <c r="FB64" s="206"/>
      <c r="FC64" s="206"/>
      <c r="FD64" s="206"/>
      <c r="FE64" s="206"/>
      <c r="FF64" s="206"/>
      <c r="FG64" s="206"/>
      <c r="FH64" s="206"/>
      <c r="FI64" s="206"/>
      <c r="FJ64" s="206"/>
      <c r="FK64" s="206"/>
      <c r="FL64" s="206"/>
      <c r="FM64" s="206"/>
      <c r="FN64" s="206"/>
      <c r="FO64" s="206"/>
      <c r="FP64" s="206"/>
      <c r="FQ64" s="206"/>
      <c r="FR64" s="206"/>
      <c r="FS64" s="206"/>
      <c r="FT64" s="206"/>
      <c r="FU64" s="206"/>
      <c r="FV64" s="206"/>
      <c r="FW64" s="206"/>
      <c r="FX64" s="206"/>
      <c r="FY64" s="206"/>
      <c r="FZ64" s="206"/>
      <c r="GA64" s="206"/>
      <c r="GB64" s="206"/>
      <c r="GC64" s="206"/>
      <c r="GD64" s="206"/>
      <c r="GE64" s="206"/>
      <c r="GF64" s="206"/>
      <c r="GG64" s="206"/>
      <c r="GH64" s="206"/>
      <c r="GI64" s="206"/>
      <c r="GJ64" s="206"/>
      <c r="GK64" s="206"/>
      <c r="GL64" s="206"/>
      <c r="GM64" s="206"/>
      <c r="GN64" s="206"/>
      <c r="GO64" s="206"/>
      <c r="GP64" s="206"/>
      <c r="GQ64" s="206"/>
      <c r="GR64" s="206"/>
      <c r="GS64" s="206"/>
      <c r="GT64" s="206"/>
      <c r="GU64" s="206"/>
      <c r="GV64" s="206"/>
      <c r="GW64" s="206"/>
      <c r="GX64" s="206"/>
      <c r="GY64" s="206"/>
      <c r="GZ64" s="206"/>
      <c r="HA64" s="206"/>
      <c r="HB64" s="206"/>
      <c r="HC64" s="206"/>
      <c r="HD64" s="206"/>
      <c r="HE64" s="206"/>
      <c r="HF64" s="206"/>
      <c r="HG64" s="206"/>
      <c r="HH64" s="206"/>
      <c r="HI64" s="206"/>
      <c r="HJ64" s="206"/>
      <c r="HK64" s="206"/>
      <c r="HL64" s="206"/>
      <c r="HM64" s="206"/>
      <c r="HN64" s="206"/>
      <c r="HO64" s="206"/>
      <c r="HP64" s="206"/>
      <c r="HQ64" s="206"/>
      <c r="HR64" s="206"/>
      <c r="HS64" s="206"/>
      <c r="HT64" s="206"/>
      <c r="HU64" s="206"/>
      <c r="HV64" s="206"/>
      <c r="HW64" s="206"/>
      <c r="HX64" s="206"/>
      <c r="HY64" s="206"/>
      <c r="HZ64" s="206"/>
      <c r="IA64" s="206"/>
      <c r="IB64" s="206"/>
      <c r="IC64" s="206"/>
      <c r="ID64" s="206"/>
      <c r="IE64" s="206"/>
      <c r="IF64" s="206"/>
      <c r="IG64" s="206"/>
      <c r="IH64" s="206"/>
      <c r="II64" s="206"/>
      <c r="IJ64" s="206"/>
    </row>
    <row r="65" spans="1:244" s="207" customFormat="1" ht="25.5" customHeight="1" thickBot="1" x14ac:dyDescent="0.25">
      <c r="A65" s="214"/>
      <c r="B65" s="214"/>
      <c r="C65" s="215"/>
      <c r="D65" s="215"/>
      <c r="E65" s="674" t="s">
        <v>135</v>
      </c>
      <c r="F65" s="675"/>
      <c r="G65" s="671">
        <f>SUM(G58:G64)</f>
        <v>0</v>
      </c>
      <c r="H65" s="651"/>
      <c r="I65" s="215"/>
      <c r="J65" s="215"/>
      <c r="K65" s="215"/>
      <c r="L65" s="650">
        <f>SUM(L58:M64)</f>
        <v>0</v>
      </c>
      <c r="M65" s="651"/>
      <c r="N65" s="215"/>
      <c r="O65" s="212"/>
      <c r="P65" s="212"/>
      <c r="Q65" s="212"/>
      <c r="R65" s="212"/>
      <c r="S65" s="212"/>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206"/>
      <c r="CK65" s="206"/>
      <c r="CL65" s="206"/>
      <c r="CM65" s="206"/>
      <c r="CN65" s="206"/>
      <c r="CO65" s="206"/>
      <c r="CP65" s="206"/>
      <c r="CQ65" s="206"/>
      <c r="CR65" s="206"/>
      <c r="CS65" s="206"/>
      <c r="CT65" s="206"/>
      <c r="CU65" s="206"/>
      <c r="CV65" s="206"/>
      <c r="CW65" s="206"/>
      <c r="CX65" s="206"/>
      <c r="CY65" s="206"/>
      <c r="CZ65" s="206"/>
      <c r="DA65" s="206"/>
      <c r="DB65" s="206"/>
      <c r="DC65" s="206"/>
      <c r="DD65" s="206"/>
      <c r="DE65" s="206"/>
      <c r="DF65" s="206"/>
      <c r="DG65" s="206"/>
      <c r="DH65" s="206"/>
      <c r="DI65" s="206"/>
      <c r="DJ65" s="206"/>
      <c r="DK65" s="206"/>
      <c r="DL65" s="206"/>
      <c r="DM65" s="206"/>
      <c r="DN65" s="206"/>
      <c r="DO65" s="206"/>
      <c r="DP65" s="206"/>
      <c r="DQ65" s="206"/>
      <c r="DR65" s="206"/>
      <c r="DS65" s="206"/>
      <c r="DT65" s="206"/>
      <c r="DU65" s="206"/>
      <c r="DV65" s="206"/>
      <c r="DW65" s="206"/>
      <c r="DX65" s="206"/>
      <c r="DY65" s="206"/>
      <c r="DZ65" s="206"/>
      <c r="EA65" s="206"/>
      <c r="EB65" s="206"/>
      <c r="EC65" s="206"/>
      <c r="ED65" s="206"/>
      <c r="EE65" s="206"/>
      <c r="EF65" s="206"/>
      <c r="EG65" s="206"/>
      <c r="EH65" s="206"/>
      <c r="EI65" s="206"/>
      <c r="EJ65" s="206"/>
      <c r="EK65" s="206"/>
      <c r="EL65" s="206"/>
      <c r="EM65" s="206"/>
      <c r="EN65" s="206"/>
      <c r="EO65" s="206"/>
      <c r="EP65" s="206"/>
      <c r="EQ65" s="206"/>
      <c r="ER65" s="206"/>
      <c r="ES65" s="206"/>
      <c r="ET65" s="206"/>
      <c r="EU65" s="206"/>
      <c r="EV65" s="206"/>
      <c r="EW65" s="206"/>
      <c r="EX65" s="206"/>
      <c r="EY65" s="206"/>
      <c r="EZ65" s="206"/>
      <c r="FA65" s="206"/>
      <c r="FB65" s="206"/>
      <c r="FC65" s="206"/>
      <c r="FD65" s="206"/>
      <c r="FE65" s="206"/>
      <c r="FF65" s="206"/>
      <c r="FG65" s="206"/>
      <c r="FH65" s="206"/>
      <c r="FI65" s="206"/>
      <c r="FJ65" s="206"/>
      <c r="FK65" s="206"/>
      <c r="FL65" s="206"/>
      <c r="FM65" s="206"/>
      <c r="FN65" s="206"/>
      <c r="FO65" s="206"/>
      <c r="FP65" s="206"/>
      <c r="FQ65" s="206"/>
      <c r="FR65" s="206"/>
      <c r="FS65" s="206"/>
      <c r="FT65" s="206"/>
      <c r="FU65" s="206"/>
      <c r="FV65" s="206"/>
      <c r="FW65" s="206"/>
      <c r="FX65" s="206"/>
      <c r="FY65" s="206"/>
      <c r="FZ65" s="206"/>
      <c r="GA65" s="206"/>
      <c r="GB65" s="206"/>
      <c r="GC65" s="206"/>
      <c r="GD65" s="206"/>
      <c r="GE65" s="206"/>
      <c r="GF65" s="206"/>
      <c r="GG65" s="206"/>
      <c r="GH65" s="206"/>
      <c r="GI65" s="206"/>
      <c r="GJ65" s="206"/>
      <c r="GK65" s="206"/>
      <c r="GL65" s="206"/>
      <c r="GM65" s="206"/>
      <c r="GN65" s="206"/>
      <c r="GO65" s="206"/>
      <c r="GP65" s="206"/>
      <c r="GQ65" s="206"/>
      <c r="GR65" s="206"/>
      <c r="GS65" s="206"/>
      <c r="GT65" s="206"/>
      <c r="GU65" s="206"/>
      <c r="GV65" s="206"/>
      <c r="GW65" s="206"/>
      <c r="GX65" s="206"/>
      <c r="GY65" s="206"/>
      <c r="GZ65" s="206"/>
      <c r="HA65" s="206"/>
      <c r="HB65" s="206"/>
      <c r="HC65" s="206"/>
      <c r="HD65" s="206"/>
      <c r="HE65" s="206"/>
      <c r="HF65" s="206"/>
      <c r="HG65" s="206"/>
      <c r="HH65" s="206"/>
      <c r="HI65" s="206"/>
      <c r="HJ65" s="206"/>
      <c r="HK65" s="206"/>
      <c r="HL65" s="206"/>
      <c r="HM65" s="206"/>
      <c r="HN65" s="206"/>
      <c r="HO65" s="206"/>
      <c r="HP65" s="206"/>
      <c r="HQ65" s="206"/>
      <c r="HR65" s="206"/>
      <c r="HS65" s="206"/>
      <c r="HT65" s="206"/>
      <c r="HU65" s="206"/>
      <c r="HV65" s="206"/>
      <c r="HW65" s="206"/>
      <c r="HX65" s="206"/>
      <c r="HY65" s="206"/>
      <c r="HZ65" s="206"/>
      <c r="IA65" s="206"/>
      <c r="IB65" s="206"/>
      <c r="IC65" s="206"/>
      <c r="ID65" s="206"/>
      <c r="IE65" s="206"/>
      <c r="IF65" s="206"/>
    </row>
    <row r="66" spans="1:244" s="207" customFormat="1" ht="12.75" customHeight="1" thickBot="1" x14ac:dyDescent="0.25">
      <c r="A66" s="212"/>
      <c r="B66" s="212"/>
      <c r="C66" s="212"/>
      <c r="D66" s="212"/>
      <c r="E66" s="212"/>
      <c r="F66" s="212"/>
      <c r="G66" s="212"/>
      <c r="H66" s="212"/>
      <c r="I66" s="212"/>
      <c r="J66" s="212"/>
      <c r="K66" s="212"/>
      <c r="L66" s="212"/>
      <c r="M66" s="212"/>
      <c r="N66" s="212"/>
      <c r="O66" s="212"/>
      <c r="P66" s="212"/>
      <c r="Q66" s="212"/>
      <c r="R66" s="212"/>
      <c r="S66" s="212"/>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206"/>
      <c r="DS66" s="206"/>
      <c r="DT66" s="206"/>
      <c r="DU66" s="206"/>
      <c r="DV66" s="206"/>
      <c r="DW66" s="206"/>
      <c r="DX66" s="206"/>
      <c r="DY66" s="206"/>
      <c r="DZ66" s="206"/>
      <c r="EA66" s="206"/>
      <c r="EB66" s="206"/>
      <c r="EC66" s="206"/>
      <c r="ED66" s="206"/>
      <c r="EE66" s="206"/>
      <c r="EF66" s="206"/>
      <c r="EG66" s="206"/>
      <c r="EH66" s="206"/>
      <c r="EI66" s="206"/>
      <c r="EJ66" s="206"/>
      <c r="EK66" s="206"/>
      <c r="EL66" s="206"/>
      <c r="EM66" s="206"/>
      <c r="EN66" s="206"/>
      <c r="EO66" s="206"/>
      <c r="EP66" s="206"/>
      <c r="EQ66" s="206"/>
      <c r="ER66" s="206"/>
      <c r="ES66" s="206"/>
      <c r="ET66" s="206"/>
      <c r="EU66" s="206"/>
      <c r="EV66" s="206"/>
      <c r="EW66" s="206"/>
      <c r="EX66" s="206"/>
      <c r="EY66" s="206"/>
      <c r="EZ66" s="206"/>
      <c r="FA66" s="206"/>
      <c r="FB66" s="206"/>
      <c r="FC66" s="206"/>
      <c r="FD66" s="206"/>
      <c r="FE66" s="206"/>
      <c r="FF66" s="206"/>
      <c r="FG66" s="206"/>
      <c r="FH66" s="206"/>
      <c r="FI66" s="206"/>
      <c r="FJ66" s="206"/>
      <c r="FK66" s="206"/>
      <c r="FL66" s="206"/>
      <c r="FM66" s="206"/>
      <c r="FN66" s="206"/>
      <c r="FO66" s="206"/>
      <c r="FP66" s="206"/>
      <c r="FQ66" s="206"/>
      <c r="FR66" s="206"/>
      <c r="FS66" s="206"/>
      <c r="FT66" s="206"/>
      <c r="FU66" s="206"/>
      <c r="FV66" s="206"/>
      <c r="FW66" s="206"/>
      <c r="FX66" s="206"/>
      <c r="FY66" s="206"/>
      <c r="FZ66" s="206"/>
      <c r="GA66" s="206"/>
      <c r="GB66" s="206"/>
      <c r="GC66" s="206"/>
      <c r="GD66" s="206"/>
      <c r="GE66" s="206"/>
      <c r="GF66" s="206"/>
      <c r="GG66" s="206"/>
      <c r="GH66" s="206"/>
      <c r="GI66" s="206"/>
      <c r="GJ66" s="206"/>
      <c r="GK66" s="206"/>
      <c r="GL66" s="206"/>
      <c r="GM66" s="206"/>
      <c r="GN66" s="206"/>
      <c r="GO66" s="206"/>
      <c r="GP66" s="206"/>
      <c r="GQ66" s="206"/>
      <c r="GR66" s="206"/>
      <c r="GS66" s="206"/>
      <c r="GT66" s="206"/>
      <c r="GU66" s="206"/>
      <c r="GV66" s="206"/>
      <c r="GW66" s="206"/>
      <c r="GX66" s="206"/>
      <c r="GY66" s="206"/>
      <c r="GZ66" s="206"/>
      <c r="HA66" s="206"/>
      <c r="HB66" s="206"/>
      <c r="HC66" s="206"/>
      <c r="HD66" s="206"/>
      <c r="HE66" s="206"/>
      <c r="HF66" s="206"/>
      <c r="HG66" s="206"/>
      <c r="HH66" s="206"/>
      <c r="HI66" s="206"/>
      <c r="HJ66" s="206"/>
      <c r="HK66" s="206"/>
      <c r="HL66" s="206"/>
      <c r="HM66" s="206"/>
      <c r="HN66" s="206"/>
      <c r="HO66" s="206"/>
      <c r="HP66" s="206"/>
      <c r="HQ66" s="206"/>
      <c r="HR66" s="206"/>
      <c r="HS66" s="206"/>
      <c r="HT66" s="206"/>
      <c r="HU66" s="206"/>
      <c r="HV66" s="206"/>
      <c r="HW66" s="206"/>
      <c r="HX66" s="206"/>
      <c r="HY66" s="206"/>
      <c r="HZ66" s="206"/>
      <c r="IA66" s="206"/>
      <c r="IB66" s="206"/>
      <c r="IC66" s="206"/>
      <c r="ID66" s="206"/>
      <c r="IE66" s="206"/>
      <c r="IF66" s="206"/>
      <c r="IG66" s="206"/>
      <c r="IH66" s="206"/>
      <c r="II66" s="206"/>
      <c r="IJ66" s="206"/>
    </row>
    <row r="67" spans="1:244" ht="30" customHeight="1" thickBot="1" x14ac:dyDescent="0.25">
      <c r="A67" s="341" t="s">
        <v>452</v>
      </c>
      <c r="B67" s="342"/>
      <c r="C67" s="342"/>
      <c r="D67" s="342"/>
      <c r="E67" s="342"/>
      <c r="F67" s="342"/>
      <c r="G67" s="342"/>
      <c r="H67" s="342"/>
      <c r="I67" s="342"/>
      <c r="J67" s="342"/>
      <c r="K67" s="342"/>
      <c r="L67" s="342"/>
      <c r="M67" s="342"/>
      <c r="N67" s="342"/>
      <c r="O67" s="342"/>
      <c r="P67" s="342"/>
      <c r="Q67" s="342"/>
      <c r="R67" s="342"/>
      <c r="S67" s="343"/>
    </row>
    <row r="68" spans="1:244" ht="18" customHeight="1" thickBot="1" x14ac:dyDescent="0.25">
      <c r="A68" s="122"/>
      <c r="B68" s="122"/>
      <c r="C68" s="122"/>
      <c r="D68" s="122"/>
      <c r="E68" s="122"/>
      <c r="F68" s="122"/>
      <c r="G68" s="122"/>
      <c r="H68" s="122"/>
      <c r="I68" s="122"/>
      <c r="J68" s="122"/>
      <c r="K68" s="122"/>
      <c r="L68" s="122"/>
      <c r="M68" s="122"/>
      <c r="N68" s="122"/>
      <c r="O68" s="122"/>
      <c r="P68" s="122"/>
      <c r="Q68" s="122"/>
      <c r="R68" s="122"/>
      <c r="S68" s="122"/>
    </row>
    <row r="69" spans="1:244" ht="48.75" customHeight="1" thickBot="1" x14ac:dyDescent="0.25">
      <c r="A69" s="185"/>
      <c r="B69" s="185"/>
      <c r="C69" s="122"/>
      <c r="D69" s="216" t="s">
        <v>411</v>
      </c>
      <c r="E69" s="696" t="s">
        <v>355</v>
      </c>
      <c r="F69" s="636"/>
      <c r="G69" s="507" t="s">
        <v>185</v>
      </c>
      <c r="H69" s="508"/>
      <c r="I69" s="689" t="s">
        <v>145</v>
      </c>
      <c r="J69" s="690"/>
      <c r="K69" s="344" t="s">
        <v>140</v>
      </c>
      <c r="L69" s="346"/>
      <c r="M69" s="344" t="s">
        <v>412</v>
      </c>
      <c r="N69" s="345"/>
      <c r="O69" s="345"/>
      <c r="P69" s="345"/>
      <c r="Q69" s="345"/>
      <c r="R69" s="346"/>
      <c r="S69" s="122"/>
    </row>
    <row r="70" spans="1:244" s="122" customFormat="1" ht="36" customHeight="1" x14ac:dyDescent="0.25">
      <c r="A70" s="693" t="s">
        <v>366</v>
      </c>
      <c r="B70" s="694"/>
      <c r="C70" s="695"/>
      <c r="D70" s="217">
        <v>2</v>
      </c>
      <c r="E70" s="664">
        <f>D31</f>
        <v>0</v>
      </c>
      <c r="F70" s="665"/>
      <c r="G70" s="664">
        <f>E31</f>
        <v>0</v>
      </c>
      <c r="H70" s="665"/>
      <c r="I70" s="678" t="str">
        <f>IFERROR(G70/E70,"-")</f>
        <v>-</v>
      </c>
      <c r="J70" s="679"/>
      <c r="K70" s="680">
        <f>IFERROR(D70-E70,"-")</f>
        <v>2</v>
      </c>
      <c r="L70" s="681"/>
      <c r="M70" s="706"/>
      <c r="N70" s="707"/>
      <c r="O70" s="707"/>
      <c r="P70" s="707"/>
      <c r="Q70" s="707"/>
      <c r="R70" s="708"/>
    </row>
    <row r="71" spans="1:244" s="122" customFormat="1" ht="52.5" customHeight="1" x14ac:dyDescent="0.25">
      <c r="A71" s="744" t="s">
        <v>441</v>
      </c>
      <c r="B71" s="745"/>
      <c r="C71" s="746"/>
      <c r="D71" s="218">
        <f>N7*0.15</f>
        <v>0</v>
      </c>
      <c r="E71" s="676"/>
      <c r="F71" s="677"/>
      <c r="G71" s="477"/>
      <c r="H71" s="478"/>
      <c r="I71" s="600" t="str">
        <f>IFERROR(G71/E71,"-")</f>
        <v>-</v>
      </c>
      <c r="J71" s="601"/>
      <c r="K71" s="666">
        <f>IFERROR(E71-D71,"-")</f>
        <v>0</v>
      </c>
      <c r="L71" s="667"/>
      <c r="M71" s="497"/>
      <c r="N71" s="498"/>
      <c r="O71" s="498"/>
      <c r="P71" s="498"/>
      <c r="Q71" s="498"/>
      <c r="R71" s="499"/>
    </row>
    <row r="72" spans="1:244" s="122" customFormat="1" ht="49.5" customHeight="1" thickBot="1" x14ac:dyDescent="0.3">
      <c r="A72" s="747" t="s">
        <v>368</v>
      </c>
      <c r="B72" s="748"/>
      <c r="C72" s="749"/>
      <c r="D72" s="219"/>
      <c r="E72" s="685">
        <f>G65</f>
        <v>0</v>
      </c>
      <c r="F72" s="686"/>
      <c r="G72" s="685">
        <f>L65</f>
        <v>0</v>
      </c>
      <c r="H72" s="686"/>
      <c r="I72" s="687" t="str">
        <f>IFERROR(G72/E72,"-")</f>
        <v>-</v>
      </c>
      <c r="J72" s="688"/>
      <c r="K72" s="682">
        <f>IFERROR(E72-D72,"-")</f>
        <v>0</v>
      </c>
      <c r="L72" s="683"/>
      <c r="M72" s="697"/>
      <c r="N72" s="698"/>
      <c r="O72" s="698"/>
      <c r="P72" s="698"/>
      <c r="Q72" s="698"/>
      <c r="R72" s="699"/>
    </row>
    <row r="73" spans="1:244" ht="30.75" customHeight="1" thickBot="1" x14ac:dyDescent="0.25">
      <c r="A73" s="122"/>
      <c r="B73" s="122"/>
      <c r="C73" s="122"/>
      <c r="D73" s="122"/>
      <c r="E73" s="220"/>
      <c r="F73" s="122"/>
      <c r="G73" s="122"/>
      <c r="H73" s="122"/>
      <c r="I73" s="122"/>
      <c r="J73" s="122"/>
      <c r="K73" s="221"/>
      <c r="L73" s="122"/>
      <c r="M73" s="122"/>
      <c r="N73" s="122"/>
      <c r="O73" s="122"/>
      <c r="P73" s="122"/>
      <c r="Q73" s="122"/>
      <c r="R73" s="122"/>
      <c r="S73" s="122"/>
    </row>
    <row r="74" spans="1:244" ht="30.75" hidden="1" customHeight="1" thickBot="1" x14ac:dyDescent="0.25">
      <c r="A74" s="122"/>
      <c r="B74" s="122"/>
      <c r="C74" s="122"/>
      <c r="D74" s="122"/>
      <c r="E74" s="122"/>
      <c r="F74" s="122"/>
      <c r="G74" s="122"/>
      <c r="H74" s="122"/>
      <c r="I74" s="122"/>
      <c r="J74" s="122"/>
      <c r="K74" s="122"/>
      <c r="L74" s="122"/>
      <c r="M74" s="122"/>
      <c r="N74" s="122"/>
      <c r="O74" s="122"/>
      <c r="P74" s="122"/>
      <c r="Q74" s="122"/>
      <c r="R74" s="122"/>
      <c r="S74" s="122"/>
    </row>
    <row r="75" spans="1:244" ht="30.75" customHeight="1" thickBot="1" x14ac:dyDescent="0.25">
      <c r="A75" s="341" t="s">
        <v>191</v>
      </c>
      <c r="B75" s="342"/>
      <c r="C75" s="342"/>
      <c r="D75" s="342"/>
      <c r="E75" s="342"/>
      <c r="F75" s="342"/>
      <c r="G75" s="342"/>
      <c r="H75" s="342"/>
      <c r="I75" s="342"/>
      <c r="J75" s="342"/>
      <c r="K75" s="342"/>
      <c r="L75" s="342"/>
      <c r="M75" s="342"/>
      <c r="N75" s="342"/>
      <c r="O75" s="342"/>
      <c r="P75" s="342"/>
      <c r="Q75" s="342"/>
      <c r="R75" s="342"/>
      <c r="S75" s="343"/>
    </row>
    <row r="76" spans="1:244" ht="19.5" customHeight="1" thickBot="1" x14ac:dyDescent="0.25">
      <c r="A76" s="122"/>
      <c r="B76" s="122"/>
      <c r="C76" s="122"/>
      <c r="D76" s="122"/>
      <c r="E76" s="122"/>
      <c r="F76" s="122"/>
      <c r="G76" s="122"/>
      <c r="H76" s="122"/>
      <c r="I76" s="122"/>
      <c r="J76" s="122"/>
      <c r="K76" s="122"/>
      <c r="L76" s="122"/>
      <c r="M76" s="122"/>
      <c r="N76" s="122"/>
      <c r="O76" s="122"/>
      <c r="P76" s="122"/>
      <c r="Q76" s="122"/>
      <c r="R76" s="122"/>
      <c r="S76" s="122"/>
    </row>
    <row r="77" spans="1:244" ht="30.75" customHeight="1" thickBot="1" x14ac:dyDescent="0.25">
      <c r="A77" s="641" t="s">
        <v>194</v>
      </c>
      <c r="B77" s="642"/>
      <c r="C77" s="643"/>
      <c r="D77" s="643"/>
      <c r="E77" s="644"/>
      <c r="F77" s="507" t="s">
        <v>185</v>
      </c>
      <c r="G77" s="645"/>
      <c r="H77" s="507" t="s">
        <v>1</v>
      </c>
      <c r="I77" s="653"/>
      <c r="J77" s="653"/>
      <c r="K77" s="653"/>
      <c r="L77" s="653"/>
      <c r="M77" s="508"/>
      <c r="N77" s="122"/>
      <c r="O77" s="122"/>
      <c r="P77" s="122"/>
      <c r="Q77" s="122"/>
      <c r="R77" s="122"/>
      <c r="S77" s="122"/>
    </row>
    <row r="78" spans="1:244" ht="30.75" customHeight="1" x14ac:dyDescent="0.2">
      <c r="A78" s="466" t="s">
        <v>146</v>
      </c>
      <c r="B78" s="750"/>
      <c r="C78" s="222">
        <v>1.1000000000000001</v>
      </c>
      <c r="D78" s="635" t="s">
        <v>455</v>
      </c>
      <c r="E78" s="636"/>
      <c r="F78" s="646">
        <v>0</v>
      </c>
      <c r="G78" s="647"/>
      <c r="H78" s="654"/>
      <c r="I78" s="464"/>
      <c r="J78" s="464"/>
      <c r="K78" s="464"/>
      <c r="L78" s="464"/>
      <c r="M78" s="465"/>
      <c r="N78" s="122"/>
      <c r="O78" s="122"/>
      <c r="P78" s="122"/>
      <c r="Q78" s="122"/>
      <c r="R78" s="122"/>
      <c r="S78" s="122"/>
    </row>
    <row r="79" spans="1:244" ht="30.75" customHeight="1" x14ac:dyDescent="0.2">
      <c r="A79" s="751"/>
      <c r="B79" s="752"/>
      <c r="C79" s="223">
        <v>1.2</v>
      </c>
      <c r="D79" s="637" t="s">
        <v>147</v>
      </c>
      <c r="E79" s="638"/>
      <c r="F79" s="357"/>
      <c r="G79" s="374"/>
      <c r="H79" s="350"/>
      <c r="I79" s="517"/>
      <c r="J79" s="517"/>
      <c r="K79" s="517"/>
      <c r="L79" s="517"/>
      <c r="M79" s="352"/>
      <c r="N79" s="122"/>
      <c r="O79" s="122"/>
      <c r="P79" s="122"/>
      <c r="Q79" s="122"/>
      <c r="R79" s="122"/>
      <c r="S79" s="122"/>
    </row>
    <row r="80" spans="1:244" ht="30.75" customHeight="1" x14ac:dyDescent="0.2">
      <c r="A80" s="702" t="s">
        <v>148</v>
      </c>
      <c r="B80" s="703"/>
      <c r="C80" s="223">
        <v>2.1</v>
      </c>
      <c r="D80" s="639" t="s">
        <v>0</v>
      </c>
      <c r="E80" s="640"/>
      <c r="F80" s="357">
        <f>-L53</f>
        <v>0</v>
      </c>
      <c r="G80" s="374"/>
      <c r="H80" s="350"/>
      <c r="I80" s="517"/>
      <c r="J80" s="517"/>
      <c r="K80" s="517"/>
      <c r="L80" s="517"/>
      <c r="M80" s="352"/>
      <c r="N80" s="122"/>
      <c r="O80" s="122"/>
      <c r="P80" s="122"/>
      <c r="Q80" s="122"/>
      <c r="R80" s="122"/>
      <c r="S80" s="122"/>
    </row>
    <row r="81" spans="1:19" ht="30.75" customHeight="1" x14ac:dyDescent="0.2">
      <c r="A81" s="704"/>
      <c r="B81" s="705"/>
      <c r="C81" s="223">
        <v>2.2000000000000002</v>
      </c>
      <c r="D81" s="639" t="s">
        <v>149</v>
      </c>
      <c r="E81" s="640"/>
      <c r="F81" s="357">
        <f>-K22</f>
        <v>0</v>
      </c>
      <c r="G81" s="374"/>
      <c r="H81" s="362"/>
      <c r="I81" s="691"/>
      <c r="J81" s="691"/>
      <c r="K81" s="691"/>
      <c r="L81" s="691"/>
      <c r="M81" s="363"/>
      <c r="N81" s="122"/>
      <c r="O81" s="122"/>
      <c r="P81" s="122"/>
      <c r="Q81" s="122"/>
      <c r="R81" s="122"/>
      <c r="S81" s="122"/>
    </row>
    <row r="82" spans="1:19" ht="47.25" customHeight="1" thickBot="1" x14ac:dyDescent="0.25">
      <c r="A82" s="700" t="s">
        <v>150</v>
      </c>
      <c r="B82" s="701"/>
      <c r="C82" s="224">
        <v>3.1</v>
      </c>
      <c r="D82" s="684" t="s">
        <v>193</v>
      </c>
      <c r="E82" s="405"/>
      <c r="F82" s="446"/>
      <c r="G82" s="692"/>
      <c r="H82" s="338"/>
      <c r="I82" s="339"/>
      <c r="J82" s="339"/>
      <c r="K82" s="339"/>
      <c r="L82" s="339"/>
      <c r="M82" s="340"/>
      <c r="N82" s="122"/>
      <c r="O82" s="122"/>
      <c r="P82" s="122"/>
      <c r="Q82" s="122"/>
      <c r="R82" s="122"/>
      <c r="S82" s="122"/>
    </row>
    <row r="83" spans="1:19" ht="30.75" customHeight="1" thickBot="1" x14ac:dyDescent="0.25">
      <c r="A83" s="122"/>
      <c r="B83" s="122"/>
      <c r="C83" s="122"/>
      <c r="D83" s="502" t="s">
        <v>135</v>
      </c>
      <c r="E83" s="504"/>
      <c r="F83" s="650">
        <f>SUM(F78:G82)</f>
        <v>0</v>
      </c>
      <c r="G83" s="651"/>
      <c r="H83" s="122"/>
      <c r="I83" s="122"/>
      <c r="J83" s="225"/>
      <c r="K83" s="122"/>
      <c r="L83" s="122"/>
      <c r="M83" s="122"/>
      <c r="N83" s="122"/>
      <c r="O83" s="122"/>
      <c r="P83" s="122"/>
      <c r="Q83" s="122"/>
      <c r="R83" s="122"/>
      <c r="S83" s="122"/>
    </row>
    <row r="84" spans="1:19" ht="30.75" customHeight="1" thickBot="1" x14ac:dyDescent="0.25">
      <c r="A84" s="122"/>
      <c r="B84" s="122"/>
      <c r="C84" s="122"/>
      <c r="D84" s="122"/>
      <c r="E84" s="122"/>
      <c r="F84" s="122"/>
      <c r="G84" s="122"/>
      <c r="H84" s="122"/>
      <c r="I84" s="122"/>
      <c r="J84" s="122"/>
      <c r="K84" s="122"/>
      <c r="L84" s="122"/>
      <c r="M84" s="122"/>
      <c r="N84" s="122"/>
      <c r="O84" s="122"/>
      <c r="P84" s="122"/>
      <c r="Q84" s="122"/>
      <c r="R84" s="122"/>
      <c r="S84" s="122"/>
    </row>
    <row r="85" spans="1:19" ht="30.75" customHeight="1" thickBot="1" x14ac:dyDescent="0.25">
      <c r="A85" s="512" t="s">
        <v>195</v>
      </c>
      <c r="B85" s="513"/>
      <c r="C85" s="513"/>
      <c r="D85" s="507" t="s">
        <v>185</v>
      </c>
      <c r="E85" s="508"/>
      <c r="F85" s="509" t="s">
        <v>1</v>
      </c>
      <c r="G85" s="510"/>
      <c r="H85" s="510"/>
      <c r="I85" s="510"/>
      <c r="J85" s="510"/>
      <c r="K85" s="511"/>
      <c r="L85" s="122"/>
      <c r="M85" s="122"/>
      <c r="N85" s="122"/>
      <c r="O85" s="122"/>
      <c r="P85" s="122"/>
      <c r="Q85" s="122"/>
      <c r="R85" s="122"/>
      <c r="S85" s="122"/>
    </row>
    <row r="86" spans="1:19" ht="30.75" customHeight="1" x14ac:dyDescent="0.2">
      <c r="A86" s="226" t="s">
        <v>151</v>
      </c>
      <c r="B86" s="227"/>
      <c r="C86" s="228"/>
      <c r="D86" s="514"/>
      <c r="E86" s="515"/>
      <c r="F86" s="360"/>
      <c r="G86" s="488"/>
      <c r="H86" s="488"/>
      <c r="I86" s="488"/>
      <c r="J86" s="488"/>
      <c r="K86" s="361"/>
      <c r="L86" s="122"/>
      <c r="M86" s="122"/>
      <c r="N86" s="122"/>
      <c r="O86" s="122"/>
      <c r="P86" s="122"/>
      <c r="Q86" s="122"/>
      <c r="R86" s="122"/>
      <c r="S86" s="122"/>
    </row>
    <row r="87" spans="1:19" ht="30.75" customHeight="1" x14ac:dyDescent="0.2">
      <c r="A87" s="229" t="s">
        <v>152</v>
      </c>
      <c r="B87" s="230"/>
      <c r="C87" s="231"/>
      <c r="D87" s="516"/>
      <c r="E87" s="359"/>
      <c r="F87" s="350"/>
      <c r="G87" s="517"/>
      <c r="H87" s="517"/>
      <c r="I87" s="517"/>
      <c r="J87" s="517"/>
      <c r="K87" s="352"/>
      <c r="L87" s="122"/>
      <c r="M87" s="122"/>
      <c r="N87" s="122"/>
      <c r="O87" s="122"/>
      <c r="P87" s="122"/>
      <c r="Q87" s="122"/>
      <c r="R87" s="122"/>
      <c r="S87" s="122"/>
    </row>
    <row r="88" spans="1:19" ht="30.75" customHeight="1" thickBot="1" x14ac:dyDescent="0.25">
      <c r="A88" s="232" t="s">
        <v>153</v>
      </c>
      <c r="B88" s="233"/>
      <c r="C88" s="234"/>
      <c r="D88" s="518"/>
      <c r="E88" s="448"/>
      <c r="F88" s="338"/>
      <c r="G88" s="339"/>
      <c r="H88" s="339"/>
      <c r="I88" s="339"/>
      <c r="J88" s="339"/>
      <c r="K88" s="340"/>
      <c r="L88" s="122"/>
      <c r="M88" s="122"/>
      <c r="N88" s="122"/>
      <c r="O88" s="122"/>
      <c r="P88" s="122"/>
      <c r="Q88" s="122"/>
      <c r="R88" s="122"/>
      <c r="S88" s="122"/>
    </row>
    <row r="89" spans="1:19" ht="30.75" customHeight="1" thickBot="1" x14ac:dyDescent="0.25">
      <c r="A89" s="502" t="s">
        <v>135</v>
      </c>
      <c r="B89" s="503"/>
      <c r="C89" s="504"/>
      <c r="D89" s="505">
        <f>SUM(D86:E88)</f>
        <v>0</v>
      </c>
      <c r="E89" s="506"/>
      <c r="F89" s="122"/>
      <c r="G89" s="122"/>
      <c r="H89" s="122"/>
      <c r="I89" s="122"/>
      <c r="J89" s="122"/>
      <c r="K89" s="122"/>
      <c r="L89" s="122"/>
      <c r="M89" s="122"/>
      <c r="N89" s="122"/>
      <c r="O89" s="122"/>
      <c r="P89" s="122"/>
      <c r="Q89" s="122"/>
      <c r="R89" s="122"/>
      <c r="S89" s="122"/>
    </row>
    <row r="90" spans="1:19" x14ac:dyDescent="0.2">
      <c r="A90" s="122"/>
      <c r="B90" s="122"/>
      <c r="C90" s="122"/>
      <c r="D90" s="235"/>
      <c r="E90" s="235"/>
      <c r="F90" s="122"/>
      <c r="G90" s="122"/>
      <c r="H90" s="122"/>
      <c r="I90" s="122"/>
      <c r="J90" s="122"/>
      <c r="K90" s="122"/>
      <c r="L90" s="122"/>
      <c r="M90" s="122"/>
      <c r="N90" s="122"/>
      <c r="O90" s="122"/>
      <c r="P90" s="122"/>
      <c r="Q90" s="122"/>
      <c r="R90" s="122"/>
      <c r="S90" s="122"/>
    </row>
    <row r="91" spans="1:19" x14ac:dyDescent="0.2">
      <c r="A91" s="122"/>
      <c r="B91" s="122"/>
      <c r="C91" s="122"/>
      <c r="D91" s="122"/>
      <c r="E91" s="122"/>
      <c r="F91" s="122"/>
      <c r="G91" s="122"/>
      <c r="H91" s="122"/>
      <c r="I91" s="122"/>
      <c r="J91" s="122"/>
      <c r="K91" s="122"/>
      <c r="L91" s="122"/>
      <c r="M91" s="122"/>
      <c r="N91" s="122"/>
      <c r="O91" s="122"/>
      <c r="P91" s="122"/>
      <c r="Q91" s="122"/>
      <c r="R91" s="122"/>
      <c r="S91" s="122"/>
    </row>
    <row r="93" spans="1:19" x14ac:dyDescent="0.2">
      <c r="A93" s="329" t="s">
        <v>495</v>
      </c>
      <c r="B93" s="329"/>
      <c r="C93" s="329"/>
      <c r="D93" s="329"/>
    </row>
  </sheetData>
  <dataConsolidate/>
  <mergeCells count="327">
    <mergeCell ref="A1:S1"/>
    <mergeCell ref="C5:E5"/>
    <mergeCell ref="C6:E6"/>
    <mergeCell ref="N6:O6"/>
    <mergeCell ref="P6:Q6"/>
    <mergeCell ref="C7:E7"/>
    <mergeCell ref="J7:M8"/>
    <mergeCell ref="N7:O8"/>
    <mergeCell ref="P7:Q8"/>
    <mergeCell ref="R7:R8"/>
    <mergeCell ref="D16:H16"/>
    <mergeCell ref="I16:J16"/>
    <mergeCell ref="K16:L16"/>
    <mergeCell ref="M16:N16"/>
    <mergeCell ref="O16:P16"/>
    <mergeCell ref="Q16:R16"/>
    <mergeCell ref="C8:E8"/>
    <mergeCell ref="C9:E9"/>
    <mergeCell ref="A13:S13"/>
    <mergeCell ref="A15:B15"/>
    <mergeCell ref="D15:H15"/>
    <mergeCell ref="I15:J15"/>
    <mergeCell ref="K15:L15"/>
    <mergeCell ref="M15:N15"/>
    <mergeCell ref="O15:P15"/>
    <mergeCell ref="Q15:R15"/>
    <mergeCell ref="D18:H18"/>
    <mergeCell ref="I18:J18"/>
    <mergeCell ref="K18:L18"/>
    <mergeCell ref="M18:N18"/>
    <mergeCell ref="O18:P18"/>
    <mergeCell ref="Q18:R18"/>
    <mergeCell ref="D17:H17"/>
    <mergeCell ref="I17:J17"/>
    <mergeCell ref="K17:L17"/>
    <mergeCell ref="M17:N17"/>
    <mergeCell ref="O17:P17"/>
    <mergeCell ref="Q17:R17"/>
    <mergeCell ref="Q21:R21"/>
    <mergeCell ref="D20:H20"/>
    <mergeCell ref="I20:J20"/>
    <mergeCell ref="K20:L20"/>
    <mergeCell ref="M20:N20"/>
    <mergeCell ref="O20:P20"/>
    <mergeCell ref="Q20:R20"/>
    <mergeCell ref="D19:H19"/>
    <mergeCell ref="I19:J19"/>
    <mergeCell ref="K19:L19"/>
    <mergeCell ref="M19:N19"/>
    <mergeCell ref="O19:P19"/>
    <mergeCell ref="Q19:R19"/>
    <mergeCell ref="D22:H22"/>
    <mergeCell ref="I22:J22"/>
    <mergeCell ref="K22:L22"/>
    <mergeCell ref="M22:N22"/>
    <mergeCell ref="O22:P22"/>
    <mergeCell ref="A24:K24"/>
    <mergeCell ref="D21:H21"/>
    <mergeCell ref="I21:J21"/>
    <mergeCell ref="K21:L21"/>
    <mergeCell ref="M21:N21"/>
    <mergeCell ref="O21:P21"/>
    <mergeCell ref="B28:C28"/>
    <mergeCell ref="E28:F28"/>
    <mergeCell ref="G28:K28"/>
    <mergeCell ref="B29:C29"/>
    <mergeCell ref="E29:F29"/>
    <mergeCell ref="G29:K29"/>
    <mergeCell ref="A26:C26"/>
    <mergeCell ref="E26:F26"/>
    <mergeCell ref="G26:K26"/>
    <mergeCell ref="B27:C27"/>
    <mergeCell ref="E27:F27"/>
    <mergeCell ref="G27:K27"/>
    <mergeCell ref="A36:B36"/>
    <mergeCell ref="D36:E36"/>
    <mergeCell ref="F36:G36"/>
    <mergeCell ref="H36:I36"/>
    <mergeCell ref="J36:K36"/>
    <mergeCell ref="L36:M36"/>
    <mergeCell ref="B30:C30"/>
    <mergeCell ref="E30:F30"/>
    <mergeCell ref="G30:K30"/>
    <mergeCell ref="E31:F31"/>
    <mergeCell ref="G31:K31"/>
    <mergeCell ref="A34:S34"/>
    <mergeCell ref="N36:O36"/>
    <mergeCell ref="P36:Q36"/>
    <mergeCell ref="R36:S36"/>
    <mergeCell ref="D37:E37"/>
    <mergeCell ref="F37:G37"/>
    <mergeCell ref="H37:I37"/>
    <mergeCell ref="J37:K37"/>
    <mergeCell ref="L37:M37"/>
    <mergeCell ref="N37:O37"/>
    <mergeCell ref="P37:Q37"/>
    <mergeCell ref="R37:S37"/>
    <mergeCell ref="D38:E38"/>
    <mergeCell ref="F38:G38"/>
    <mergeCell ref="H38:I38"/>
    <mergeCell ref="J38:K38"/>
    <mergeCell ref="L38:M38"/>
    <mergeCell ref="N38:O38"/>
    <mergeCell ref="P38:Q38"/>
    <mergeCell ref="R38:S38"/>
    <mergeCell ref="P39:Q39"/>
    <mergeCell ref="R39:S39"/>
    <mergeCell ref="D40:E40"/>
    <mergeCell ref="F40:G40"/>
    <mergeCell ref="H40:I40"/>
    <mergeCell ref="J40:K40"/>
    <mergeCell ref="L40:M40"/>
    <mergeCell ref="N40:O40"/>
    <mergeCell ref="P40:Q40"/>
    <mergeCell ref="R40:S40"/>
    <mergeCell ref="D39:E39"/>
    <mergeCell ref="F39:G39"/>
    <mergeCell ref="H39:I39"/>
    <mergeCell ref="J39:K39"/>
    <mergeCell ref="L39:M39"/>
    <mergeCell ref="N39:O39"/>
    <mergeCell ref="P41:Q41"/>
    <mergeCell ref="R41:S41"/>
    <mergeCell ref="D42:E42"/>
    <mergeCell ref="F42:G42"/>
    <mergeCell ref="H42:I42"/>
    <mergeCell ref="J42:K42"/>
    <mergeCell ref="L42:M42"/>
    <mergeCell ref="N42:O42"/>
    <mergeCell ref="P42:Q42"/>
    <mergeCell ref="R42:S42"/>
    <mergeCell ref="D41:E41"/>
    <mergeCell ref="F41:G41"/>
    <mergeCell ref="H41:I41"/>
    <mergeCell ref="J41:K41"/>
    <mergeCell ref="L41:M41"/>
    <mergeCell ref="N41:O41"/>
    <mergeCell ref="P43:Q43"/>
    <mergeCell ref="R43:S43"/>
    <mergeCell ref="D44:E44"/>
    <mergeCell ref="F44:G44"/>
    <mergeCell ref="H44:I44"/>
    <mergeCell ref="J44:K44"/>
    <mergeCell ref="L44:M44"/>
    <mergeCell ref="N44:O44"/>
    <mergeCell ref="P44:Q44"/>
    <mergeCell ref="R44:S44"/>
    <mergeCell ref="D43:E43"/>
    <mergeCell ref="F43:G43"/>
    <mergeCell ref="H43:I43"/>
    <mergeCell ref="J43:K43"/>
    <mergeCell ref="L43:M43"/>
    <mergeCell ref="N43:O43"/>
    <mergeCell ref="P45:Q45"/>
    <mergeCell ref="R45:S45"/>
    <mergeCell ref="D46:E46"/>
    <mergeCell ref="F46:G46"/>
    <mergeCell ref="H46:I46"/>
    <mergeCell ref="J46:K46"/>
    <mergeCell ref="L46:M46"/>
    <mergeCell ref="N46:O46"/>
    <mergeCell ref="P46:Q46"/>
    <mergeCell ref="R46:S46"/>
    <mergeCell ref="D45:E45"/>
    <mergeCell ref="F45:G45"/>
    <mergeCell ref="H45:I45"/>
    <mergeCell ref="J45:K45"/>
    <mergeCell ref="L45:M45"/>
    <mergeCell ref="N45:O45"/>
    <mergeCell ref="P47:Q47"/>
    <mergeCell ref="R47:S47"/>
    <mergeCell ref="D48:E48"/>
    <mergeCell ref="F48:G48"/>
    <mergeCell ref="H48:I48"/>
    <mergeCell ref="J48:K48"/>
    <mergeCell ref="L48:M48"/>
    <mergeCell ref="N48:O48"/>
    <mergeCell ref="P48:Q48"/>
    <mergeCell ref="R48:S48"/>
    <mergeCell ref="D47:E47"/>
    <mergeCell ref="F47:G47"/>
    <mergeCell ref="H47:I47"/>
    <mergeCell ref="J47:K47"/>
    <mergeCell ref="L47:M47"/>
    <mergeCell ref="N47:O47"/>
    <mergeCell ref="P49:Q49"/>
    <mergeCell ref="R49:S49"/>
    <mergeCell ref="D50:E50"/>
    <mergeCell ref="F50:G50"/>
    <mergeCell ref="H50:I50"/>
    <mergeCell ref="J50:K50"/>
    <mergeCell ref="L50:M50"/>
    <mergeCell ref="N50:O50"/>
    <mergeCell ref="P50:Q50"/>
    <mergeCell ref="R50:S50"/>
    <mergeCell ref="D49:E49"/>
    <mergeCell ref="F49:G49"/>
    <mergeCell ref="H49:I49"/>
    <mergeCell ref="J49:K49"/>
    <mergeCell ref="L49:M49"/>
    <mergeCell ref="N49:O49"/>
    <mergeCell ref="P51:Q51"/>
    <mergeCell ref="R51:S51"/>
    <mergeCell ref="D52:E52"/>
    <mergeCell ref="F52:G52"/>
    <mergeCell ref="H52:I52"/>
    <mergeCell ref="J52:K52"/>
    <mergeCell ref="L52:M52"/>
    <mergeCell ref="N52:O52"/>
    <mergeCell ref="P52:Q52"/>
    <mergeCell ref="R52:S52"/>
    <mergeCell ref="D51:E51"/>
    <mergeCell ref="F51:G51"/>
    <mergeCell ref="H51:I51"/>
    <mergeCell ref="J51:K51"/>
    <mergeCell ref="L51:M51"/>
    <mergeCell ref="N51:O51"/>
    <mergeCell ref="A57:B57"/>
    <mergeCell ref="D57:F57"/>
    <mergeCell ref="G57:H57"/>
    <mergeCell ref="I57:K57"/>
    <mergeCell ref="L57:M57"/>
    <mergeCell ref="N57:Q57"/>
    <mergeCell ref="H53:I53"/>
    <mergeCell ref="J53:K53"/>
    <mergeCell ref="L53:M53"/>
    <mergeCell ref="N53:O53"/>
    <mergeCell ref="P53:Q53"/>
    <mergeCell ref="A55:S55"/>
    <mergeCell ref="D58:F58"/>
    <mergeCell ref="G58:H58"/>
    <mergeCell ref="I58:K58"/>
    <mergeCell ref="L58:M58"/>
    <mergeCell ref="N58:Q58"/>
    <mergeCell ref="D59:F59"/>
    <mergeCell ref="G59:H59"/>
    <mergeCell ref="I59:K59"/>
    <mergeCell ref="L59:M59"/>
    <mergeCell ref="N59:Q59"/>
    <mergeCell ref="D60:F60"/>
    <mergeCell ref="G60:H60"/>
    <mergeCell ref="I60:K60"/>
    <mergeCell ref="L60:M60"/>
    <mergeCell ref="N60:Q60"/>
    <mergeCell ref="D61:F61"/>
    <mergeCell ref="G61:H61"/>
    <mergeCell ref="I61:K61"/>
    <mergeCell ref="L61:M61"/>
    <mergeCell ref="N61:Q61"/>
    <mergeCell ref="D64:F64"/>
    <mergeCell ref="G64:H64"/>
    <mergeCell ref="I64:K64"/>
    <mergeCell ref="L64:M64"/>
    <mergeCell ref="N64:Q64"/>
    <mergeCell ref="E65:F65"/>
    <mergeCell ref="G65:H65"/>
    <mergeCell ref="L65:M65"/>
    <mergeCell ref="D62:F62"/>
    <mergeCell ref="G62:H62"/>
    <mergeCell ref="I62:K62"/>
    <mergeCell ref="L62:M62"/>
    <mergeCell ref="N62:Q62"/>
    <mergeCell ref="D63:F63"/>
    <mergeCell ref="G63:H63"/>
    <mergeCell ref="I63:K63"/>
    <mergeCell ref="L63:M63"/>
    <mergeCell ref="N63:Q63"/>
    <mergeCell ref="A70:C70"/>
    <mergeCell ref="E70:F70"/>
    <mergeCell ref="G70:H70"/>
    <mergeCell ref="I70:J70"/>
    <mergeCell ref="K70:L70"/>
    <mergeCell ref="M70:R70"/>
    <mergeCell ref="A67:S67"/>
    <mergeCell ref="E69:F69"/>
    <mergeCell ref="G69:H69"/>
    <mergeCell ref="I69:J69"/>
    <mergeCell ref="K69:L69"/>
    <mergeCell ref="M69:R69"/>
    <mergeCell ref="A72:C72"/>
    <mergeCell ref="E72:F72"/>
    <mergeCell ref="G72:H72"/>
    <mergeCell ref="I72:J72"/>
    <mergeCell ref="K72:L72"/>
    <mergeCell ref="M72:R72"/>
    <mergeCell ref="A71:C71"/>
    <mergeCell ref="E71:F71"/>
    <mergeCell ref="G71:H71"/>
    <mergeCell ref="I71:J71"/>
    <mergeCell ref="K71:L71"/>
    <mergeCell ref="M71:R71"/>
    <mergeCell ref="A75:S75"/>
    <mergeCell ref="A77:E77"/>
    <mergeCell ref="F77:G77"/>
    <mergeCell ref="H77:M77"/>
    <mergeCell ref="A78:B79"/>
    <mergeCell ref="D78:E78"/>
    <mergeCell ref="F78:G78"/>
    <mergeCell ref="H78:M78"/>
    <mergeCell ref="D79:E79"/>
    <mergeCell ref="F79:G79"/>
    <mergeCell ref="A82:B82"/>
    <mergeCell ref="D82:E82"/>
    <mergeCell ref="F82:G82"/>
    <mergeCell ref="H82:M82"/>
    <mergeCell ref="D83:E83"/>
    <mergeCell ref="F83:G83"/>
    <mergeCell ref="H79:M79"/>
    <mergeCell ref="A80:B81"/>
    <mergeCell ref="D80:E80"/>
    <mergeCell ref="F80:G80"/>
    <mergeCell ref="H80:M80"/>
    <mergeCell ref="D81:E81"/>
    <mergeCell ref="F81:G81"/>
    <mergeCell ref="H81:M81"/>
    <mergeCell ref="D88:E88"/>
    <mergeCell ref="F88:K88"/>
    <mergeCell ref="A89:C89"/>
    <mergeCell ref="D89:E89"/>
    <mergeCell ref="A93:D93"/>
    <mergeCell ref="A85:C85"/>
    <mergeCell ref="D85:E85"/>
    <mergeCell ref="F85:K85"/>
    <mergeCell ref="D86:E86"/>
    <mergeCell ref="F86:K86"/>
    <mergeCell ref="D87:E87"/>
    <mergeCell ref="F87:K87"/>
  </mergeCells>
  <dataValidations count="11">
    <dataValidation type="decimal" allowBlank="1" showInputMessage="1" showErrorMessage="1" sqref="D87:E88" xr:uid="{00000000-0002-0000-0700-000000000000}">
      <formula1>-9999999</formula1>
      <formula2>99999999</formula2>
    </dataValidation>
    <dataValidation type="decimal" allowBlank="1" showInputMessage="1" showErrorMessage="1" sqref="F82:G82" xr:uid="{00000000-0002-0000-0700-000001000000}">
      <formula1>-99999999</formula1>
      <formula2>9999999999</formula2>
    </dataValidation>
    <dataValidation type="decimal" allowBlank="1" showInputMessage="1" showErrorMessage="1" sqref="L58:M64 E71:H71" xr:uid="{00000000-0002-0000-0700-000002000000}">
      <formula1>0</formula1>
      <formula2>500000000</formula2>
    </dataValidation>
    <dataValidation type="decimal" allowBlank="1" showInputMessage="1" showErrorMessage="1" sqref="G58:H64" xr:uid="{00000000-0002-0000-0700-000003000000}">
      <formula1>0</formula1>
      <formula2>500000000000</formula2>
    </dataValidation>
    <dataValidation type="decimal" allowBlank="1" showInputMessage="1" showErrorMessage="1" sqref="P37:Q52 O16:P22" xr:uid="{00000000-0002-0000-0700-000004000000}">
      <formula1>-500000</formula1>
      <formula2>5000000</formula2>
    </dataValidation>
    <dataValidation type="decimal" allowBlank="1" showInputMessage="1" showErrorMessage="1" sqref="F78:G81" xr:uid="{00000000-0002-0000-0700-000005000000}">
      <formula1>0</formula1>
      <formula2>9999999999</formula2>
    </dataValidation>
    <dataValidation type="decimal" allowBlank="1" showInputMessage="1" showErrorMessage="1" sqref="D86:E86" xr:uid="{00000000-0002-0000-0700-000006000000}">
      <formula1>0</formula1>
      <formula2>99999</formula2>
    </dataValidation>
    <dataValidation type="decimal" allowBlank="1" showInputMessage="1" showErrorMessage="1" sqref="J20:J21 L16:L18 J37:M52 I16:I21 J16:J18 L20:L21 K16:K21" xr:uid="{00000000-0002-0000-0700-000007000000}">
      <formula1>0</formula1>
      <formula2>5000000</formula2>
    </dataValidation>
    <dataValidation type="decimal" allowBlank="1" showInputMessage="1" showErrorMessage="1" sqref="M16:N22 D27:F30 F83:G83 N37:O52 D70:D72 I70:L72 E70:H70 E72:H72" xr:uid="{00000000-0002-0000-0700-000008000000}">
      <formula1>0</formula1>
      <formula2>50000</formula2>
    </dataValidation>
    <dataValidation type="whole" allowBlank="1" showInputMessage="1" showErrorMessage="1" sqref="G65:H65 F37:I52 N7:Q8 D89:E89 L65:M65 D31:F31 J53:Q53 I22:L22" xr:uid="{00000000-0002-0000-0700-000009000000}">
      <formula1>0</formula1>
      <formula2>50000</formula2>
    </dataValidation>
    <dataValidation type="date" allowBlank="1" showInputMessage="1" showErrorMessage="1" sqref="C7:E7" xr:uid="{00000000-0002-0000-0700-00000A000000}">
      <formula1>42005</formula1>
      <formula2>44561</formula2>
    </dataValidation>
  </dataValidations>
  <pageMargins left="0.7" right="0.7" top="0.75" bottom="0.75" header="0.3" footer="0.3"/>
  <pageSetup paperSize="9" scale="50" fitToHeight="0" orientation="landscape"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700-00000B000000}">
          <x14:formula1>
            <xm:f>LISTS!$A$13:$A$15</xm:f>
          </x14:formula1>
          <xm:sqref>C8:E8</xm:sqref>
        </x14:dataValidation>
        <x14:dataValidation type="list" allowBlank="1" showInputMessage="1" showErrorMessage="1" xr:uid="{00000000-0002-0000-0700-00000C000000}">
          <x14:formula1>
            <xm:f>Sheet5!$A$2:$A$158</xm:f>
          </x14:formula1>
          <xm:sqref>C5:E5</xm:sqref>
        </x14:dataValidation>
        <x14:dataValidation type="list" allowBlank="1" showInputMessage="1" showErrorMessage="1" xr:uid="{00000000-0002-0000-0700-00000D000000}">
          <x14:formula1>
            <xm:f>LISTS!$C$2:$C$5</xm:f>
          </x14:formula1>
          <xm:sqref>B27:B30</xm:sqref>
        </x14:dataValidation>
        <x14:dataValidation type="list" allowBlank="1" showInputMessage="1" showErrorMessage="1" xr:uid="{00000000-0002-0000-0700-00000E000000}">
          <x14:formula1>
            <xm:f>LISTS!$A$2:$A$9</xm:f>
          </x14:formula1>
          <xm:sqref>B37:B52 B16:B21 B58:B64</xm:sqref>
        </x14:dataValidation>
        <x14:dataValidation type="list" allowBlank="1" showInputMessage="1" showErrorMessage="1" xr:uid="{00000000-0002-0000-0700-00000F000000}">
          <x14:formula1>
            <xm:f>LISTS!$C$15:$C$16</xm:f>
          </x14:formula1>
          <xm:sqref>C9:E9</xm:sqref>
        </x14:dataValidation>
        <x14:dataValidation type="list" allowBlank="1" showInputMessage="1" showErrorMessage="1" xr:uid="{00000000-0002-0000-0700-000010000000}">
          <x14:formula1>
            <xm:f>LISTS!$G$10:$G$14</xm:f>
          </x14:formula1>
          <xm:sqref>C37:C52 C16:C21 C58:C64</xm:sqref>
        </x14:dataValidation>
        <x14:dataValidation type="list" allowBlank="1" showInputMessage="1" showErrorMessage="1" xr:uid="{00000000-0002-0000-0700-000011000000}">
          <x14:formula1>
            <xm:f>LISTS!$E$2:$E$14</xm:f>
          </x14:formula1>
          <xm:sqref>D37:D52</xm:sqref>
        </x14:dataValidation>
        <x14:dataValidation type="list" allowBlank="1" showInputMessage="1" showErrorMessage="1" xr:uid="{00000000-0002-0000-0700-000012000000}">
          <x14:formula1>
            <xm:f>LISTS!$G$2:$G$7</xm:f>
          </x14:formula1>
          <xm:sqref>D16:D21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4CC445ED9F804589DF3A42A67B22D2" ma:contentTypeVersion="12" ma:contentTypeDescription="Create a new document." ma:contentTypeScope="" ma:versionID="99968f7d16dd1f0b1ecb4e2fdfc1c58f">
  <xsd:schema xmlns:xsd="http://www.w3.org/2001/XMLSchema" xmlns:xs="http://www.w3.org/2001/XMLSchema" xmlns:p="http://schemas.microsoft.com/office/2006/metadata/properties" xmlns:ns2="678cb6b0-ae3a-4210-a1b1-d0020c0aba52" xmlns:ns3="7c7316b6-1708-4edf-a806-15e46c7e58d7" xmlns:ns4="6f438923-feb7-45b3-a657-092cfdb2b257" targetNamespace="http://schemas.microsoft.com/office/2006/metadata/properties" ma:root="true" ma:fieldsID="34a9ed5f4d48af7e504a43d933d4ef1b" ns2:_="" ns3:_="" ns4:_="">
    <xsd:import namespace="678cb6b0-ae3a-4210-a1b1-d0020c0aba52"/>
    <xsd:import namespace="7c7316b6-1708-4edf-a806-15e46c7e58d7"/>
    <xsd:import namespace="6f438923-feb7-45b3-a657-092cfdb2b257"/>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7316b6-1708-4edf-a806-15e46c7e58d7"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438923-feb7-45b3-a657-092cfdb2b257"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78cb6b0-ae3a-4210-a1b1-d0020c0aba52">FYACPHA5NQ3C-1062990798-21789</_dlc_DocId>
    <_dlc_DocIdUrl xmlns="678cb6b0-ae3a-4210-a1b1-d0020c0aba52">
      <Url>https://tgf.sharepoint.com/sites/TSGMT4/CCMB/_layouts/15/DocIdRedir.aspx?ID=FYACPHA5NQ3C-1062990798-21789</Url>
      <Description>FYACPHA5NQ3C-1062990798-21789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AA36DDF-0E3D-4088-829B-09E346364E5C}">
  <ds:schemaRefs>
    <ds:schemaRef ds:uri="http://schemas.microsoft.com/sharepoint/v3/contenttype/forms"/>
  </ds:schemaRefs>
</ds:datastoreItem>
</file>

<file path=customXml/itemProps2.xml><?xml version="1.0" encoding="utf-8"?>
<ds:datastoreItem xmlns:ds="http://schemas.openxmlformats.org/officeDocument/2006/customXml" ds:itemID="{896DC76B-B934-41E0-8BC3-70DB0880D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7c7316b6-1708-4edf-a806-15e46c7e58d7"/>
    <ds:schemaRef ds:uri="6f438923-feb7-45b3-a657-092cfdb2b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633426-5F21-4C32-A3F2-4BE3FFA9F663}">
  <ds:schemaRefs>
    <ds:schemaRef ds:uri="6f438923-feb7-45b3-a657-092cfdb2b257"/>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678cb6b0-ae3a-4210-a1b1-d0020c0aba52"/>
    <ds:schemaRef ds:uri="http://purl.org/dc/terms/"/>
    <ds:schemaRef ds:uri="7c7316b6-1708-4edf-a806-15e46c7e58d7"/>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02B9CDB9-6D92-4A70-9046-770D8898073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Instruction_Workplan</vt:lpstr>
      <vt:lpstr>Instructions_Plan de travail</vt:lpstr>
      <vt:lpstr>Instrucciones_Plan de trabajo</vt:lpstr>
      <vt:lpstr>CostedWorkplanYear1</vt:lpstr>
      <vt:lpstr>CostedWorkplanYear2</vt:lpstr>
      <vt:lpstr>CostedWorkplanYear3</vt:lpstr>
      <vt:lpstr>Hoja1</vt:lpstr>
      <vt:lpstr>Expenditure_CashBce_Year1</vt:lpstr>
      <vt:lpstr>Expenditure_CashBce_Year2</vt:lpstr>
      <vt:lpstr>Expenditure_CashBce_Year3</vt:lpstr>
      <vt:lpstr>Summary budget</vt:lpstr>
      <vt:lpstr>Definitions</vt:lpstr>
      <vt:lpstr>LISTS</vt:lpstr>
      <vt:lpstr>Sheet5</vt:lpstr>
      <vt:lpstr>Definitions!Área_de_impresión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Rene-Frederic Plain</dc:creator>
  <cp:lastModifiedBy>Marta Alicia Alvarado de Magaña</cp:lastModifiedBy>
  <cp:lastPrinted>2017-06-09T10:29:59Z</cp:lastPrinted>
  <dcterms:created xsi:type="dcterms:W3CDTF">2016-10-13T12:32:43Z</dcterms:created>
  <dcterms:modified xsi:type="dcterms:W3CDTF">2018-11-14T15:10:13Z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c31fbf07-c52c-4739-92cc-21e3bd668056</vt:lpwstr>
  </property>
  <property fmtid="{D5CDD505-2E9C-101B-9397-08002B2CF9AE}" pid="3" name="ContentTypeId">
    <vt:lpwstr>0x010100CD4CC445ED9F804589DF3A42A67B22D2</vt:lpwstr>
  </property>
  <property fmtid="{D5CDD505-2E9C-101B-9397-08002B2CF9AE}" pid="4" name="Category">
    <vt:lpwstr>Templates</vt:lpwstr>
  </property>
  <property fmtid="{D5CDD505-2E9C-101B-9397-08002B2CF9AE}" pid="5" name="Document Type">
    <vt:lpwstr>(unspecified)</vt:lpwstr>
  </property>
  <property fmtid="{D5CDD505-2E9C-101B-9397-08002B2CF9AE}" pid="6" name="Country">
    <vt:lpwstr>(unspecified)</vt:lpwstr>
  </property>
  <property fmtid="{D5CDD505-2E9C-101B-9397-08002B2CF9AE}" pid="7" name="Context">
    <vt:lpwstr>CCM Funding</vt:lpwstr>
  </property>
</Properties>
</file>