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enaria 08-2016 25 ago\Anexos Plenaria 08-2016\ACTIVO FIJO RONDA 9 250816\"/>
    </mc:Choice>
  </mc:AlternateContent>
  <bookViews>
    <workbookView xWindow="120" yWindow="75" windowWidth="15255" windowHeight="7680" firstSheet="4" activeTab="5"/>
  </bookViews>
  <sheets>
    <sheet name="Activo Fijo TB, Depreciacion" sheetId="1" r:id="rId1"/>
    <sheet name="Activo Fijo TB, Depreciacio RM" sheetId="4" r:id="rId2"/>
    <sheet name="Activo Fijo TB, Depreciacio RC" sheetId="5" r:id="rId3"/>
    <sheet name="Activo Fijo TB, Depreciacio RP" sheetId="6" r:id="rId4"/>
    <sheet name="Activo Fijo TB, Depreciacio RO" sheetId="7" r:id="rId5"/>
    <sheet name="Activo Fijo TB,Deprecia ROccid" sheetId="8" r:id="rId6"/>
    <sheet name="Hoja2" sheetId="2" r:id="rId7"/>
    <sheet name="Hoja3" sheetId="3" r:id="rId8"/>
  </sheets>
  <definedNames>
    <definedName name="_xlnm._FilterDatabase" localSheetId="2" hidden="1">'Activo Fijo TB, Depreciacio RC'!$A$5:$P$114</definedName>
    <definedName name="_xlnm._FilterDatabase" localSheetId="1" hidden="1">'Activo Fijo TB, Depreciacio RM'!$A$5:$P$114</definedName>
    <definedName name="_xlnm._FilterDatabase" localSheetId="4" hidden="1">'Activo Fijo TB, Depreciacio RO'!$A$5:$P$114</definedName>
    <definedName name="_xlnm._FilterDatabase" localSheetId="3" hidden="1">'Activo Fijo TB, Depreciacio RP'!$A$5:$P$114</definedName>
    <definedName name="_xlnm._FilterDatabase" localSheetId="0" hidden="1">'Activo Fijo TB, Depreciacion'!$A$5:$P$114</definedName>
    <definedName name="_xlnm._FilterDatabase" localSheetId="5" hidden="1">'Activo Fijo TB,Deprecia ROccid'!$A$5:$P$114</definedName>
  </definedNames>
  <calcPr calcId="152511"/>
</workbook>
</file>

<file path=xl/calcChain.xml><?xml version="1.0" encoding="utf-8"?>
<calcChain xmlns="http://schemas.openxmlformats.org/spreadsheetml/2006/main">
  <c r="N116" i="8" l="1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M95" i="8"/>
  <c r="M116" i="8" s="1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N116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M95" i="7"/>
  <c r="M116" i="7" s="1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N116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M95" i="6"/>
  <c r="M116" i="6" s="1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N116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M95" i="5"/>
  <c r="M116" i="5" s="1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N116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M95" i="4"/>
  <c r="M116" i="4" s="1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110" i="1"/>
  <c r="O109" i="1"/>
  <c r="N116" i="1"/>
  <c r="O94" i="1"/>
  <c r="M95" i="1"/>
  <c r="M116" i="1" s="1"/>
  <c r="O96" i="1"/>
  <c r="O68" i="1"/>
  <c r="O80" i="1"/>
  <c r="O79" i="1"/>
  <c r="O108" i="1"/>
  <c r="O107" i="1"/>
  <c r="O97" i="1"/>
  <c r="O106" i="1"/>
  <c r="O105" i="1"/>
  <c r="O104" i="1"/>
  <c r="O103" i="1"/>
  <c r="O102" i="1"/>
  <c r="O101" i="1"/>
  <c r="O100" i="1"/>
  <c r="O99" i="1"/>
  <c r="O71" i="1"/>
  <c r="O70" i="1"/>
  <c r="O57" i="1"/>
  <c r="O45" i="1"/>
  <c r="O39" i="1"/>
  <c r="O33" i="1"/>
  <c r="O32" i="1"/>
  <c r="O55" i="1"/>
  <c r="O13" i="1"/>
  <c r="O14" i="1"/>
  <c r="O90" i="1"/>
  <c r="O89" i="1"/>
  <c r="O88" i="1"/>
  <c r="O87" i="1"/>
  <c r="O86" i="1"/>
  <c r="O85" i="1"/>
  <c r="O84" i="1"/>
  <c r="O83" i="1"/>
  <c r="O82" i="1"/>
  <c r="O81" i="1"/>
  <c r="O75" i="1"/>
  <c r="O74" i="1"/>
  <c r="O73" i="1"/>
  <c r="O72" i="1"/>
  <c r="H14" i="3"/>
  <c r="C8" i="3"/>
  <c r="I13" i="3"/>
  <c r="O93" i="1"/>
  <c r="O92" i="1"/>
  <c r="O91" i="1"/>
  <c r="O63" i="1"/>
  <c r="O62" i="1"/>
  <c r="O61" i="1"/>
  <c r="O60" i="1"/>
  <c r="O59" i="1"/>
  <c r="O54" i="1"/>
  <c r="O56" i="1"/>
  <c r="O48" i="1"/>
  <c r="O46" i="1"/>
  <c r="O25" i="1"/>
  <c r="O21" i="1"/>
  <c r="O24" i="1"/>
  <c r="O23" i="1"/>
  <c r="O22" i="1"/>
  <c r="O113" i="1"/>
  <c r="O112" i="1"/>
  <c r="O114" i="1"/>
  <c r="O111" i="1"/>
  <c r="O35" i="1"/>
  <c r="O34" i="1"/>
  <c r="O31" i="1"/>
  <c r="O30" i="1"/>
  <c r="O29" i="1"/>
  <c r="O28" i="1"/>
  <c r="O27" i="1"/>
  <c r="O26" i="1"/>
  <c r="O20" i="1"/>
  <c r="O19" i="1"/>
  <c r="O18" i="1"/>
  <c r="O17" i="1"/>
  <c r="O16" i="1"/>
  <c r="O15" i="1"/>
  <c r="O12" i="1"/>
  <c r="O11" i="1"/>
  <c r="O10" i="1"/>
  <c r="O9" i="1"/>
  <c r="O8" i="1"/>
  <c r="O7" i="1"/>
  <c r="O6" i="1"/>
  <c r="O98" i="1"/>
  <c r="O67" i="1"/>
  <c r="O66" i="1"/>
  <c r="O65" i="1"/>
  <c r="O64" i="1"/>
  <c r="O78" i="1"/>
  <c r="O77" i="1"/>
  <c r="O76" i="1"/>
  <c r="O69" i="1"/>
  <c r="O58" i="1"/>
  <c r="O53" i="1"/>
  <c r="O52" i="1"/>
  <c r="O51" i="1"/>
  <c r="O50" i="1"/>
  <c r="O49" i="1"/>
  <c r="O47" i="1"/>
  <c r="O44" i="1"/>
  <c r="O43" i="1"/>
  <c r="O42" i="1"/>
  <c r="O41" i="1"/>
  <c r="O40" i="1"/>
  <c r="O38" i="1"/>
  <c r="O37" i="1"/>
  <c r="O36" i="1"/>
  <c r="E25" i="3"/>
  <c r="O116" i="8" l="1"/>
  <c r="O95" i="8"/>
  <c r="O95" i="7"/>
  <c r="O116" i="7" s="1"/>
  <c r="O116" i="6"/>
  <c r="O95" i="6"/>
  <c r="O95" i="5"/>
  <c r="O116" i="5" s="1"/>
  <c r="O116" i="4"/>
  <c r="O95" i="4"/>
  <c r="O95" i="1"/>
  <c r="O116" i="1"/>
  <c r="D8" i="3"/>
  <c r="C9" i="3"/>
  <c r="D9" i="3" s="1"/>
  <c r="D10" i="3" l="1"/>
</calcChain>
</file>

<file path=xl/sharedStrings.xml><?xml version="1.0" encoding="utf-8"?>
<sst xmlns="http://schemas.openxmlformats.org/spreadsheetml/2006/main" count="7205" uniqueCount="454">
  <si>
    <t>MINISTERIO DE SALUD</t>
  </si>
  <si>
    <t>UNIDAD COORDINADORA DE PROYECTO FONDO GLOBAL</t>
  </si>
  <si>
    <t>INVENTARIO DE ACTIVOS FIJO TUBERCULOSIS RONDA 9 FASE II</t>
  </si>
  <si>
    <t>Codigo:</t>
  </si>
  <si>
    <t>Descripcion del bien.</t>
  </si>
  <si>
    <t>Estado del Bien</t>
  </si>
  <si>
    <t>Marca</t>
  </si>
  <si>
    <t>modelo</t>
  </si>
  <si>
    <t>No. Serie</t>
  </si>
  <si>
    <t>Lugar Asignado</t>
  </si>
  <si>
    <t>Unidad o Dependencia</t>
  </si>
  <si>
    <t>Departamento</t>
  </si>
  <si>
    <t>Color</t>
  </si>
  <si>
    <t>Fecha adq.</t>
  </si>
  <si>
    <t>Cant.</t>
  </si>
  <si>
    <t>Clasificación</t>
  </si>
  <si>
    <t>0062-153-053-01-00012</t>
  </si>
  <si>
    <t>LAPTOP</t>
  </si>
  <si>
    <t>Bueno</t>
  </si>
  <si>
    <t xml:space="preserve">HP </t>
  </si>
  <si>
    <t>4520S</t>
  </si>
  <si>
    <t>2CE0421QON</t>
  </si>
  <si>
    <t>MINSAL</t>
  </si>
  <si>
    <t>Programa Nacional de Tuberculosis</t>
  </si>
  <si>
    <t>San Salvador</t>
  </si>
  <si>
    <t>Negro</t>
  </si>
  <si>
    <t>Activo Fijo/mayor $ 600</t>
  </si>
  <si>
    <t>0062-163-015-02-00007</t>
  </si>
  <si>
    <t xml:space="preserve">Proyector </t>
  </si>
  <si>
    <t>EPSON</t>
  </si>
  <si>
    <t>Powerlite 824+ (H355A)</t>
  </si>
  <si>
    <t>MTEFOYO261L</t>
  </si>
  <si>
    <t>Blanco</t>
  </si>
  <si>
    <t>0062-163-015-02-00006</t>
  </si>
  <si>
    <t>Malo</t>
  </si>
  <si>
    <t xml:space="preserve"> MTEFOYO082L</t>
  </si>
  <si>
    <t>0081-163-010-01-00001</t>
  </si>
  <si>
    <t>Fotocopiadora</t>
  </si>
  <si>
    <t>Toshiba</t>
  </si>
  <si>
    <t>E 305-DP 3000</t>
  </si>
  <si>
    <t>CMI024350</t>
  </si>
  <si>
    <t>Unidad de Fondo Global</t>
  </si>
  <si>
    <t>Blanco huezo</t>
  </si>
  <si>
    <t>0908-153-060-01-00001</t>
  </si>
  <si>
    <t>Computadora de Escritorio</t>
  </si>
  <si>
    <t>HP</t>
  </si>
  <si>
    <t>Compaq 6000Pro</t>
  </si>
  <si>
    <t>MXL11307N3</t>
  </si>
  <si>
    <t>REGION CENTRAL</t>
  </si>
  <si>
    <t>Supervisor de promoteres de salud Urbano</t>
  </si>
  <si>
    <t>La Libertad</t>
  </si>
  <si>
    <t>negro</t>
  </si>
  <si>
    <t>0801-153-060-01-00145</t>
  </si>
  <si>
    <t>MXL11307N4</t>
  </si>
  <si>
    <t>REGION OCCIDENTAL</t>
  </si>
  <si>
    <t>Santa Ana</t>
  </si>
  <si>
    <t>0905-153-060-01-00001</t>
  </si>
  <si>
    <t>MXL11307N1</t>
  </si>
  <si>
    <t>REGION ORIENTAL</t>
  </si>
  <si>
    <t>San Miguel</t>
  </si>
  <si>
    <t>0062-154-028-01-00002</t>
  </si>
  <si>
    <t>MICROBUS URBAN DIESEL 15 ASIENTOS</t>
  </si>
  <si>
    <t>NISSAN</t>
  </si>
  <si>
    <t>EL722</t>
  </si>
  <si>
    <t>N-6282; Motor ZD30257429K</t>
  </si>
  <si>
    <t>Azul</t>
  </si>
  <si>
    <t>0901-154-04-01-00001</t>
  </si>
  <si>
    <t>VEHICULO Accent, 5asientos GLS, Gasolina</t>
  </si>
  <si>
    <t>HYUNDAI</t>
  </si>
  <si>
    <t>BLS4A5615</t>
  </si>
  <si>
    <t>N-6239; Motor G4EEA677646</t>
  </si>
  <si>
    <t>0046-153-060-01-00047</t>
  </si>
  <si>
    <t>Computadora de Escritoio Microtorre Intel Core</t>
  </si>
  <si>
    <t>BUENO</t>
  </si>
  <si>
    <t>6200 PRO</t>
  </si>
  <si>
    <t>MXL1272CGV</t>
  </si>
  <si>
    <t>Programa Nacional de vih</t>
  </si>
  <si>
    <t>0019-153-060-01-00087</t>
  </si>
  <si>
    <t>MXL1272CFS</t>
  </si>
  <si>
    <t xml:space="preserve">UACI </t>
  </si>
  <si>
    <t>0019-153-060-01-00013</t>
  </si>
  <si>
    <t>MXL1272CFK</t>
  </si>
  <si>
    <t>Unidad de Fondos Externos</t>
  </si>
  <si>
    <t>0019-153-060-01-00088</t>
  </si>
  <si>
    <t>MXL1272CHB</t>
  </si>
  <si>
    <t>0019-153-053-01-00001</t>
  </si>
  <si>
    <t>4530S</t>
  </si>
  <si>
    <t>CNU11917XD</t>
  </si>
  <si>
    <t>Plateada</t>
  </si>
  <si>
    <t>0019-153-053-01-00002</t>
  </si>
  <si>
    <t>CNU1191Y3</t>
  </si>
  <si>
    <t>0065-165-083-02-00001</t>
  </si>
  <si>
    <t>Medidor de calidad de Aire. Incluye Matetin.</t>
  </si>
  <si>
    <t xml:space="preserve">Fluke </t>
  </si>
  <si>
    <t>Mtto General del  Almacen San Esteban,Seccion Eq.Medico</t>
  </si>
  <si>
    <t>0065-165-083-01-00001</t>
  </si>
  <si>
    <t>Medidor de Velocidad de Flujo de Aire, Incluye maletin</t>
  </si>
  <si>
    <t>0065-165-053-01-00001</t>
  </si>
  <si>
    <t>Multimetro digital con logger, puntas TL71.Con estuche.</t>
  </si>
  <si>
    <t>0065-165-053-01-00002</t>
  </si>
  <si>
    <t>0065-165-083-03-00001</t>
  </si>
  <si>
    <t>Medidor de particulas en aire</t>
  </si>
  <si>
    <t>0062-153-060-01-00043</t>
  </si>
  <si>
    <t>Computadora de Ecritorio</t>
  </si>
  <si>
    <t>COMPAQ 6200 PRO</t>
  </si>
  <si>
    <t>MXL1460WGR</t>
  </si>
  <si>
    <t>2013-153-060-01-00001</t>
  </si>
  <si>
    <t>Computadora de Ecritorio, Monitor S1933 S/N CNC122QTL6</t>
  </si>
  <si>
    <t>MXL1460WBW</t>
  </si>
  <si>
    <t>H ZACAMIL</t>
  </si>
  <si>
    <t>Bacteriologia</t>
  </si>
  <si>
    <t>0066-153-060-01-00029</t>
  </si>
  <si>
    <t>MXL1460WGT</t>
  </si>
  <si>
    <t>Direccion de Planificacion</t>
  </si>
  <si>
    <t>2015-153-060-01-00004</t>
  </si>
  <si>
    <t>MXL1460T1P</t>
  </si>
  <si>
    <t>H SOYAPANGO</t>
  </si>
  <si>
    <t>Laboratorio Clinico, prueba de ogawa</t>
  </si>
  <si>
    <t>2010-153-060-01-00003</t>
  </si>
  <si>
    <t>MXL146WCB</t>
  </si>
  <si>
    <t>H SONSONATE</t>
  </si>
  <si>
    <t>Laboratorio</t>
  </si>
  <si>
    <t>Sonsonate</t>
  </si>
  <si>
    <t>2028-153-060-01-00001</t>
  </si>
  <si>
    <t>MXL1460T1V</t>
  </si>
  <si>
    <t>H LA UNION</t>
  </si>
  <si>
    <t>La Union</t>
  </si>
  <si>
    <t>0908-154-030-01-00005</t>
  </si>
  <si>
    <t>Motocicleta Placa M-69247</t>
  </si>
  <si>
    <t>Yamaha</t>
  </si>
  <si>
    <t>DT-175          Placa M-69247</t>
  </si>
  <si>
    <t>DG01X-035269</t>
  </si>
  <si>
    <t>UCSF SAN MATIAS</t>
  </si>
  <si>
    <t>direccion (asignado a Promotor de salud)</t>
  </si>
  <si>
    <t>blanco</t>
  </si>
  <si>
    <t>0801-154-030-01-00020</t>
  </si>
  <si>
    <t>Motocicleta Placa M69283</t>
  </si>
  <si>
    <t>DT-175 Motor 3TS116237</t>
  </si>
  <si>
    <t>DG01X-035268</t>
  </si>
  <si>
    <t>UCSF Dr.Tomas Pineda Martinez</t>
  </si>
  <si>
    <t>Promotor de Salud</t>
  </si>
  <si>
    <t>0062-153-059-01-00013</t>
  </si>
  <si>
    <t>Impresor Laser B/N</t>
  </si>
  <si>
    <t>Laser Jet P3015</t>
  </si>
  <si>
    <t xml:space="preserve">VNB3R11089 </t>
  </si>
  <si>
    <t>gris</t>
  </si>
  <si>
    <t>0805-163-015-02-00006</t>
  </si>
  <si>
    <t xml:space="preserve">Proyector Multimedia </t>
  </si>
  <si>
    <t>H428A ( Powerlite W12)</t>
  </si>
  <si>
    <t>PRXKIY00163</t>
  </si>
  <si>
    <t>REGION METROPOLITANA</t>
  </si>
  <si>
    <t>Provision de Servicios</t>
  </si>
  <si>
    <t>0342-153-053-01-00010</t>
  </si>
  <si>
    <t>PROBOOK6560B</t>
  </si>
  <si>
    <t>15CB2230HXJ</t>
  </si>
  <si>
    <t>H BENJAMIN BLOOM</t>
  </si>
  <si>
    <t>Depto de Desarrollo Profesional e Investigacion 11 Nivel.</t>
  </si>
  <si>
    <t>Negra</t>
  </si>
  <si>
    <t>0062-153-053-01-00016</t>
  </si>
  <si>
    <t>5C2230HXG</t>
  </si>
  <si>
    <t>0802-153-053-01-00008</t>
  </si>
  <si>
    <t>Reportada como robada</t>
  </si>
  <si>
    <t>5CB2230HXH</t>
  </si>
  <si>
    <t>Epidemiologia</t>
  </si>
  <si>
    <t>0019-153-016-01-00004</t>
  </si>
  <si>
    <t>AIRE ACONDICIONADO Minit Split</t>
  </si>
  <si>
    <t>CONFORT STAR</t>
  </si>
  <si>
    <t>NEO36SC/D</t>
  </si>
  <si>
    <t>D201472480212723160182-</t>
  </si>
  <si>
    <t>0698-153-060-01-00024</t>
  </si>
  <si>
    <t>COMPUTADORA DE ESCRITORIO</t>
  </si>
  <si>
    <t>DELL</t>
  </si>
  <si>
    <t xml:space="preserve">OPTIPLEX 7010 </t>
  </si>
  <si>
    <t>1HYJPW1 3262734289</t>
  </si>
  <si>
    <t>SIBASI LA LIBERTAD</t>
  </si>
  <si>
    <t>0062-153-060-01-00039</t>
  </si>
  <si>
    <t xml:space="preserve"> 61FJPW1 13147274449</t>
  </si>
  <si>
    <t>0062-153-060-01-00040</t>
  </si>
  <si>
    <t xml:space="preserve"> 61DJPW1 13144055185 </t>
  </si>
  <si>
    <t>0062-153-060-01-00041</t>
  </si>
  <si>
    <t xml:space="preserve"> 61DMPW1 13143915217</t>
  </si>
  <si>
    <t>0062-153-060-01-00042</t>
  </si>
  <si>
    <t xml:space="preserve"> 61DLPW1 13144008529</t>
  </si>
  <si>
    <t>2015-153-016-01-00003</t>
  </si>
  <si>
    <t>AIRE ACONDICIONADO de 18000BTU R-22</t>
  </si>
  <si>
    <t>YORK</t>
  </si>
  <si>
    <t>YCUSC18-6R</t>
  </si>
  <si>
    <t>194503905110200010-</t>
  </si>
  <si>
    <t>Broncoscopia</t>
  </si>
  <si>
    <t>2015-153-031-01-00001</t>
  </si>
  <si>
    <t>SILLÓN RECLINABLE AMERICANO</t>
  </si>
  <si>
    <t>CHAYES</t>
  </si>
  <si>
    <t>S/M</t>
  </si>
  <si>
    <t>S/N</t>
  </si>
  <si>
    <t>2015-153-060-01-00003</t>
  </si>
  <si>
    <t>COMPUTADORA de Escritorio Intel Core i3-2100,3.5ghz Monitor Compaq</t>
  </si>
  <si>
    <t>COMPAQ 6200</t>
  </si>
  <si>
    <t>MXL1450SWR</t>
  </si>
  <si>
    <t>2018-156-016-01-00001</t>
  </si>
  <si>
    <t>CARRO CAMILLA PREISA, porta suero pintado 74 rodos</t>
  </si>
  <si>
    <t>PREISA</t>
  </si>
  <si>
    <t>H SALDAÑA</t>
  </si>
  <si>
    <t>Planta alta</t>
  </si>
  <si>
    <t>metálico</t>
  </si>
  <si>
    <t>0062-153-053-01-00013</t>
  </si>
  <si>
    <t>NOTEBOOK</t>
  </si>
  <si>
    <t xml:space="preserve">ProBook 4540s </t>
  </si>
  <si>
    <t>2CE3051LN0</t>
  </si>
  <si>
    <t>0062-153-053-01-00014</t>
  </si>
  <si>
    <t xml:space="preserve">2CE30606W7 </t>
  </si>
  <si>
    <t>0062-153-053-01-00015</t>
  </si>
  <si>
    <t>2CE30606VW</t>
  </si>
  <si>
    <t>0062-163-015-02-00009</t>
  </si>
  <si>
    <t>PROYECTOR</t>
  </si>
  <si>
    <t>Powerlite 910W</t>
  </si>
  <si>
    <t>PA7F270167L</t>
  </si>
  <si>
    <t>H ROSALES</t>
  </si>
  <si>
    <t>Neumologia</t>
  </si>
  <si>
    <t>0062-163-015-02-00008</t>
  </si>
  <si>
    <t xml:space="preserve"> PA7F270162L</t>
  </si>
  <si>
    <t>2015-155-061-01-00001</t>
  </si>
  <si>
    <t>MONITORES DE SIGNO VITALES,ofrece pulsometria,saturacion de oxigeno, presion no invasiva.</t>
  </si>
  <si>
    <t xml:space="preserve">MEDITECH, </t>
  </si>
  <si>
    <t>OXIMA</t>
  </si>
  <si>
    <t>MD130610</t>
  </si>
  <si>
    <t>Beige</t>
  </si>
  <si>
    <t>0062-154-028-01-00001</t>
  </si>
  <si>
    <t>MICROBUS  HIACE Chasis JTFJS02P300032361, motor:2kd5083379 Diesel año 2013</t>
  </si>
  <si>
    <t>TOYOTA</t>
  </si>
  <si>
    <t xml:space="preserve"> KDH202L</t>
  </si>
  <si>
    <t>P-3275</t>
  </si>
  <si>
    <t>verde oscuro</t>
  </si>
  <si>
    <t>2015-155-177-02-00001</t>
  </si>
  <si>
    <t>FIBROBRONSCOPIO  con fuente de luz hologeno de 15voltios Olympus, CLK-4, s/n 7752486 y Succionador de secreciones Hilmed s/n 100171</t>
  </si>
  <si>
    <t>OLYMPUS</t>
  </si>
  <si>
    <t>BF-PE2</t>
  </si>
  <si>
    <t>2029-153-016-01-00002</t>
  </si>
  <si>
    <t>AIRE ACONDICIONADO Tipo Mini Split 12000BTU R-22</t>
  </si>
  <si>
    <t>INNOVAIRE</t>
  </si>
  <si>
    <t>D2014853802129241201</t>
  </si>
  <si>
    <t>Sala reuniones Neumologia</t>
  </si>
  <si>
    <t>0062-153-060-01-00038</t>
  </si>
  <si>
    <t>COMPUTADORA DE ESCRITORIO i3</t>
  </si>
  <si>
    <t>Inspiron</t>
  </si>
  <si>
    <t>2008-162-038-01-0001</t>
  </si>
  <si>
    <t>CAMARA DE VIDEO CON ADAPTADOR AL FIBROBRONSCOPIO OTV-SC</t>
  </si>
  <si>
    <t>CANON</t>
  </si>
  <si>
    <t>BF 6877830PE2</t>
  </si>
  <si>
    <t>H SANTA ANA</t>
  </si>
  <si>
    <t>Unidad de Fibrobroncoscopia</t>
  </si>
  <si>
    <t>Gris</t>
  </si>
  <si>
    <t>2008-155-190-01-00001</t>
  </si>
  <si>
    <t>GENE EXPERT IV, incluye Computadora</t>
  </si>
  <si>
    <t>CAPHEID</t>
  </si>
  <si>
    <t>GENE EXPERT</t>
  </si>
  <si>
    <t>Unidad de Laboratorio Clinico</t>
  </si>
  <si>
    <t>Santa ana</t>
  </si>
  <si>
    <t>2004-153-060-01-00001</t>
  </si>
  <si>
    <t>H SAN VICENTE</t>
  </si>
  <si>
    <t>San Vicente</t>
  </si>
  <si>
    <t>beige</t>
  </si>
  <si>
    <t>2024-153-060-01-00165</t>
  </si>
  <si>
    <t>H SAN MIGUEL</t>
  </si>
  <si>
    <t>0049-155-190-01-00002</t>
  </si>
  <si>
    <t>Laboratorio Nacional de Referencia, Tuberculosis</t>
  </si>
  <si>
    <t>UPS 800 VA</t>
  </si>
  <si>
    <t>POWER VAR</t>
  </si>
  <si>
    <t>ABCE500221ER</t>
  </si>
  <si>
    <t>5508023R1310022</t>
  </si>
  <si>
    <t>2008-161-009-01-00002</t>
  </si>
  <si>
    <t>ABCE800-221EC</t>
  </si>
  <si>
    <t>5508002312-1310021</t>
  </si>
  <si>
    <t>2004-161-009-01-00001</t>
  </si>
  <si>
    <t>5508023R1310024</t>
  </si>
  <si>
    <t>San vicente</t>
  </si>
  <si>
    <t>2024-161-009-01-00007</t>
  </si>
  <si>
    <t>5508023R1310023</t>
  </si>
  <si>
    <t>2018-153-028-11-00001</t>
  </si>
  <si>
    <t>ESTACION DE ENFERMERIA tipo Poceto, Muebles aereas con repisa</t>
  </si>
  <si>
    <t>2029-153-060-01-00001</t>
  </si>
  <si>
    <t>Computadora de Escritorio iX Core</t>
  </si>
  <si>
    <t>Compaq 6300</t>
  </si>
  <si>
    <t>MXL3011DP9</t>
  </si>
  <si>
    <t>0062-153-016-01-00005</t>
  </si>
  <si>
    <t>AIRE ACONDICIONADO 12000BTU</t>
  </si>
  <si>
    <t>YSEA12FS-ADA</t>
  </si>
  <si>
    <t>100001992130100131-</t>
  </si>
  <si>
    <t>2029-153-016-01-00001</t>
  </si>
  <si>
    <t>AIRE ACONDICIONADO de 24000BTU</t>
  </si>
  <si>
    <t>YSEA24 FS-ADA</t>
  </si>
  <si>
    <t>100001564120900005-</t>
  </si>
  <si>
    <t>0049-155-116-01-00040</t>
  </si>
  <si>
    <t>INCUBADOR VERTICAL, Refrigerada</t>
  </si>
  <si>
    <t>POL-EKO</t>
  </si>
  <si>
    <t>ILD 750 STD</t>
  </si>
  <si>
    <t>IW7SF 130571</t>
  </si>
  <si>
    <t>Minsal</t>
  </si>
  <si>
    <t>2008-155-116-01-00001</t>
  </si>
  <si>
    <t>IW7SF 130570</t>
  </si>
  <si>
    <t>H Santa Ana</t>
  </si>
  <si>
    <t>Laboratoio Clinico, Bacteriologia</t>
  </si>
  <si>
    <t>2029-156-040-01-00001</t>
  </si>
  <si>
    <t>IW7SF 130569</t>
  </si>
  <si>
    <t>H Rosales</t>
  </si>
  <si>
    <t>Laboratoio Clinico</t>
  </si>
  <si>
    <t>0049-155-116-01-00041</t>
  </si>
  <si>
    <t>IW7SF 130572</t>
  </si>
  <si>
    <t xml:space="preserve">0062-163-015-02-00011  </t>
  </si>
  <si>
    <t>PRXK3500162</t>
  </si>
  <si>
    <t>Unidad de Vigilancia y Enfermedades Vectorizadas.</t>
  </si>
  <si>
    <t>0062-153-015-02-00010</t>
  </si>
  <si>
    <t>PROYECTOR MULTIMEDIA</t>
  </si>
  <si>
    <t>PRXK3500163</t>
  </si>
  <si>
    <t>2018-153-060-01-00002</t>
  </si>
  <si>
    <t>COMPUTADORA DE ESCRITORIO i3 RAM4gb</t>
  </si>
  <si>
    <t>PRO 4300 COMPAQ</t>
  </si>
  <si>
    <t>MXL3372KDS</t>
  </si>
  <si>
    <t>UACI</t>
  </si>
  <si>
    <t>2029-153-028-10-00001</t>
  </si>
  <si>
    <t>MESA DE TRABAJO incluye 10 sillas Semi redonda</t>
  </si>
  <si>
    <t>ITALIANA</t>
  </si>
  <si>
    <t>Walter</t>
  </si>
  <si>
    <t>Unidad de Epidemiologia</t>
  </si>
  <si>
    <t>Café</t>
  </si>
  <si>
    <t>2011-153-028-10-00001</t>
  </si>
  <si>
    <t>MESA DE TRABAJO incluye 8 sillas Semi redonda</t>
  </si>
  <si>
    <t>N/A</t>
  </si>
  <si>
    <t>H SAN RAFAEL</t>
  </si>
  <si>
    <t>0905-155-060-01-00002</t>
  </si>
  <si>
    <t>MICROSCOPIO</t>
  </si>
  <si>
    <t>LEICA</t>
  </si>
  <si>
    <t>DM750</t>
  </si>
  <si>
    <t>8540134921VTO245</t>
  </si>
  <si>
    <t>UCSFE San Miguel</t>
  </si>
  <si>
    <t>Laboratorio Clinico</t>
  </si>
  <si>
    <t>0156-155-060-01-00006</t>
  </si>
  <si>
    <t>8540134921VTO253</t>
  </si>
  <si>
    <t>UCSF Acajutla</t>
  </si>
  <si>
    <t>0160-155-060-01-00006</t>
  </si>
  <si>
    <t>8540134921VTO252</t>
  </si>
  <si>
    <t>UCSF Sonzacate</t>
  </si>
  <si>
    <t>0162-155-060-01-00005</t>
  </si>
  <si>
    <t>8540134921VTO250</t>
  </si>
  <si>
    <t>UCSF Izalco</t>
  </si>
  <si>
    <t>0840-155-060-01-00002</t>
  </si>
  <si>
    <t>8540134921VTO255</t>
  </si>
  <si>
    <t>UCSF Ilopango,San Bartolo</t>
  </si>
  <si>
    <t>0332-155-060-01-00008</t>
  </si>
  <si>
    <t>8540134921VTO254</t>
  </si>
  <si>
    <t>UCSFE San Martin</t>
  </si>
  <si>
    <t>0908-155-060-01-00001</t>
  </si>
  <si>
    <t>8540134921VTO256</t>
  </si>
  <si>
    <t>UCSF Canton Guarjila</t>
  </si>
  <si>
    <t>Chalatenango</t>
  </si>
  <si>
    <t>0908-155-060-01-00002</t>
  </si>
  <si>
    <t>8540134921VTO258</t>
  </si>
  <si>
    <t>UCSF Ciudad Arce</t>
  </si>
  <si>
    <t>0909-155-060-01-00001</t>
  </si>
  <si>
    <t>8540134921VTO257</t>
  </si>
  <si>
    <t>UCSF Santiago Nonualco</t>
  </si>
  <si>
    <t>La Paz</t>
  </si>
  <si>
    <t>0909-155-060-01-00002</t>
  </si>
  <si>
    <t>8540134921VTO248</t>
  </si>
  <si>
    <t>UCSF Ilobasco</t>
  </si>
  <si>
    <t>Cabañas</t>
  </si>
  <si>
    <t>2029-155-014-01-00001</t>
  </si>
  <si>
    <t>Centrifugas Refrigeradas</t>
  </si>
  <si>
    <t>Thermo Scietific</t>
  </si>
  <si>
    <t>ST 40R</t>
  </si>
  <si>
    <t>Laboratorio,Cultivo BAAR</t>
  </si>
  <si>
    <t>2024-155-014-01-00001</t>
  </si>
  <si>
    <t>0342-155-014-01-00004</t>
  </si>
  <si>
    <t>0062-153-028-11-00001B-Q</t>
  </si>
  <si>
    <t xml:space="preserve"> 16 Divisiones Modulares para oficinas administrativas de 1.5x1.5 pedestal fijo de 3 gavetas</t>
  </si>
  <si>
    <t>laminado tipo formica</t>
  </si>
  <si>
    <t>0062-153-028-11-00001A</t>
  </si>
  <si>
    <t>0062-153-028-10-00001</t>
  </si>
  <si>
    <t>Mesa de reuniones 10 personas 3mt largo con 10 sillas hergonomicas</t>
  </si>
  <si>
    <t>0062-153-050-02-00001</t>
  </si>
  <si>
    <t>TV.LED 3D 42" SMART</t>
  </si>
  <si>
    <t>LG</t>
  </si>
  <si>
    <t>42LA6200-SA</t>
  </si>
  <si>
    <t>310MXJX0S348</t>
  </si>
  <si>
    <t>0813-163-053-01-00001</t>
  </si>
  <si>
    <t>Impresor Digital Tipo Prensa</t>
  </si>
  <si>
    <t xml:space="preserve">Xante </t>
  </si>
  <si>
    <t>N31204A</t>
  </si>
  <si>
    <t>AL31034809AO</t>
  </si>
  <si>
    <t>Unidad de Impresiones</t>
  </si>
  <si>
    <t>0066-153-016-01-00003</t>
  </si>
  <si>
    <t>AIRE ACONDICIONADO, Minisplit 18000 BTU</t>
  </si>
  <si>
    <t>bueno</t>
  </si>
  <si>
    <t xml:space="preserve"> Lennox</t>
  </si>
  <si>
    <t>AM10018100P2HA</t>
  </si>
  <si>
    <t>G40790005500E1010118</t>
  </si>
  <si>
    <t>0065-153-016-01-00023</t>
  </si>
  <si>
    <t>G40790005500E1210029.</t>
  </si>
  <si>
    <t>Almacen #3 de Suministros Generales</t>
  </si>
  <si>
    <t>0026-153-016-01-00013</t>
  </si>
  <si>
    <t>Innovaire</t>
  </si>
  <si>
    <t>EV18C2DB6</t>
  </si>
  <si>
    <t>EVD202130120213A25120144</t>
  </si>
  <si>
    <t>UACI (Sala Reuniones Bco.Mundial Abastecimiento</t>
  </si>
  <si>
    <t>0703-153-016-01-00003</t>
  </si>
  <si>
    <t>G40790005500E1010162</t>
  </si>
  <si>
    <t>SIBASI ORIENTE</t>
  </si>
  <si>
    <t>UCSF San Martin</t>
  </si>
  <si>
    <t>0907-153-016-01-00001</t>
  </si>
  <si>
    <t>G40790005500E1010</t>
  </si>
  <si>
    <t>Abastecimiento</t>
  </si>
  <si>
    <t>0907-153-016-01-00002</t>
  </si>
  <si>
    <t>G40790005500E1010128</t>
  </si>
  <si>
    <t>Programacion y Control</t>
  </si>
  <si>
    <t>0907-153-016-01-00003</t>
  </si>
  <si>
    <t>G40790005500E1010109</t>
  </si>
  <si>
    <t>Unidad de Medicamentos</t>
  </si>
  <si>
    <t>0907-153-016-01-00004</t>
  </si>
  <si>
    <t>AIRE ACONDICIONADO, Minisplit 36000 BTU</t>
  </si>
  <si>
    <t>UV36C2DB1</t>
  </si>
  <si>
    <t>D20205523011341716009</t>
  </si>
  <si>
    <t>0016-153-016-01-00007</t>
  </si>
  <si>
    <t>LENNOX</t>
  </si>
  <si>
    <t>R410A</t>
  </si>
  <si>
    <t>D202214280214427120001</t>
  </si>
  <si>
    <t>Unidad de Contabilidad</t>
  </si>
  <si>
    <t>2004-156-143-01-00001</t>
  </si>
  <si>
    <t>CAMARA REFRIGERANTE,9pies  4parrillas y control de temperatura digital</t>
  </si>
  <si>
    <t>PARKER</t>
  </si>
  <si>
    <t>FVS331</t>
  </si>
  <si>
    <t>bbd00003</t>
  </si>
  <si>
    <t>0019-153-059-01-00015</t>
  </si>
  <si>
    <t>Impresor Laser B/N con unida duplex y tarjeta de ethernet.</t>
  </si>
  <si>
    <t>Laser Jet P3015DN</t>
  </si>
  <si>
    <t>VNB3R95263</t>
  </si>
  <si>
    <t>2024-156-143-01-00001</t>
  </si>
  <si>
    <t>bbd00036</t>
  </si>
  <si>
    <t>0062-153-053-01-00017</t>
  </si>
  <si>
    <t>COMPUTADORA PORTATIL, prestaciones medias sin sist.operativo</t>
  </si>
  <si>
    <t>Probook 650 G1</t>
  </si>
  <si>
    <t>5CG4410FQF</t>
  </si>
  <si>
    <t>0062-163-015-02-00012</t>
  </si>
  <si>
    <t>Powerlite 99W (H578A)</t>
  </si>
  <si>
    <t>U4CK4502711</t>
  </si>
  <si>
    <t>0062-163-015-02-00013</t>
  </si>
  <si>
    <t>U4CK4502656</t>
  </si>
  <si>
    <t>2018-153-053-01-00001</t>
  </si>
  <si>
    <t>5CG4410FSP</t>
  </si>
  <si>
    <t>Clinica de referencia nacional de manejo clinico y programatico de la tuberculosis multidrogorresitente.</t>
  </si>
  <si>
    <t>Depreciacion Acumulada</t>
  </si>
  <si>
    <t>Valor Actual</t>
  </si>
  <si>
    <t>MES</t>
  </si>
  <si>
    <t>AÑO</t>
  </si>
  <si>
    <t>Escritorio Ejecutivo en C laminado tipo Formica con pedestal Credenza + Librero Aereo de puetas y entrepaños 2.4 largo.</t>
  </si>
  <si>
    <t>Valor de adquisicion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</si>
</sst>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;[Red]\-&quot;$&quot;#,##0.00"/>
    <numFmt numFmtId="165" formatCode="_-&quot;$&quot;* #,##0.00_-;\-&quot;$&quot;* #,##0.00_-;_-&quot;$&quot;* &quot;-&quot;??_-;_-@_-"/>
    <numFmt numFmtId="166" formatCode="#,##0.00&quot; €&quot;;[Red]\-#,##0.00&quot; €&quot;"/>
    <numFmt numFmtId="167" formatCode="dd\/mm\/yyyy"/>
    <numFmt numFmtId="168" formatCode="_-[$$-540A]* #,##0.00_ ;_-[$$-540A]* \-#,##0.00\ ;_-[$$-540A]* \-??_ ;_-@_ "/>
    <numFmt numFmtId="169" formatCode="_-[$$-409]* #,##0.00_ ;_-[$$-409]* \-#,##0.00\ ;_-[$$-409]* \-??_ ;_-@_ "/>
    <numFmt numFmtId="170" formatCode="_-* #,##0.00&quot; €&quot;_-;\-* #,##0.00&quot; €&quot;_-;_-* \-??&quot; €&quot;_-;_-@_-"/>
    <numFmt numFmtId="171" formatCode="d/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Castellar"/>
      <family val="1"/>
    </font>
    <font>
      <b/>
      <i/>
      <sz val="12"/>
      <color indexed="10"/>
      <name val="Castellar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170" fontId="2" fillId="0" borderId="0" applyFill="0" applyBorder="0" applyAlignment="0" applyProtection="0"/>
    <xf numFmtId="166" fontId="3" fillId="0" borderId="0" applyBorder="0" applyProtection="0"/>
    <xf numFmtId="165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167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right" vertical="center" wrapText="1"/>
    </xf>
    <xf numFmtId="169" fontId="8" fillId="2" borderId="0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67" fontId="7" fillId="0" borderId="3" xfId="0" applyNumberFormat="1" applyFont="1" applyFill="1" applyBorder="1" applyAlignment="1" applyProtection="1">
      <alignment horizontal="center" vertical="center" wrapText="1"/>
    </xf>
    <xf numFmtId="167" fontId="7" fillId="0" borderId="3" xfId="0" applyNumberFormat="1" applyFont="1" applyFill="1" applyBorder="1" applyAlignment="1">
      <alignment horizontal="left" vertical="center" wrapText="1"/>
    </xf>
    <xf numFmtId="167" fontId="7" fillId="0" borderId="3" xfId="0" applyNumberFormat="1" applyFont="1" applyFill="1" applyBorder="1" applyAlignment="1" applyProtection="1">
      <alignment horizontal="left" vertical="center" wrapText="1"/>
    </xf>
    <xf numFmtId="171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 applyProtection="1">
      <alignment horizontal="center" vertical="center" wrapText="1"/>
    </xf>
    <xf numFmtId="169" fontId="8" fillId="0" borderId="3" xfId="0" applyNumberFormat="1" applyFont="1" applyFill="1" applyBorder="1" applyAlignment="1" applyProtection="1">
      <alignment horizontal="center" vertical="center" wrapText="1"/>
    </xf>
    <xf numFmtId="168" fontId="0" fillId="0" borderId="4" xfId="0" applyNumberFormat="1" applyBorder="1"/>
    <xf numFmtId="168" fontId="1" fillId="4" borderId="4" xfId="0" applyNumberFormat="1" applyFont="1" applyFill="1" applyBorder="1"/>
    <xf numFmtId="0" fontId="11" fillId="3" borderId="1" xfId="0" applyFont="1" applyFill="1" applyBorder="1" applyAlignment="1">
      <alignment horizontal="center" vertical="center" wrapText="1"/>
    </xf>
    <xf numFmtId="164" fontId="12" fillId="0" borderId="3" xfId="0" applyNumberFormat="1" applyFont="1" applyBorder="1"/>
    <xf numFmtId="164" fontId="12" fillId="0" borderId="3" xfId="0" applyNumberFormat="1" applyFont="1" applyBorder="1" applyAlignment="1">
      <alignment horizontal="center" vertical="center"/>
    </xf>
    <xf numFmtId="168" fontId="13" fillId="0" borderId="4" xfId="0" applyNumberFormat="1" applyFont="1" applyBorder="1"/>
    <xf numFmtId="168" fontId="13" fillId="4" borderId="4" xfId="0" applyNumberFormat="1" applyFont="1" applyFill="1" applyBorder="1"/>
    <xf numFmtId="165" fontId="13" fillId="0" borderId="3" xfId="4" applyFont="1" applyBorder="1"/>
    <xf numFmtId="165" fontId="12" fillId="0" borderId="3" xfId="4" applyFont="1" applyBorder="1"/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TableStyleLigh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B107" zoomScale="90" zoomScaleNormal="90" workbookViewId="0">
      <selection activeCell="P116" sqref="O116:P121"/>
    </sheetView>
  </sheetViews>
  <sheetFormatPr baseColWidth="10" defaultRowHeight="15" x14ac:dyDescent="0.25"/>
  <cols>
    <col min="1" max="1" width="17.85546875" hidden="1" customWidth="1"/>
    <col min="2" max="2" width="22.85546875" customWidth="1"/>
    <col min="4" max="5" width="0" hidden="1" customWidth="1"/>
    <col min="6" max="6" width="12" hidden="1" customWidth="1"/>
    <col min="7" max="7" width="12.5703125" customWidth="1"/>
    <col min="8" max="8" width="15" customWidth="1"/>
    <col min="9" max="9" width="16.140625" customWidth="1"/>
    <col min="10" max="10" width="7.85546875" hidden="1" customWidth="1"/>
    <col min="11" max="11" width="8.85546875" hidden="1" customWidth="1"/>
    <col min="12" max="12" width="7.42578125" hidden="1" customWidth="1"/>
    <col min="13" max="13" width="23.85546875" customWidth="1"/>
    <col min="14" max="14" width="29.85546875" style="1" customWidth="1"/>
    <col min="15" max="15" width="23.85546875" style="1" customWidth="1"/>
    <col min="16" max="16" width="14.140625" customWidth="1"/>
    <col min="19" max="19" width="4.42578125" customWidth="1"/>
    <col min="20" max="20" width="23.140625" customWidth="1"/>
    <col min="21" max="21" width="20.28515625" customWidth="1"/>
    <col min="22" max="22" width="25.7109375" customWidth="1"/>
  </cols>
  <sheetData>
    <row r="1" spans="1:16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</row>
    <row r="6" spans="1:16" ht="28.5" customHeight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</row>
    <row r="7" spans="1:16" ht="22.5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16" ht="22.5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16" ht="22.5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16" ht="33.75" x14ac:dyDescent="0.2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</row>
    <row r="11" spans="1:16" ht="33.75" x14ac:dyDescent="0.25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</row>
    <row r="12" spans="1:16" ht="33.75" x14ac:dyDescent="0.25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</row>
    <row r="13" spans="1:16" ht="22.5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16" ht="22.5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16" ht="22.5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16" ht="22.5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18" si="1">+M16-N16</f>
        <v>222.07999999999993</v>
      </c>
      <c r="P16" s="6" t="s">
        <v>26</v>
      </c>
    </row>
    <row r="17" spans="1:16" ht="22.5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ref="O19:O26" si="2">+M19-N19</f>
        <v>274.86000000000013</v>
      </c>
      <c r="P19" s="6" t="s">
        <v>26</v>
      </c>
    </row>
    <row r="20" spans="1:16" ht="22.5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2"/>
        <v>274.86000000000013</v>
      </c>
      <c r="P20" s="6" t="s">
        <v>26</v>
      </c>
    </row>
    <row r="21" spans="1:16" ht="45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2"/>
        <v>868</v>
      </c>
      <c r="P21" s="6" t="s">
        <v>26</v>
      </c>
    </row>
    <row r="22" spans="1:16" ht="45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2"/>
        <v>182</v>
      </c>
      <c r="P22" s="6" t="s">
        <v>26</v>
      </c>
    </row>
    <row r="23" spans="1:16" ht="45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2"/>
        <v>221.20000000000005</v>
      </c>
      <c r="P23" s="6" t="s">
        <v>26</v>
      </c>
    </row>
    <row r="24" spans="1:16" ht="45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2"/>
        <v>221.20000000000005</v>
      </c>
      <c r="P24" s="6" t="s">
        <v>26</v>
      </c>
    </row>
    <row r="25" spans="1:16" ht="45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2"/>
        <v>1400</v>
      </c>
      <c r="P25" s="6" t="s">
        <v>26</v>
      </c>
    </row>
    <row r="26" spans="1:16" ht="22.5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2"/>
        <v>216.69</v>
      </c>
      <c r="P26" s="6" t="s">
        <v>26</v>
      </c>
    </row>
    <row r="27" spans="1:16" ht="33.75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ref="O27:O31" si="3">+M27-N27</f>
        <v>216.69</v>
      </c>
      <c r="P27" s="6" t="s">
        <v>26</v>
      </c>
    </row>
    <row r="28" spans="1:16" ht="22.5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3"/>
        <v>216.69</v>
      </c>
      <c r="P28" s="6" t="s">
        <v>26</v>
      </c>
    </row>
    <row r="29" spans="1:16" ht="22.5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3"/>
        <v>216.69</v>
      </c>
      <c r="P29" s="6" t="s">
        <v>26</v>
      </c>
    </row>
    <row r="30" spans="1:16" ht="22.5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3"/>
        <v>216.69</v>
      </c>
      <c r="P30" s="6" t="s">
        <v>26</v>
      </c>
    </row>
    <row r="31" spans="1:16" ht="22.5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3"/>
        <v>216.69</v>
      </c>
      <c r="P31" s="6" t="s">
        <v>26</v>
      </c>
    </row>
    <row r="32" spans="1:16" ht="33.75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4">+M37-N37</f>
        <v>532.78</v>
      </c>
      <c r="P37" s="6" t="s">
        <v>26</v>
      </c>
    </row>
    <row r="38" spans="1:16" ht="22.5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4"/>
        <v>532.78</v>
      </c>
      <c r="P38" s="6" t="s">
        <v>26</v>
      </c>
    </row>
    <row r="39" spans="1:16" ht="22.5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5">+M41-N41</f>
        <v>529.69000000000005</v>
      </c>
      <c r="P41" s="6" t="s">
        <v>26</v>
      </c>
    </row>
    <row r="42" spans="1:16" ht="22.5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5"/>
        <v>529.69000000000005</v>
      </c>
      <c r="P42" s="6" t="s">
        <v>26</v>
      </c>
    </row>
    <row r="43" spans="1:16" ht="22.5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5"/>
        <v>529.69000000000005</v>
      </c>
      <c r="P43" s="6" t="s">
        <v>26</v>
      </c>
    </row>
    <row r="44" spans="1:16" ht="22.5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5"/>
        <v>529.69000000000005</v>
      </c>
      <c r="P44" s="6" t="s">
        <v>26</v>
      </c>
    </row>
    <row r="45" spans="1:16" ht="22.5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16" ht="22.5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16" ht="22.5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51" si="6">+M50-N50</f>
        <v>470.63</v>
      </c>
      <c r="P50" s="6" t="s">
        <v>26</v>
      </c>
    </row>
    <row r="51" spans="1:16" ht="22.5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6"/>
        <v>470.63</v>
      </c>
      <c r="P51" s="6" t="s">
        <v>26</v>
      </c>
    </row>
    <row r="52" spans="1:16" ht="22.5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ref="O52:O60" si="7">+M52-N52</f>
        <v>565.6</v>
      </c>
      <c r="P52" s="6" t="s">
        <v>26</v>
      </c>
    </row>
    <row r="53" spans="1:16" ht="22.5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7"/>
        <v>565.6</v>
      </c>
      <c r="P53" s="6" t="s">
        <v>26</v>
      </c>
    </row>
    <row r="54" spans="1:16" ht="45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7"/>
        <v>479.75</v>
      </c>
      <c r="P54" s="6" t="s">
        <v>26</v>
      </c>
    </row>
    <row r="55" spans="1:16" ht="45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7"/>
        <v>21263.360000000001</v>
      </c>
      <c r="P55" s="6" t="s">
        <v>26</v>
      </c>
    </row>
    <row r="56" spans="1:16" ht="56.25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7"/>
        <v>8080.2</v>
      </c>
      <c r="P56" s="6" t="s">
        <v>26</v>
      </c>
    </row>
    <row r="57" spans="1:16" ht="22.5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7"/>
        <v>468.64</v>
      </c>
      <c r="P57" s="6" t="s">
        <v>26</v>
      </c>
    </row>
    <row r="58" spans="1:16" ht="22.5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7"/>
        <v>570.95000000000005</v>
      </c>
      <c r="P58" s="6" t="s">
        <v>26</v>
      </c>
    </row>
    <row r="59" spans="1:16" ht="33.75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7"/>
        <v>3390</v>
      </c>
      <c r="P59" s="6" t="s">
        <v>26</v>
      </c>
    </row>
    <row r="60" spans="1:16" ht="22.5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7"/>
        <v>9350</v>
      </c>
      <c r="P60" s="6" t="s">
        <v>26</v>
      </c>
    </row>
    <row r="61" spans="1:16" ht="22.5" x14ac:dyDescent="0.25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ref="O61:O63" si="8">+M61-N61</f>
        <v>9350</v>
      </c>
      <c r="P61" s="6" t="s">
        <v>26</v>
      </c>
    </row>
    <row r="62" spans="1:16" ht="22.5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8"/>
        <v>9350</v>
      </c>
      <c r="P62" s="6" t="s">
        <v>26</v>
      </c>
    </row>
    <row r="63" spans="1:16" ht="45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8"/>
        <v>9350</v>
      </c>
      <c r="P63" s="6" t="s">
        <v>26</v>
      </c>
    </row>
    <row r="64" spans="1:16" ht="45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9">+M65-N65</f>
        <v>434.5</v>
      </c>
      <c r="P65" s="6" t="s">
        <v>26</v>
      </c>
    </row>
    <row r="66" spans="1:16" ht="22.5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9"/>
        <v>434.5</v>
      </c>
      <c r="P66" s="6" t="s">
        <v>26</v>
      </c>
    </row>
    <row r="67" spans="1:16" ht="22.5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9"/>
        <v>434.5</v>
      </c>
      <c r="P67" s="6" t="s">
        <v>26</v>
      </c>
    </row>
    <row r="68" spans="1:16" ht="33.75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75" si="10">+M73-N73</f>
        <v>4460.3450000000003</v>
      </c>
      <c r="P73" s="6" t="s">
        <v>26</v>
      </c>
    </row>
    <row r="74" spans="1:16" ht="22.5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10"/>
        <v>4460.3450000000003</v>
      </c>
      <c r="P74" s="6" t="s">
        <v>26</v>
      </c>
    </row>
    <row r="75" spans="1:16" ht="45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10"/>
        <v>4460.3450000000003</v>
      </c>
      <c r="P75" s="6" t="s">
        <v>26</v>
      </c>
    </row>
    <row r="76" spans="1:16" ht="33.75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ref="O76:O81" si="11">+M76-N76</f>
        <v>487.81000000000006</v>
      </c>
      <c r="P76" s="6" t="s">
        <v>26</v>
      </c>
    </row>
    <row r="77" spans="1:16" ht="33.75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11"/>
        <v>487.81000000000006</v>
      </c>
      <c r="P77" s="6" t="s">
        <v>26</v>
      </c>
    </row>
    <row r="78" spans="1:16" ht="22.5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11"/>
        <v>658.8</v>
      </c>
      <c r="P78" s="6" t="s">
        <v>26</v>
      </c>
    </row>
    <row r="79" spans="1:16" ht="22.5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11"/>
        <v>539.29000000000008</v>
      </c>
      <c r="P79" s="6" t="s">
        <v>26</v>
      </c>
    </row>
    <row r="80" spans="1:16" ht="22.5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11"/>
        <v>539.29000000000008</v>
      </c>
      <c r="P80" s="6" t="s">
        <v>26</v>
      </c>
    </row>
    <row r="81" spans="1:16" ht="22.5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11"/>
        <v>1575.1610000000001</v>
      </c>
      <c r="P81" s="6" t="s">
        <v>26</v>
      </c>
    </row>
    <row r="82" spans="1:16" ht="22.5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ref="O82:O90" si="12">+M82-N82</f>
        <v>1575.1610000000001</v>
      </c>
      <c r="P82" s="6" t="s">
        <v>26</v>
      </c>
    </row>
    <row r="83" spans="1:16" ht="22.5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12"/>
        <v>1575.1610000000001</v>
      </c>
      <c r="P83" s="6" t="s">
        <v>26</v>
      </c>
    </row>
    <row r="84" spans="1:16" ht="22.5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12"/>
        <v>1575.1610000000001</v>
      </c>
      <c r="P84" s="6" t="s">
        <v>26</v>
      </c>
    </row>
    <row r="85" spans="1:16" ht="33.75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12"/>
        <v>1575.1610000000001</v>
      </c>
      <c r="P85" s="6" t="s">
        <v>26</v>
      </c>
    </row>
    <row r="86" spans="1:16" ht="22.5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12"/>
        <v>1575.1610000000001</v>
      </c>
      <c r="P86" s="6" t="s">
        <v>26</v>
      </c>
    </row>
    <row r="87" spans="1:16" ht="22.5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12"/>
        <v>1575.1610000000001</v>
      </c>
      <c r="P87" s="6" t="s">
        <v>26</v>
      </c>
    </row>
    <row r="88" spans="1:16" ht="22.5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12"/>
        <v>1575.1610000000001</v>
      </c>
      <c r="P88" s="6" t="s">
        <v>26</v>
      </c>
    </row>
    <row r="89" spans="1:16" ht="22.5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12"/>
        <v>1575.1610000000001</v>
      </c>
      <c r="P89" s="6" t="s">
        <v>26</v>
      </c>
    </row>
    <row r="90" spans="1:16" ht="22.5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12"/>
        <v>1575.1610000000001</v>
      </c>
      <c r="P90" s="6" t="s">
        <v>26</v>
      </c>
    </row>
    <row r="91" spans="1:16" ht="22.5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93" si="13">+M92-N92</f>
        <v>7375.95</v>
      </c>
      <c r="P92" s="6" t="s">
        <v>26</v>
      </c>
    </row>
    <row r="93" spans="1:16" ht="22.5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13"/>
        <v>7375.95</v>
      </c>
      <c r="P93" s="6" t="s">
        <v>26</v>
      </c>
    </row>
    <row r="94" spans="1:16" ht="45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ref="O94:O99" si="14">+M94-N94</f>
        <v>11165.830000000002</v>
      </c>
      <c r="P94" s="6" t="s">
        <v>26</v>
      </c>
    </row>
    <row r="95" spans="1:16" ht="56.25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14"/>
        <v>659.53</v>
      </c>
      <c r="P95" s="6" t="s">
        <v>26</v>
      </c>
    </row>
    <row r="96" spans="1:16" ht="33.75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14"/>
        <v>1599.47</v>
      </c>
      <c r="P96" s="6" t="s">
        <v>26</v>
      </c>
    </row>
    <row r="97" spans="1:16" ht="22.5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14"/>
        <v>503.47</v>
      </c>
      <c r="P97" s="6" t="s">
        <v>26</v>
      </c>
    </row>
    <row r="98" spans="1:16" ht="22.5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14"/>
        <v>6125</v>
      </c>
      <c r="P98" s="6" t="s">
        <v>26</v>
      </c>
    </row>
    <row r="99" spans="1:16" ht="33.75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14"/>
        <v>493.35</v>
      </c>
      <c r="P99" s="6" t="s">
        <v>26</v>
      </c>
    </row>
    <row r="100" spans="1:16" ht="33.75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ref="O100:O105" si="15">+M100-N100</f>
        <v>493.35</v>
      </c>
      <c r="P100" s="6" t="s">
        <v>26</v>
      </c>
    </row>
    <row r="101" spans="1:16" ht="45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15"/>
        <v>493.35</v>
      </c>
      <c r="P101" s="6" t="s">
        <v>26</v>
      </c>
    </row>
    <row r="102" spans="1:16" ht="22.5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15"/>
        <v>493.35</v>
      </c>
      <c r="P102" s="6" t="s">
        <v>26</v>
      </c>
    </row>
    <row r="103" spans="1:16" ht="22.5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15"/>
        <v>493.35</v>
      </c>
      <c r="P103" s="6" t="s">
        <v>26</v>
      </c>
    </row>
    <row r="104" spans="1:16" ht="22.5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15"/>
        <v>493.35</v>
      </c>
      <c r="P104" s="6" t="s">
        <v>26</v>
      </c>
    </row>
    <row r="105" spans="1:16" ht="22.5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15"/>
        <v>493.35</v>
      </c>
      <c r="P105" s="6" t="s">
        <v>26</v>
      </c>
    </row>
    <row r="106" spans="1:16" ht="22.5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ref="O106:O114" si="16">+M106-N106</f>
        <v>1036.75</v>
      </c>
      <c r="P106" s="6" t="s">
        <v>26</v>
      </c>
    </row>
    <row r="107" spans="1:16" ht="22.5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16"/>
        <v>929.77</v>
      </c>
      <c r="P107" s="6" t="s">
        <v>26</v>
      </c>
    </row>
    <row r="108" spans="1:16" ht="45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16"/>
        <v>681.34999999999991</v>
      </c>
      <c r="P108" s="6" t="s">
        <v>26</v>
      </c>
    </row>
    <row r="109" spans="1:16" ht="22.5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16"/>
        <v>727.74</v>
      </c>
      <c r="P109" s="6" t="s">
        <v>26</v>
      </c>
    </row>
    <row r="110" spans="1:16" ht="45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16"/>
        <v>681.34999999999991</v>
      </c>
      <c r="P110" s="6" t="s">
        <v>26</v>
      </c>
    </row>
    <row r="111" spans="1:16" ht="33.75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16"/>
        <v>901.21999999999991</v>
      </c>
      <c r="P111" s="6" t="s">
        <v>26</v>
      </c>
    </row>
    <row r="112" spans="1:16" ht="22.5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16"/>
        <v>650.46</v>
      </c>
      <c r="P112" s="6" t="s">
        <v>26</v>
      </c>
    </row>
    <row r="113" spans="1:16" ht="22.5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16"/>
        <v>650.46</v>
      </c>
      <c r="P113" s="6" t="s">
        <v>26</v>
      </c>
    </row>
    <row r="114" spans="1:16" ht="67.5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16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9.5" thickBot="1" x14ac:dyDescent="0.35">
      <c r="M116" s="30">
        <f>SUM(M6:M115)</f>
        <v>361670.95000000036</v>
      </c>
      <c r="N116" s="30">
        <f t="shared" ref="N116:O116" si="17">SUM(N6:N115)</f>
        <v>153153.24999999997</v>
      </c>
      <c r="O116" s="31">
        <f t="shared" si="17"/>
        <v>208517.69999999998</v>
      </c>
    </row>
    <row r="117" spans="1:16" ht="15.75" thickTop="1" x14ac:dyDescent="0.25"/>
  </sheetData>
  <autoFilter ref="A5:P114"/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17"/>
  <sheetViews>
    <sheetView topLeftCell="M1" zoomScale="90" zoomScaleNormal="90" workbookViewId="0">
      <selection activeCell="V6" sqref="V6"/>
    </sheetView>
  </sheetViews>
  <sheetFormatPr baseColWidth="10" defaultRowHeight="15" x14ac:dyDescent="0.25"/>
  <cols>
    <col min="1" max="1" width="17.85546875" style="1" hidden="1" customWidth="1"/>
    <col min="2" max="2" width="22.85546875" style="1" customWidth="1"/>
    <col min="3" max="3" width="11.42578125" style="1"/>
    <col min="4" max="5" width="0" style="1" hidden="1" customWidth="1"/>
    <col min="6" max="6" width="12" style="1" hidden="1" customWidth="1"/>
    <col min="7" max="7" width="12.5703125" style="1" customWidth="1"/>
    <col min="8" max="8" width="15" style="1" customWidth="1"/>
    <col min="9" max="9" width="11.42578125" style="1"/>
    <col min="10" max="10" width="7.85546875" style="1" hidden="1" customWidth="1"/>
    <col min="11" max="11" width="8.85546875" style="1" hidden="1" customWidth="1"/>
    <col min="12" max="12" width="9.7109375" style="1" hidden="1" customWidth="1"/>
    <col min="13" max="13" width="16.85546875" style="1" customWidth="1"/>
    <col min="14" max="14" width="17.140625" style="1" customWidth="1"/>
    <col min="15" max="15" width="17.7109375" style="1" customWidth="1"/>
    <col min="16" max="16" width="14.140625" style="1" customWidth="1"/>
    <col min="17" max="19" width="11.42578125" style="1"/>
    <col min="20" max="20" width="28.5703125" style="1" customWidth="1"/>
    <col min="21" max="21" width="24.42578125" style="1" customWidth="1"/>
    <col min="22" max="22" width="22.85546875" style="1" customWidth="1"/>
    <col min="23" max="16384" width="11.42578125" style="1"/>
  </cols>
  <sheetData>
    <row r="1" spans="1:22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2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2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2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2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  <c r="T5" s="27" t="s">
        <v>453</v>
      </c>
      <c r="U5" s="27" t="s">
        <v>448</v>
      </c>
      <c r="V5" s="27" t="s">
        <v>449</v>
      </c>
    </row>
    <row r="6" spans="1:22" ht="42" customHeight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  <c r="T6" s="29">
        <v>244392.16</v>
      </c>
      <c r="U6" s="29">
        <v>103464.93</v>
      </c>
      <c r="V6" s="29">
        <v>140927.23000000001</v>
      </c>
    </row>
    <row r="7" spans="1:22" ht="22.5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22" ht="22.5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22" ht="22.5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22" ht="33.75" hidden="1" x14ac:dyDescent="0.2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</row>
    <row r="11" spans="1:22" ht="33.75" hidden="1" x14ac:dyDescent="0.25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</row>
    <row r="12" spans="1:22" ht="33.75" hidden="1" x14ac:dyDescent="0.25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</row>
    <row r="13" spans="1:22" ht="22.5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22" ht="22.5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22" ht="22.5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22" ht="22.5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31" si="1">+M16-N16</f>
        <v>222.07999999999993</v>
      </c>
      <c r="P16" s="6" t="s">
        <v>26</v>
      </c>
    </row>
    <row r="17" spans="1:16" ht="22.5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si="1"/>
        <v>274.86000000000013</v>
      </c>
      <c r="P19" s="6" t="s">
        <v>26</v>
      </c>
    </row>
    <row r="20" spans="1:16" ht="22.5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1"/>
        <v>274.86000000000013</v>
      </c>
      <c r="P20" s="6" t="s">
        <v>26</v>
      </c>
    </row>
    <row r="21" spans="1:16" ht="45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1"/>
        <v>868</v>
      </c>
      <c r="P21" s="6" t="s">
        <v>26</v>
      </c>
    </row>
    <row r="22" spans="1:16" ht="45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1"/>
        <v>182</v>
      </c>
      <c r="P22" s="6" t="s">
        <v>26</v>
      </c>
    </row>
    <row r="23" spans="1:16" ht="45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1"/>
        <v>221.20000000000005</v>
      </c>
      <c r="P23" s="6" t="s">
        <v>26</v>
      </c>
    </row>
    <row r="24" spans="1:16" ht="45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1"/>
        <v>221.20000000000005</v>
      </c>
      <c r="P24" s="6" t="s">
        <v>26</v>
      </c>
    </row>
    <row r="25" spans="1:16" ht="45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1"/>
        <v>1400</v>
      </c>
      <c r="P25" s="6" t="s">
        <v>26</v>
      </c>
    </row>
    <row r="26" spans="1:16" ht="22.5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1"/>
        <v>216.69</v>
      </c>
      <c r="P26" s="6" t="s">
        <v>26</v>
      </c>
    </row>
    <row r="27" spans="1:16" ht="33.75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si="1"/>
        <v>216.69</v>
      </c>
      <c r="P27" s="6" t="s">
        <v>26</v>
      </c>
    </row>
    <row r="28" spans="1:16" ht="22.5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1"/>
        <v>216.69</v>
      </c>
      <c r="P28" s="6" t="s">
        <v>26</v>
      </c>
    </row>
    <row r="29" spans="1:16" ht="22.5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1"/>
        <v>216.69</v>
      </c>
      <c r="P29" s="6" t="s">
        <v>26</v>
      </c>
    </row>
    <row r="30" spans="1:16" ht="22.5" hidden="1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1"/>
        <v>216.69</v>
      </c>
      <c r="P30" s="6" t="s">
        <v>26</v>
      </c>
    </row>
    <row r="31" spans="1:16" ht="22.5" hidden="1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1"/>
        <v>216.69</v>
      </c>
      <c r="P31" s="6" t="s">
        <v>26</v>
      </c>
    </row>
    <row r="32" spans="1:16" ht="33.75" hidden="1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hidden="1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2">+M37-N37</f>
        <v>532.78</v>
      </c>
      <c r="P37" s="6" t="s">
        <v>26</v>
      </c>
    </row>
    <row r="38" spans="1:16" ht="22.5" hidden="1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2"/>
        <v>532.78</v>
      </c>
      <c r="P38" s="6" t="s">
        <v>26</v>
      </c>
    </row>
    <row r="39" spans="1:16" ht="22.5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hidden="1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3">+M41-N41</f>
        <v>529.69000000000005</v>
      </c>
      <c r="P41" s="6" t="s">
        <v>26</v>
      </c>
    </row>
    <row r="42" spans="1:16" ht="22.5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3"/>
        <v>529.69000000000005</v>
      </c>
      <c r="P42" s="6" t="s">
        <v>26</v>
      </c>
    </row>
    <row r="43" spans="1:16" ht="22.5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3"/>
        <v>529.69000000000005</v>
      </c>
      <c r="P43" s="6" t="s">
        <v>26</v>
      </c>
    </row>
    <row r="44" spans="1:16" ht="22.5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3"/>
        <v>529.69000000000005</v>
      </c>
      <c r="P44" s="6" t="s">
        <v>26</v>
      </c>
    </row>
    <row r="45" spans="1:16" ht="22.5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16" ht="22.5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16" ht="22.5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63" si="4">+M50-N50</f>
        <v>470.63</v>
      </c>
      <c r="P50" s="6" t="s">
        <v>26</v>
      </c>
    </row>
    <row r="51" spans="1:16" ht="22.5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4"/>
        <v>470.63</v>
      </c>
      <c r="P51" s="6" t="s">
        <v>26</v>
      </c>
    </row>
    <row r="52" spans="1:16" ht="22.5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si="4"/>
        <v>565.6</v>
      </c>
      <c r="P52" s="6" t="s">
        <v>26</v>
      </c>
    </row>
    <row r="53" spans="1:16" ht="22.5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4"/>
        <v>565.6</v>
      </c>
      <c r="P53" s="6" t="s">
        <v>26</v>
      </c>
    </row>
    <row r="54" spans="1:16" ht="45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4"/>
        <v>479.75</v>
      </c>
      <c r="P54" s="6" t="s">
        <v>26</v>
      </c>
    </row>
    <row r="55" spans="1:16" ht="45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4"/>
        <v>21263.360000000001</v>
      </c>
      <c r="P55" s="6" t="s">
        <v>26</v>
      </c>
    </row>
    <row r="56" spans="1:16" ht="56.25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4"/>
        <v>8080.2</v>
      </c>
      <c r="P56" s="6" t="s">
        <v>26</v>
      </c>
    </row>
    <row r="57" spans="1:16" ht="22.5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4"/>
        <v>468.64</v>
      </c>
      <c r="P57" s="6" t="s">
        <v>26</v>
      </c>
    </row>
    <row r="58" spans="1:16" ht="22.5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4"/>
        <v>570.95000000000005</v>
      </c>
      <c r="P58" s="6" t="s">
        <v>26</v>
      </c>
    </row>
    <row r="59" spans="1:16" ht="33.75" hidden="1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4"/>
        <v>3390</v>
      </c>
      <c r="P59" s="6" t="s">
        <v>26</v>
      </c>
    </row>
    <row r="60" spans="1:16" ht="22.5" hidden="1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4"/>
        <v>9350</v>
      </c>
      <c r="P60" s="6" t="s">
        <v>26</v>
      </c>
    </row>
    <row r="61" spans="1:16" ht="22.5" hidden="1" x14ac:dyDescent="0.25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si="4"/>
        <v>9350</v>
      </c>
      <c r="P61" s="6" t="s">
        <v>26</v>
      </c>
    </row>
    <row r="62" spans="1:16" ht="22.5" hidden="1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4"/>
        <v>9350</v>
      </c>
      <c r="P62" s="6" t="s">
        <v>26</v>
      </c>
    </row>
    <row r="63" spans="1:16" ht="45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4"/>
        <v>9350</v>
      </c>
      <c r="P63" s="6" t="s">
        <v>26</v>
      </c>
    </row>
    <row r="64" spans="1:16" ht="45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hidden="1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5">+M65-N65</f>
        <v>434.5</v>
      </c>
      <c r="P65" s="6" t="s">
        <v>26</v>
      </c>
    </row>
    <row r="66" spans="1:16" ht="22.5" hidden="1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5"/>
        <v>434.5</v>
      </c>
      <c r="P66" s="6" t="s">
        <v>26</v>
      </c>
    </row>
    <row r="67" spans="1:16" ht="22.5" hidden="1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5"/>
        <v>434.5</v>
      </c>
      <c r="P67" s="6" t="s">
        <v>26</v>
      </c>
    </row>
    <row r="68" spans="1:16" ht="33.75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hidden="1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90" si="6">+M73-N73</f>
        <v>4460.3450000000003</v>
      </c>
      <c r="P73" s="6" t="s">
        <v>26</v>
      </c>
    </row>
    <row r="74" spans="1:16" ht="22.5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6"/>
        <v>4460.3450000000003</v>
      </c>
      <c r="P74" s="6" t="s">
        <v>26</v>
      </c>
    </row>
    <row r="75" spans="1:16" ht="45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6"/>
        <v>4460.3450000000003</v>
      </c>
      <c r="P75" s="6" t="s">
        <v>26</v>
      </c>
    </row>
    <row r="76" spans="1:16" ht="33.75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si="6"/>
        <v>487.81000000000006</v>
      </c>
      <c r="P76" s="6" t="s">
        <v>26</v>
      </c>
    </row>
    <row r="77" spans="1:16" ht="33.75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6"/>
        <v>487.81000000000006</v>
      </c>
      <c r="P77" s="6" t="s">
        <v>26</v>
      </c>
    </row>
    <row r="78" spans="1:16" ht="22.5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6"/>
        <v>658.8</v>
      </c>
      <c r="P78" s="6" t="s">
        <v>26</v>
      </c>
    </row>
    <row r="79" spans="1:16" ht="22.5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6"/>
        <v>539.29000000000008</v>
      </c>
      <c r="P79" s="6" t="s">
        <v>26</v>
      </c>
    </row>
    <row r="80" spans="1:16" ht="22.5" hidden="1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6"/>
        <v>539.29000000000008</v>
      </c>
      <c r="P80" s="6" t="s">
        <v>26</v>
      </c>
    </row>
    <row r="81" spans="1:16" ht="22.5" hidden="1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6"/>
        <v>1575.1610000000001</v>
      </c>
      <c r="P81" s="6" t="s">
        <v>26</v>
      </c>
    </row>
    <row r="82" spans="1:16" ht="22.5" hidden="1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si="6"/>
        <v>1575.1610000000001</v>
      </c>
      <c r="P82" s="6" t="s">
        <v>26</v>
      </c>
    </row>
    <row r="83" spans="1:16" ht="22.5" hidden="1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6"/>
        <v>1575.1610000000001</v>
      </c>
      <c r="P83" s="6" t="s">
        <v>26</v>
      </c>
    </row>
    <row r="84" spans="1:16" ht="22.5" hidden="1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6"/>
        <v>1575.1610000000001</v>
      </c>
      <c r="P84" s="6" t="s">
        <v>26</v>
      </c>
    </row>
    <row r="85" spans="1:16" ht="33.75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6"/>
        <v>1575.1610000000001</v>
      </c>
      <c r="P85" s="6" t="s">
        <v>26</v>
      </c>
    </row>
    <row r="86" spans="1:16" ht="22.5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6"/>
        <v>1575.1610000000001</v>
      </c>
      <c r="P86" s="6" t="s">
        <v>26</v>
      </c>
    </row>
    <row r="87" spans="1:16" ht="22.5" hidden="1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6"/>
        <v>1575.1610000000001</v>
      </c>
      <c r="P87" s="6" t="s">
        <v>26</v>
      </c>
    </row>
    <row r="88" spans="1:16" ht="22.5" hidden="1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6"/>
        <v>1575.1610000000001</v>
      </c>
      <c r="P88" s="6" t="s">
        <v>26</v>
      </c>
    </row>
    <row r="89" spans="1:16" ht="22.5" hidden="1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6"/>
        <v>1575.1610000000001</v>
      </c>
      <c r="P89" s="6" t="s">
        <v>26</v>
      </c>
    </row>
    <row r="90" spans="1:16" ht="22.5" hidden="1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6"/>
        <v>1575.1610000000001</v>
      </c>
      <c r="P90" s="6" t="s">
        <v>26</v>
      </c>
    </row>
    <row r="91" spans="1:16" ht="22.5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hidden="1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114" si="7">+M92-N92</f>
        <v>7375.95</v>
      </c>
      <c r="P92" s="6" t="s">
        <v>26</v>
      </c>
    </row>
    <row r="93" spans="1:16" ht="22.5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7"/>
        <v>7375.95</v>
      </c>
      <c r="P93" s="6" t="s">
        <v>26</v>
      </c>
    </row>
    <row r="94" spans="1:16" ht="45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si="7"/>
        <v>11165.830000000002</v>
      </c>
      <c r="P94" s="6" t="s">
        <v>26</v>
      </c>
    </row>
    <row r="95" spans="1:16" ht="56.25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7"/>
        <v>659.53</v>
      </c>
      <c r="P95" s="6" t="s">
        <v>26</v>
      </c>
    </row>
    <row r="96" spans="1:16" ht="33.75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7"/>
        <v>1599.47</v>
      </c>
      <c r="P96" s="6" t="s">
        <v>26</v>
      </c>
    </row>
    <row r="97" spans="1:16" ht="22.5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7"/>
        <v>503.47</v>
      </c>
      <c r="P97" s="6" t="s">
        <v>26</v>
      </c>
    </row>
    <row r="98" spans="1:16" ht="22.5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7"/>
        <v>6125</v>
      </c>
      <c r="P98" s="6" t="s">
        <v>26</v>
      </c>
    </row>
    <row r="99" spans="1:16" ht="33.75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7"/>
        <v>493.35</v>
      </c>
      <c r="P99" s="6" t="s">
        <v>26</v>
      </c>
    </row>
    <row r="100" spans="1:16" ht="33.75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si="7"/>
        <v>493.35</v>
      </c>
      <c r="P100" s="6" t="s">
        <v>26</v>
      </c>
    </row>
    <row r="101" spans="1:16" ht="45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7"/>
        <v>493.35</v>
      </c>
      <c r="P101" s="6" t="s">
        <v>26</v>
      </c>
    </row>
    <row r="102" spans="1:16" ht="22.5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7"/>
        <v>493.35</v>
      </c>
      <c r="P102" s="6" t="s">
        <v>26</v>
      </c>
    </row>
    <row r="103" spans="1:16" ht="22.5" hidden="1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7"/>
        <v>493.35</v>
      </c>
      <c r="P103" s="6" t="s">
        <v>26</v>
      </c>
    </row>
    <row r="104" spans="1:16" ht="22.5" hidden="1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7"/>
        <v>493.35</v>
      </c>
      <c r="P104" s="6" t="s">
        <v>26</v>
      </c>
    </row>
    <row r="105" spans="1:16" ht="22.5" hidden="1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7"/>
        <v>493.35</v>
      </c>
      <c r="P105" s="6" t="s">
        <v>26</v>
      </c>
    </row>
    <row r="106" spans="1:16" ht="22.5" hidden="1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si="7"/>
        <v>1036.75</v>
      </c>
      <c r="P106" s="6" t="s">
        <v>26</v>
      </c>
    </row>
    <row r="107" spans="1:16" ht="22.5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7"/>
        <v>929.77</v>
      </c>
      <c r="P107" s="6" t="s">
        <v>26</v>
      </c>
    </row>
    <row r="108" spans="1:16" ht="45" hidden="1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7"/>
        <v>681.34999999999991</v>
      </c>
      <c r="P108" s="6" t="s">
        <v>26</v>
      </c>
    </row>
    <row r="109" spans="1:16" ht="22.5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7"/>
        <v>727.74</v>
      </c>
      <c r="P109" s="6" t="s">
        <v>26</v>
      </c>
    </row>
    <row r="110" spans="1:16" ht="45" hidden="1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7"/>
        <v>681.34999999999991</v>
      </c>
      <c r="P110" s="6" t="s">
        <v>26</v>
      </c>
    </row>
    <row r="111" spans="1:16" ht="33.75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7"/>
        <v>901.21999999999991</v>
      </c>
      <c r="P111" s="6" t="s">
        <v>26</v>
      </c>
    </row>
    <row r="112" spans="1:16" ht="22.5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7"/>
        <v>650.46</v>
      </c>
      <c r="P112" s="6" t="s">
        <v>26</v>
      </c>
    </row>
    <row r="113" spans="1:16" ht="22.5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7"/>
        <v>650.46</v>
      </c>
      <c r="P113" s="6" t="s">
        <v>26</v>
      </c>
    </row>
    <row r="114" spans="1:16" ht="67.5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7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5.75" thickBot="1" x14ac:dyDescent="0.3">
      <c r="M116" s="25">
        <f>SUM(M6:M115)</f>
        <v>361670.95000000036</v>
      </c>
      <c r="N116" s="25">
        <f t="shared" ref="N116:O116" si="8">SUM(N6:N115)</f>
        <v>153153.24999999997</v>
      </c>
      <c r="O116" s="26">
        <f t="shared" si="8"/>
        <v>208517.69999999998</v>
      </c>
    </row>
    <row r="117" spans="1:16" ht="15.75" thickTop="1" x14ac:dyDescent="0.25"/>
  </sheetData>
  <autoFilter ref="A5:P114">
    <filterColumn colId="8">
      <filters>
        <filter val="San Salvador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7"/>
  <sheetViews>
    <sheetView topLeftCell="H1" zoomScale="90" zoomScaleNormal="90" workbookViewId="0">
      <selection activeCell="U10" sqref="U10"/>
    </sheetView>
  </sheetViews>
  <sheetFormatPr baseColWidth="10" defaultRowHeight="15" x14ac:dyDescent="0.25"/>
  <cols>
    <col min="1" max="1" width="17.85546875" style="1" hidden="1" customWidth="1"/>
    <col min="2" max="2" width="22.85546875" style="1" customWidth="1"/>
    <col min="3" max="3" width="11.42578125" style="1"/>
    <col min="4" max="5" width="0" style="1" hidden="1" customWidth="1"/>
    <col min="6" max="6" width="12" style="1" hidden="1" customWidth="1"/>
    <col min="7" max="7" width="12.5703125" style="1" customWidth="1"/>
    <col min="8" max="8" width="15" style="1" customWidth="1"/>
    <col min="9" max="9" width="11.42578125" style="1"/>
    <col min="10" max="10" width="7.85546875" style="1" hidden="1" customWidth="1"/>
    <col min="11" max="11" width="8.85546875" style="1" hidden="1" customWidth="1"/>
    <col min="12" max="12" width="9.7109375" style="1" hidden="1" customWidth="1"/>
    <col min="13" max="13" width="16.85546875" style="1" customWidth="1"/>
    <col min="14" max="14" width="17.140625" style="1" customWidth="1"/>
    <col min="15" max="15" width="17.7109375" style="1" customWidth="1"/>
    <col min="16" max="16" width="14.140625" style="1" customWidth="1"/>
    <col min="17" max="18" width="11.42578125" style="1"/>
    <col min="19" max="19" width="23.42578125" style="1" customWidth="1"/>
    <col min="20" max="20" width="19.85546875" style="1" customWidth="1"/>
    <col min="21" max="21" width="23.85546875" style="1" customWidth="1"/>
    <col min="22" max="16384" width="11.42578125" style="1"/>
  </cols>
  <sheetData>
    <row r="1" spans="1:21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1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  <c r="S5" s="27" t="s">
        <v>453</v>
      </c>
      <c r="T5" s="27" t="s">
        <v>448</v>
      </c>
      <c r="U5" s="27" t="s">
        <v>449</v>
      </c>
    </row>
    <row r="6" spans="1:21" ht="22.5" hidden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  <c r="S6" s="29">
        <v>244392.16</v>
      </c>
      <c r="T6" s="29">
        <v>103464.93</v>
      </c>
      <c r="U6" s="29">
        <v>140927.23000000001</v>
      </c>
    </row>
    <row r="7" spans="1:21" ht="22.5" hidden="1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21" ht="22.5" hidden="1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21" ht="22.5" hidden="1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21" ht="33.75" x14ac:dyDescent="0.3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  <c r="S10" s="28">
        <v>12130.95</v>
      </c>
      <c r="T10" s="33">
        <v>5243.69</v>
      </c>
      <c r="U10" s="33">
        <v>6887.86</v>
      </c>
    </row>
    <row r="11" spans="1:21" ht="33.75" hidden="1" x14ac:dyDescent="0.25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</row>
    <row r="12" spans="1:21" ht="33.75" hidden="1" x14ac:dyDescent="0.25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</row>
    <row r="13" spans="1:21" ht="22.5" hidden="1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21" ht="22.5" hidden="1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21" ht="22.5" hidden="1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21" ht="22.5" hidden="1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31" si="1">+M16-N16</f>
        <v>222.07999999999993</v>
      </c>
      <c r="P16" s="6" t="s">
        <v>26</v>
      </c>
    </row>
    <row r="17" spans="1:16" ht="22.5" hidden="1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hidden="1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hidden="1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si="1"/>
        <v>274.86000000000013</v>
      </c>
      <c r="P19" s="6" t="s">
        <v>26</v>
      </c>
    </row>
    <row r="20" spans="1:16" ht="22.5" hidden="1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1"/>
        <v>274.86000000000013</v>
      </c>
      <c r="P20" s="6" t="s">
        <v>26</v>
      </c>
    </row>
    <row r="21" spans="1:16" ht="45" hidden="1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1"/>
        <v>868</v>
      </c>
      <c r="P21" s="6" t="s">
        <v>26</v>
      </c>
    </row>
    <row r="22" spans="1:16" ht="45" hidden="1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1"/>
        <v>182</v>
      </c>
      <c r="P22" s="6" t="s">
        <v>26</v>
      </c>
    </row>
    <row r="23" spans="1:16" ht="45" hidden="1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1"/>
        <v>221.20000000000005</v>
      </c>
      <c r="P23" s="6" t="s">
        <v>26</v>
      </c>
    </row>
    <row r="24" spans="1:16" ht="45" hidden="1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1"/>
        <v>221.20000000000005</v>
      </c>
      <c r="P24" s="6" t="s">
        <v>26</v>
      </c>
    </row>
    <row r="25" spans="1:16" ht="45" hidden="1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1"/>
        <v>1400</v>
      </c>
      <c r="P25" s="6" t="s">
        <v>26</v>
      </c>
    </row>
    <row r="26" spans="1:16" ht="22.5" hidden="1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1"/>
        <v>216.69</v>
      </c>
      <c r="P26" s="6" t="s">
        <v>26</v>
      </c>
    </row>
    <row r="27" spans="1:16" ht="33.75" hidden="1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si="1"/>
        <v>216.69</v>
      </c>
      <c r="P27" s="6" t="s">
        <v>26</v>
      </c>
    </row>
    <row r="28" spans="1:16" ht="22.5" hidden="1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1"/>
        <v>216.69</v>
      </c>
      <c r="P28" s="6" t="s">
        <v>26</v>
      </c>
    </row>
    <row r="29" spans="1:16" ht="22.5" hidden="1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1"/>
        <v>216.69</v>
      </c>
      <c r="P29" s="6" t="s">
        <v>26</v>
      </c>
    </row>
    <row r="30" spans="1:16" ht="22.5" hidden="1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1"/>
        <v>216.69</v>
      </c>
      <c r="P30" s="6" t="s">
        <v>26</v>
      </c>
    </row>
    <row r="31" spans="1:16" ht="22.5" hidden="1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1"/>
        <v>216.69</v>
      </c>
      <c r="P31" s="6" t="s">
        <v>26</v>
      </c>
    </row>
    <row r="32" spans="1:16" ht="33.75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hidden="1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hidden="1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hidden="1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hidden="1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hidden="1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2">+M37-N37</f>
        <v>532.78</v>
      </c>
      <c r="P37" s="6" t="s">
        <v>26</v>
      </c>
    </row>
    <row r="38" spans="1:16" ht="22.5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2"/>
        <v>532.78</v>
      </c>
      <c r="P38" s="6" t="s">
        <v>26</v>
      </c>
    </row>
    <row r="39" spans="1:16" ht="22.5" hidden="1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hidden="1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3">+M41-N41</f>
        <v>529.69000000000005</v>
      </c>
      <c r="P41" s="6" t="s">
        <v>26</v>
      </c>
    </row>
    <row r="42" spans="1:16" ht="22.5" hidden="1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3"/>
        <v>529.69000000000005</v>
      </c>
      <c r="P42" s="6" t="s">
        <v>26</v>
      </c>
    </row>
    <row r="43" spans="1:16" ht="22.5" hidden="1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3"/>
        <v>529.69000000000005</v>
      </c>
      <c r="P43" s="6" t="s">
        <v>26</v>
      </c>
    </row>
    <row r="44" spans="1:16" ht="22.5" hidden="1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3"/>
        <v>529.69000000000005</v>
      </c>
      <c r="P44" s="6" t="s">
        <v>26</v>
      </c>
    </row>
    <row r="45" spans="1:16" ht="22.5" hidden="1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hidden="1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hidden="1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hidden="1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16" ht="22.5" hidden="1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16" ht="22.5" hidden="1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63" si="4">+M50-N50</f>
        <v>470.63</v>
      </c>
      <c r="P50" s="6" t="s">
        <v>26</v>
      </c>
    </row>
    <row r="51" spans="1:16" ht="22.5" hidden="1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4"/>
        <v>470.63</v>
      </c>
      <c r="P51" s="6" t="s">
        <v>26</v>
      </c>
    </row>
    <row r="52" spans="1:16" ht="22.5" hidden="1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si="4"/>
        <v>565.6</v>
      </c>
      <c r="P52" s="6" t="s">
        <v>26</v>
      </c>
    </row>
    <row r="53" spans="1:16" ht="22.5" hidden="1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4"/>
        <v>565.6</v>
      </c>
      <c r="P53" s="6" t="s">
        <v>26</v>
      </c>
    </row>
    <row r="54" spans="1:16" ht="45" hidden="1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4"/>
        <v>479.75</v>
      </c>
      <c r="P54" s="6" t="s">
        <v>26</v>
      </c>
    </row>
    <row r="55" spans="1:16" ht="45" hidden="1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4"/>
        <v>21263.360000000001</v>
      </c>
      <c r="P55" s="6" t="s">
        <v>26</v>
      </c>
    </row>
    <row r="56" spans="1:16" ht="56.25" hidden="1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4"/>
        <v>8080.2</v>
      </c>
      <c r="P56" s="6" t="s">
        <v>26</v>
      </c>
    </row>
    <row r="57" spans="1:16" ht="22.5" hidden="1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4"/>
        <v>468.64</v>
      </c>
      <c r="P57" s="6" t="s">
        <v>26</v>
      </c>
    </row>
    <row r="58" spans="1:16" ht="22.5" hidden="1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4"/>
        <v>570.95000000000005</v>
      </c>
      <c r="P58" s="6" t="s">
        <v>26</v>
      </c>
    </row>
    <row r="59" spans="1:16" ht="33.75" hidden="1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4"/>
        <v>3390</v>
      </c>
      <c r="P59" s="6" t="s">
        <v>26</v>
      </c>
    </row>
    <row r="60" spans="1:16" ht="22.5" hidden="1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4"/>
        <v>9350</v>
      </c>
      <c r="P60" s="6" t="s">
        <v>26</v>
      </c>
    </row>
    <row r="61" spans="1:16" ht="22.5" hidden="1" x14ac:dyDescent="0.25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si="4"/>
        <v>9350</v>
      </c>
      <c r="P61" s="6" t="s">
        <v>26</v>
      </c>
    </row>
    <row r="62" spans="1:16" ht="22.5" hidden="1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4"/>
        <v>9350</v>
      </c>
      <c r="P62" s="6" t="s">
        <v>26</v>
      </c>
    </row>
    <row r="63" spans="1:16" ht="45" hidden="1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4"/>
        <v>9350</v>
      </c>
      <c r="P63" s="6" t="s">
        <v>26</v>
      </c>
    </row>
    <row r="64" spans="1:16" ht="45" hidden="1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hidden="1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5">+M65-N65</f>
        <v>434.5</v>
      </c>
      <c r="P65" s="6" t="s">
        <v>26</v>
      </c>
    </row>
    <row r="66" spans="1:16" ht="22.5" hidden="1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5"/>
        <v>434.5</v>
      </c>
      <c r="P66" s="6" t="s">
        <v>26</v>
      </c>
    </row>
    <row r="67" spans="1:16" ht="22.5" hidden="1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5"/>
        <v>434.5</v>
      </c>
      <c r="P67" s="6" t="s">
        <v>26</v>
      </c>
    </row>
    <row r="68" spans="1:16" ht="33.75" hidden="1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hidden="1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hidden="1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hidden="1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hidden="1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hidden="1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90" si="6">+M73-N73</f>
        <v>4460.3450000000003</v>
      </c>
      <c r="P73" s="6" t="s">
        <v>26</v>
      </c>
    </row>
    <row r="74" spans="1:16" ht="22.5" hidden="1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6"/>
        <v>4460.3450000000003</v>
      </c>
      <c r="P74" s="6" t="s">
        <v>26</v>
      </c>
    </row>
    <row r="75" spans="1:16" ht="45" hidden="1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6"/>
        <v>4460.3450000000003</v>
      </c>
      <c r="P75" s="6" t="s">
        <v>26</v>
      </c>
    </row>
    <row r="76" spans="1:16" ht="33.75" hidden="1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si="6"/>
        <v>487.81000000000006</v>
      </c>
      <c r="P76" s="6" t="s">
        <v>26</v>
      </c>
    </row>
    <row r="77" spans="1:16" ht="33.75" hidden="1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6"/>
        <v>487.81000000000006</v>
      </c>
      <c r="P77" s="6" t="s">
        <v>26</v>
      </c>
    </row>
    <row r="78" spans="1:16" ht="22.5" hidden="1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6"/>
        <v>658.8</v>
      </c>
      <c r="P78" s="6" t="s">
        <v>26</v>
      </c>
    </row>
    <row r="79" spans="1:16" ht="22.5" hidden="1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6"/>
        <v>539.29000000000008</v>
      </c>
      <c r="P79" s="6" t="s">
        <v>26</v>
      </c>
    </row>
    <row r="80" spans="1:16" ht="22.5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6"/>
        <v>539.29000000000008</v>
      </c>
      <c r="P80" s="6" t="s">
        <v>26</v>
      </c>
    </row>
    <row r="81" spans="1:16" ht="22.5" hidden="1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6"/>
        <v>1575.1610000000001</v>
      </c>
      <c r="P81" s="6" t="s">
        <v>26</v>
      </c>
    </row>
    <row r="82" spans="1:16" ht="22.5" hidden="1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si="6"/>
        <v>1575.1610000000001</v>
      </c>
      <c r="P82" s="6" t="s">
        <v>26</v>
      </c>
    </row>
    <row r="83" spans="1:16" ht="22.5" hidden="1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6"/>
        <v>1575.1610000000001</v>
      </c>
      <c r="P83" s="6" t="s">
        <v>26</v>
      </c>
    </row>
    <row r="84" spans="1:16" ht="22.5" hidden="1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6"/>
        <v>1575.1610000000001</v>
      </c>
      <c r="P84" s="6" t="s">
        <v>26</v>
      </c>
    </row>
    <row r="85" spans="1:16" ht="33.75" hidden="1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6"/>
        <v>1575.1610000000001</v>
      </c>
      <c r="P85" s="6" t="s">
        <v>26</v>
      </c>
    </row>
    <row r="86" spans="1:16" ht="22.5" hidden="1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6"/>
        <v>1575.1610000000001</v>
      </c>
      <c r="P86" s="6" t="s">
        <v>26</v>
      </c>
    </row>
    <row r="87" spans="1:16" ht="22.5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6"/>
        <v>1575.1610000000001</v>
      </c>
      <c r="P87" s="6" t="s">
        <v>26</v>
      </c>
    </row>
    <row r="88" spans="1:16" ht="22.5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6"/>
        <v>1575.1610000000001</v>
      </c>
      <c r="P88" s="6" t="s">
        <v>26</v>
      </c>
    </row>
    <row r="89" spans="1:16" ht="22.5" hidden="1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6"/>
        <v>1575.1610000000001</v>
      </c>
      <c r="P89" s="6" t="s">
        <v>26</v>
      </c>
    </row>
    <row r="90" spans="1:16" ht="22.5" hidden="1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6"/>
        <v>1575.1610000000001</v>
      </c>
      <c r="P90" s="6" t="s">
        <v>26</v>
      </c>
    </row>
    <row r="91" spans="1:16" ht="22.5" hidden="1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hidden="1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114" si="7">+M92-N92</f>
        <v>7375.95</v>
      </c>
      <c r="P92" s="6" t="s">
        <v>26</v>
      </c>
    </row>
    <row r="93" spans="1:16" ht="22.5" hidden="1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7"/>
        <v>7375.95</v>
      </c>
      <c r="P93" s="6" t="s">
        <v>26</v>
      </c>
    </row>
    <row r="94" spans="1:16" ht="45" hidden="1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si="7"/>
        <v>11165.830000000002</v>
      </c>
      <c r="P94" s="6" t="s">
        <v>26</v>
      </c>
    </row>
    <row r="95" spans="1:16" ht="56.25" hidden="1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7"/>
        <v>659.53</v>
      </c>
      <c r="P95" s="6" t="s">
        <v>26</v>
      </c>
    </row>
    <row r="96" spans="1:16" ht="33.75" hidden="1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7"/>
        <v>1599.47</v>
      </c>
      <c r="P96" s="6" t="s">
        <v>26</v>
      </c>
    </row>
    <row r="97" spans="1:16" ht="22.5" hidden="1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7"/>
        <v>503.47</v>
      </c>
      <c r="P97" s="6" t="s">
        <v>26</v>
      </c>
    </row>
    <row r="98" spans="1:16" ht="22.5" hidden="1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7"/>
        <v>6125</v>
      </c>
      <c r="P98" s="6" t="s">
        <v>26</v>
      </c>
    </row>
    <row r="99" spans="1:16" ht="33.75" hidden="1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7"/>
        <v>493.35</v>
      </c>
      <c r="P99" s="6" t="s">
        <v>26</v>
      </c>
    </row>
    <row r="100" spans="1:16" ht="33.75" hidden="1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si="7"/>
        <v>493.35</v>
      </c>
      <c r="P100" s="6" t="s">
        <v>26</v>
      </c>
    </row>
    <row r="101" spans="1:16" ht="45" hidden="1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7"/>
        <v>493.35</v>
      </c>
      <c r="P101" s="6" t="s">
        <v>26</v>
      </c>
    </row>
    <row r="102" spans="1:16" ht="22.5" hidden="1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7"/>
        <v>493.35</v>
      </c>
      <c r="P102" s="6" t="s">
        <v>26</v>
      </c>
    </row>
    <row r="103" spans="1:16" ht="22.5" hidden="1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7"/>
        <v>493.35</v>
      </c>
      <c r="P103" s="6" t="s">
        <v>26</v>
      </c>
    </row>
    <row r="104" spans="1:16" ht="22.5" hidden="1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7"/>
        <v>493.35</v>
      </c>
      <c r="P104" s="6" t="s">
        <v>26</v>
      </c>
    </row>
    <row r="105" spans="1:16" ht="22.5" hidden="1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7"/>
        <v>493.35</v>
      </c>
      <c r="P105" s="6" t="s">
        <v>26</v>
      </c>
    </row>
    <row r="106" spans="1:16" ht="22.5" hidden="1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si="7"/>
        <v>1036.75</v>
      </c>
      <c r="P106" s="6" t="s">
        <v>26</v>
      </c>
    </row>
    <row r="107" spans="1:16" ht="22.5" hidden="1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7"/>
        <v>929.77</v>
      </c>
      <c r="P107" s="6" t="s">
        <v>26</v>
      </c>
    </row>
    <row r="108" spans="1:16" ht="45" hidden="1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7"/>
        <v>681.34999999999991</v>
      </c>
      <c r="P108" s="6" t="s">
        <v>26</v>
      </c>
    </row>
    <row r="109" spans="1:16" ht="22.5" hidden="1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7"/>
        <v>727.74</v>
      </c>
      <c r="P109" s="6" t="s">
        <v>26</v>
      </c>
    </row>
    <row r="110" spans="1:16" ht="45" hidden="1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7"/>
        <v>681.34999999999991</v>
      </c>
      <c r="P110" s="6" t="s">
        <v>26</v>
      </c>
    </row>
    <row r="111" spans="1:16" ht="33.75" hidden="1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7"/>
        <v>901.21999999999991</v>
      </c>
      <c r="P111" s="6" t="s">
        <v>26</v>
      </c>
    </row>
    <row r="112" spans="1:16" ht="22.5" hidden="1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7"/>
        <v>650.46</v>
      </c>
      <c r="P112" s="6" t="s">
        <v>26</v>
      </c>
    </row>
    <row r="113" spans="1:16" ht="22.5" hidden="1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7"/>
        <v>650.46</v>
      </c>
      <c r="P113" s="6" t="s">
        <v>26</v>
      </c>
    </row>
    <row r="114" spans="1:16" ht="67.5" hidden="1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7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5.75" thickBot="1" x14ac:dyDescent="0.3">
      <c r="M116" s="25">
        <f>SUM(M6:M115)</f>
        <v>361670.95000000036</v>
      </c>
      <c r="N116" s="25">
        <f t="shared" ref="N116:O116" si="8">SUM(N6:N115)</f>
        <v>153153.24999999997</v>
      </c>
      <c r="O116" s="26">
        <f t="shared" si="8"/>
        <v>208517.69999999998</v>
      </c>
    </row>
    <row r="117" spans="1:16" ht="15.75" thickTop="1" x14ac:dyDescent="0.25"/>
  </sheetData>
  <autoFilter ref="A5:P114">
    <filterColumn colId="8">
      <filters>
        <filter val="Chalatenango"/>
        <filter val="La Libertad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7"/>
  <sheetViews>
    <sheetView topLeftCell="M1" zoomScale="90" zoomScaleNormal="90" workbookViewId="0">
      <selection activeCell="U61" sqref="U61"/>
    </sheetView>
  </sheetViews>
  <sheetFormatPr baseColWidth="10" defaultRowHeight="15" x14ac:dyDescent="0.25"/>
  <cols>
    <col min="1" max="1" width="17.85546875" style="1" hidden="1" customWidth="1"/>
    <col min="2" max="2" width="22.85546875" style="1" customWidth="1"/>
    <col min="3" max="3" width="11.42578125" style="1"/>
    <col min="4" max="5" width="0" style="1" hidden="1" customWidth="1"/>
    <col min="6" max="6" width="12" style="1" hidden="1" customWidth="1"/>
    <col min="7" max="7" width="12.5703125" style="1" customWidth="1"/>
    <col min="8" max="8" width="15" style="1" customWidth="1"/>
    <col min="9" max="9" width="11.42578125" style="1"/>
    <col min="10" max="10" width="7.85546875" style="1" hidden="1" customWidth="1"/>
    <col min="11" max="11" width="8.85546875" style="1" hidden="1" customWidth="1"/>
    <col min="12" max="12" width="9.7109375" style="1" hidden="1" customWidth="1"/>
    <col min="13" max="13" width="16.85546875" style="1" customWidth="1"/>
    <col min="14" max="14" width="17.140625" style="1" customWidth="1"/>
    <col min="15" max="15" width="17.7109375" style="1" customWidth="1"/>
    <col min="16" max="16" width="14.140625" style="1" customWidth="1"/>
    <col min="17" max="18" width="11.42578125" style="1"/>
    <col min="19" max="19" width="28.140625" style="1" customWidth="1"/>
    <col min="20" max="20" width="25.7109375" style="1" customWidth="1"/>
    <col min="21" max="21" width="29.140625" style="1" customWidth="1"/>
    <col min="22" max="16384" width="11.42578125" style="1"/>
  </cols>
  <sheetData>
    <row r="1" spans="1:21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1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  <c r="S5" s="27" t="s">
        <v>453</v>
      </c>
      <c r="T5" s="27" t="s">
        <v>448</v>
      </c>
      <c r="U5" s="27" t="s">
        <v>449</v>
      </c>
    </row>
    <row r="6" spans="1:21" ht="22.5" hidden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  <c r="S6" s="29">
        <v>244392.16</v>
      </c>
      <c r="T6" s="29">
        <v>103464.93</v>
      </c>
      <c r="U6" s="29">
        <v>140927.23000000001</v>
      </c>
    </row>
    <row r="7" spans="1:21" ht="22.5" hidden="1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21" ht="22.5" hidden="1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21" ht="22.5" hidden="1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21" ht="33.75" hidden="1" x14ac:dyDescent="0.3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  <c r="S10" s="28">
        <v>12130.95</v>
      </c>
      <c r="T10" s="33">
        <v>5243.69</v>
      </c>
      <c r="U10" s="33">
        <v>6887.86</v>
      </c>
    </row>
    <row r="11" spans="1:21" ht="33.75" hidden="1" x14ac:dyDescent="0.25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</row>
    <row r="12" spans="1:21" ht="33.75" hidden="1" x14ac:dyDescent="0.25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</row>
    <row r="13" spans="1:21" ht="22.5" hidden="1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21" ht="22.5" hidden="1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21" ht="22.5" hidden="1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21" ht="22.5" hidden="1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31" si="1">+M16-N16</f>
        <v>222.07999999999993</v>
      </c>
      <c r="P16" s="6" t="s">
        <v>26</v>
      </c>
    </row>
    <row r="17" spans="1:16" ht="22.5" hidden="1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hidden="1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hidden="1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si="1"/>
        <v>274.86000000000013</v>
      </c>
      <c r="P19" s="6" t="s">
        <v>26</v>
      </c>
    </row>
    <row r="20" spans="1:16" ht="22.5" hidden="1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1"/>
        <v>274.86000000000013</v>
      </c>
      <c r="P20" s="6" t="s">
        <v>26</v>
      </c>
    </row>
    <row r="21" spans="1:16" ht="45" hidden="1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1"/>
        <v>868</v>
      </c>
      <c r="P21" s="6" t="s">
        <v>26</v>
      </c>
    </row>
    <row r="22" spans="1:16" ht="45" hidden="1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1"/>
        <v>182</v>
      </c>
      <c r="P22" s="6" t="s">
        <v>26</v>
      </c>
    </row>
    <row r="23" spans="1:16" ht="45" hidden="1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1"/>
        <v>221.20000000000005</v>
      </c>
      <c r="P23" s="6" t="s">
        <v>26</v>
      </c>
    </row>
    <row r="24" spans="1:16" ht="45" hidden="1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1"/>
        <v>221.20000000000005</v>
      </c>
      <c r="P24" s="6" t="s">
        <v>26</v>
      </c>
    </row>
    <row r="25" spans="1:16" ht="45" hidden="1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1"/>
        <v>1400</v>
      </c>
      <c r="P25" s="6" t="s">
        <v>26</v>
      </c>
    </row>
    <row r="26" spans="1:16" ht="22.5" hidden="1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1"/>
        <v>216.69</v>
      </c>
      <c r="P26" s="6" t="s">
        <v>26</v>
      </c>
    </row>
    <row r="27" spans="1:16" ht="33.75" hidden="1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si="1"/>
        <v>216.69</v>
      </c>
      <c r="P27" s="6" t="s">
        <v>26</v>
      </c>
    </row>
    <row r="28" spans="1:16" ht="22.5" hidden="1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1"/>
        <v>216.69</v>
      </c>
      <c r="P28" s="6" t="s">
        <v>26</v>
      </c>
    </row>
    <row r="29" spans="1:16" ht="22.5" hidden="1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1"/>
        <v>216.69</v>
      </c>
      <c r="P29" s="6" t="s">
        <v>26</v>
      </c>
    </row>
    <row r="30" spans="1:16" ht="22.5" hidden="1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1"/>
        <v>216.69</v>
      </c>
      <c r="P30" s="6" t="s">
        <v>26</v>
      </c>
    </row>
    <row r="31" spans="1:16" ht="22.5" hidden="1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1"/>
        <v>216.69</v>
      </c>
      <c r="P31" s="6" t="s">
        <v>26</v>
      </c>
    </row>
    <row r="32" spans="1:16" ht="33.75" hidden="1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hidden="1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hidden="1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hidden="1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hidden="1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hidden="1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2">+M37-N37</f>
        <v>532.78</v>
      </c>
      <c r="P37" s="6" t="s">
        <v>26</v>
      </c>
    </row>
    <row r="38" spans="1:16" ht="22.5" hidden="1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2"/>
        <v>532.78</v>
      </c>
      <c r="P38" s="6" t="s">
        <v>26</v>
      </c>
    </row>
    <row r="39" spans="1:16" ht="22.5" hidden="1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hidden="1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hidden="1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3">+M41-N41</f>
        <v>529.69000000000005</v>
      </c>
      <c r="P41" s="6" t="s">
        <v>26</v>
      </c>
    </row>
    <row r="42" spans="1:16" ht="22.5" hidden="1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3"/>
        <v>529.69000000000005</v>
      </c>
      <c r="P42" s="6" t="s">
        <v>26</v>
      </c>
    </row>
    <row r="43" spans="1:16" ht="22.5" hidden="1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3"/>
        <v>529.69000000000005</v>
      </c>
      <c r="P43" s="6" t="s">
        <v>26</v>
      </c>
    </row>
    <row r="44" spans="1:16" ht="22.5" hidden="1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3"/>
        <v>529.69000000000005</v>
      </c>
      <c r="P44" s="6" t="s">
        <v>26</v>
      </c>
    </row>
    <row r="45" spans="1:16" ht="22.5" hidden="1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hidden="1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hidden="1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hidden="1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21" ht="22.5" hidden="1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21" ht="22.5" hidden="1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63" si="4">+M50-N50</f>
        <v>470.63</v>
      </c>
      <c r="P50" s="6" t="s">
        <v>26</v>
      </c>
    </row>
    <row r="51" spans="1:21" ht="22.5" hidden="1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4"/>
        <v>470.63</v>
      </c>
      <c r="P51" s="6" t="s">
        <v>26</v>
      </c>
    </row>
    <row r="52" spans="1:21" ht="22.5" hidden="1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si="4"/>
        <v>565.6</v>
      </c>
      <c r="P52" s="6" t="s">
        <v>26</v>
      </c>
    </row>
    <row r="53" spans="1:21" ht="22.5" hidden="1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4"/>
        <v>565.6</v>
      </c>
      <c r="P53" s="6" t="s">
        <v>26</v>
      </c>
    </row>
    <row r="54" spans="1:21" ht="45" hidden="1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4"/>
        <v>479.75</v>
      </c>
      <c r="P54" s="6" t="s">
        <v>26</v>
      </c>
    </row>
    <row r="55" spans="1:21" ht="45" hidden="1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4"/>
        <v>21263.360000000001</v>
      </c>
      <c r="P55" s="6" t="s">
        <v>26</v>
      </c>
    </row>
    <row r="56" spans="1:21" ht="56.25" hidden="1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4"/>
        <v>8080.2</v>
      </c>
      <c r="P56" s="6" t="s">
        <v>26</v>
      </c>
    </row>
    <row r="57" spans="1:21" ht="22.5" hidden="1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4"/>
        <v>468.64</v>
      </c>
      <c r="P57" s="6" t="s">
        <v>26</v>
      </c>
    </row>
    <row r="58" spans="1:21" ht="22.5" hidden="1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4"/>
        <v>570.95000000000005</v>
      </c>
      <c r="P58" s="6" t="s">
        <v>26</v>
      </c>
    </row>
    <row r="59" spans="1:21" ht="33.75" hidden="1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4"/>
        <v>3390</v>
      </c>
      <c r="P59" s="6" t="s">
        <v>26</v>
      </c>
    </row>
    <row r="60" spans="1:21" ht="22.5" hidden="1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4"/>
        <v>9350</v>
      </c>
      <c r="P60" s="6" t="s">
        <v>26</v>
      </c>
    </row>
    <row r="61" spans="1:21" ht="22.5" x14ac:dyDescent="0.3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si="4"/>
        <v>9350</v>
      </c>
      <c r="P61" s="6" t="s">
        <v>26</v>
      </c>
      <c r="S61" s="32">
        <v>23800.86</v>
      </c>
      <c r="T61" s="32">
        <v>10184.69</v>
      </c>
      <c r="U61" s="32">
        <v>13616.17</v>
      </c>
    </row>
    <row r="62" spans="1:21" ht="22.5" hidden="1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4"/>
        <v>9350</v>
      </c>
      <c r="P62" s="6" t="s">
        <v>26</v>
      </c>
    </row>
    <row r="63" spans="1:21" ht="45" hidden="1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4"/>
        <v>9350</v>
      </c>
      <c r="P63" s="6" t="s">
        <v>26</v>
      </c>
    </row>
    <row r="64" spans="1:21" ht="45" hidden="1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hidden="1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5">+M65-N65</f>
        <v>434.5</v>
      </c>
      <c r="P65" s="6" t="s">
        <v>26</v>
      </c>
    </row>
    <row r="66" spans="1:16" ht="22.5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5"/>
        <v>434.5</v>
      </c>
      <c r="P66" s="6" t="s">
        <v>26</v>
      </c>
    </row>
    <row r="67" spans="1:16" ht="22.5" hidden="1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5"/>
        <v>434.5</v>
      </c>
      <c r="P67" s="6" t="s">
        <v>26</v>
      </c>
    </row>
    <row r="68" spans="1:16" ht="33.75" hidden="1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hidden="1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hidden="1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hidden="1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hidden="1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hidden="1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90" si="6">+M73-N73</f>
        <v>4460.3450000000003</v>
      </c>
      <c r="P73" s="6" t="s">
        <v>26</v>
      </c>
    </row>
    <row r="74" spans="1:16" ht="22.5" hidden="1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6"/>
        <v>4460.3450000000003</v>
      </c>
      <c r="P74" s="6" t="s">
        <v>26</v>
      </c>
    </row>
    <row r="75" spans="1:16" ht="45" hidden="1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6"/>
        <v>4460.3450000000003</v>
      </c>
      <c r="P75" s="6" t="s">
        <v>26</v>
      </c>
    </row>
    <row r="76" spans="1:16" ht="33.75" hidden="1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si="6"/>
        <v>487.81000000000006</v>
      </c>
      <c r="P76" s="6" t="s">
        <v>26</v>
      </c>
    </row>
    <row r="77" spans="1:16" ht="33.75" hidden="1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6"/>
        <v>487.81000000000006</v>
      </c>
      <c r="P77" s="6" t="s">
        <v>26</v>
      </c>
    </row>
    <row r="78" spans="1:16" ht="22.5" hidden="1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6"/>
        <v>658.8</v>
      </c>
      <c r="P78" s="6" t="s">
        <v>26</v>
      </c>
    </row>
    <row r="79" spans="1:16" ht="22.5" hidden="1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6"/>
        <v>539.29000000000008</v>
      </c>
      <c r="P79" s="6" t="s">
        <v>26</v>
      </c>
    </row>
    <row r="80" spans="1:16" ht="22.5" hidden="1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6"/>
        <v>539.29000000000008</v>
      </c>
      <c r="P80" s="6" t="s">
        <v>26</v>
      </c>
    </row>
    <row r="81" spans="1:16" ht="22.5" hidden="1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6"/>
        <v>1575.1610000000001</v>
      </c>
      <c r="P81" s="6" t="s">
        <v>26</v>
      </c>
    </row>
    <row r="82" spans="1:16" ht="22.5" hidden="1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si="6"/>
        <v>1575.1610000000001</v>
      </c>
      <c r="P82" s="6" t="s">
        <v>26</v>
      </c>
    </row>
    <row r="83" spans="1:16" ht="22.5" hidden="1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6"/>
        <v>1575.1610000000001</v>
      </c>
      <c r="P83" s="6" t="s">
        <v>26</v>
      </c>
    </row>
    <row r="84" spans="1:16" ht="22.5" hidden="1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6"/>
        <v>1575.1610000000001</v>
      </c>
      <c r="P84" s="6" t="s">
        <v>26</v>
      </c>
    </row>
    <row r="85" spans="1:16" ht="33.75" hidden="1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6"/>
        <v>1575.1610000000001</v>
      </c>
      <c r="P85" s="6" t="s">
        <v>26</v>
      </c>
    </row>
    <row r="86" spans="1:16" ht="22.5" hidden="1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6"/>
        <v>1575.1610000000001</v>
      </c>
      <c r="P86" s="6" t="s">
        <v>26</v>
      </c>
    </row>
    <row r="87" spans="1:16" ht="22.5" hidden="1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6"/>
        <v>1575.1610000000001</v>
      </c>
      <c r="P87" s="6" t="s">
        <v>26</v>
      </c>
    </row>
    <row r="88" spans="1:16" ht="22.5" hidden="1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6"/>
        <v>1575.1610000000001</v>
      </c>
      <c r="P88" s="6" t="s">
        <v>26</v>
      </c>
    </row>
    <row r="89" spans="1:16" ht="22.5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6"/>
        <v>1575.1610000000001</v>
      </c>
      <c r="P89" s="6" t="s">
        <v>26</v>
      </c>
    </row>
    <row r="90" spans="1:16" ht="22.5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6"/>
        <v>1575.1610000000001</v>
      </c>
      <c r="P90" s="6" t="s">
        <v>26</v>
      </c>
    </row>
    <row r="91" spans="1:16" ht="22.5" hidden="1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hidden="1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114" si="7">+M92-N92</f>
        <v>7375.95</v>
      </c>
      <c r="P92" s="6" t="s">
        <v>26</v>
      </c>
    </row>
    <row r="93" spans="1:16" ht="22.5" hidden="1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7"/>
        <v>7375.95</v>
      </c>
      <c r="P93" s="6" t="s">
        <v>26</v>
      </c>
    </row>
    <row r="94" spans="1:16" ht="45" hidden="1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si="7"/>
        <v>11165.830000000002</v>
      </c>
      <c r="P94" s="6" t="s">
        <v>26</v>
      </c>
    </row>
    <row r="95" spans="1:16" ht="56.25" hidden="1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7"/>
        <v>659.53</v>
      </c>
      <c r="P95" s="6" t="s">
        <v>26</v>
      </c>
    </row>
    <row r="96" spans="1:16" ht="33.75" hidden="1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7"/>
        <v>1599.47</v>
      </c>
      <c r="P96" s="6" t="s">
        <v>26</v>
      </c>
    </row>
    <row r="97" spans="1:16" ht="22.5" hidden="1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7"/>
        <v>503.47</v>
      </c>
      <c r="P97" s="6" t="s">
        <v>26</v>
      </c>
    </row>
    <row r="98" spans="1:16" ht="22.5" hidden="1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7"/>
        <v>6125</v>
      </c>
      <c r="P98" s="6" t="s">
        <v>26</v>
      </c>
    </row>
    <row r="99" spans="1:16" ht="33.75" hidden="1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7"/>
        <v>493.35</v>
      </c>
      <c r="P99" s="6" t="s">
        <v>26</v>
      </c>
    </row>
    <row r="100" spans="1:16" ht="33.75" hidden="1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si="7"/>
        <v>493.35</v>
      </c>
      <c r="P100" s="6" t="s">
        <v>26</v>
      </c>
    </row>
    <row r="101" spans="1:16" ht="45" hidden="1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7"/>
        <v>493.35</v>
      </c>
      <c r="P101" s="6" t="s">
        <v>26</v>
      </c>
    </row>
    <row r="102" spans="1:16" ht="22.5" hidden="1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7"/>
        <v>493.35</v>
      </c>
      <c r="P102" s="6" t="s">
        <v>26</v>
      </c>
    </row>
    <row r="103" spans="1:16" ht="22.5" hidden="1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7"/>
        <v>493.35</v>
      </c>
      <c r="P103" s="6" t="s">
        <v>26</v>
      </c>
    </row>
    <row r="104" spans="1:16" ht="22.5" hidden="1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7"/>
        <v>493.35</v>
      </c>
      <c r="P104" s="6" t="s">
        <v>26</v>
      </c>
    </row>
    <row r="105" spans="1:16" ht="22.5" hidden="1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7"/>
        <v>493.35</v>
      </c>
      <c r="P105" s="6" t="s">
        <v>26</v>
      </c>
    </row>
    <row r="106" spans="1:16" ht="22.5" hidden="1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si="7"/>
        <v>1036.75</v>
      </c>
      <c r="P106" s="6" t="s">
        <v>26</v>
      </c>
    </row>
    <row r="107" spans="1:16" ht="22.5" hidden="1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7"/>
        <v>929.77</v>
      </c>
      <c r="P107" s="6" t="s">
        <v>26</v>
      </c>
    </row>
    <row r="108" spans="1:16" ht="45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7"/>
        <v>681.34999999999991</v>
      </c>
      <c r="P108" s="6" t="s">
        <v>26</v>
      </c>
    </row>
    <row r="109" spans="1:16" ht="22.5" hidden="1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7"/>
        <v>727.74</v>
      </c>
      <c r="P109" s="6" t="s">
        <v>26</v>
      </c>
    </row>
    <row r="110" spans="1:16" ht="45" hidden="1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7"/>
        <v>681.34999999999991</v>
      </c>
      <c r="P110" s="6" t="s">
        <v>26</v>
      </c>
    </row>
    <row r="111" spans="1:16" ht="33.75" hidden="1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7"/>
        <v>901.21999999999991</v>
      </c>
      <c r="P111" s="6" t="s">
        <v>26</v>
      </c>
    </row>
    <row r="112" spans="1:16" ht="22.5" hidden="1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7"/>
        <v>650.46</v>
      </c>
      <c r="P112" s="6" t="s">
        <v>26</v>
      </c>
    </row>
    <row r="113" spans="1:16" ht="22.5" hidden="1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7"/>
        <v>650.46</v>
      </c>
      <c r="P113" s="6" t="s">
        <v>26</v>
      </c>
    </row>
    <row r="114" spans="1:16" ht="67.5" hidden="1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7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5.75" thickBot="1" x14ac:dyDescent="0.3">
      <c r="M116" s="25">
        <f>SUM(M6:M115)</f>
        <v>361670.95000000036</v>
      </c>
      <c r="N116" s="25">
        <f t="shared" ref="N116:O116" si="8">SUM(N6:N115)</f>
        <v>153153.24999999997</v>
      </c>
      <c r="O116" s="26">
        <f t="shared" si="8"/>
        <v>208517.69999999998</v>
      </c>
    </row>
    <row r="117" spans="1:16" ht="15.75" thickTop="1" x14ac:dyDescent="0.25"/>
  </sheetData>
  <autoFilter ref="A5:P114">
    <filterColumn colId="8">
      <filters>
        <filter val="Cabañas"/>
        <filter val="La Paz"/>
        <filter val="San Vicente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7"/>
  <sheetViews>
    <sheetView topLeftCell="M1" zoomScale="90" zoomScaleNormal="90" workbookViewId="0">
      <selection activeCell="U12" sqref="U12"/>
    </sheetView>
  </sheetViews>
  <sheetFormatPr baseColWidth="10" defaultRowHeight="15" x14ac:dyDescent="0.25"/>
  <cols>
    <col min="1" max="1" width="17.85546875" style="1" hidden="1" customWidth="1"/>
    <col min="2" max="2" width="22.85546875" style="1" customWidth="1"/>
    <col min="3" max="3" width="11.42578125" style="1"/>
    <col min="4" max="5" width="0" style="1" hidden="1" customWidth="1"/>
    <col min="6" max="6" width="12" style="1" hidden="1" customWidth="1"/>
    <col min="7" max="7" width="12.5703125" style="1" customWidth="1"/>
    <col min="8" max="8" width="15" style="1" customWidth="1"/>
    <col min="9" max="9" width="11.42578125" style="1"/>
    <col min="10" max="10" width="7.85546875" style="1" hidden="1" customWidth="1"/>
    <col min="11" max="11" width="8.85546875" style="1" hidden="1" customWidth="1"/>
    <col min="12" max="12" width="9.7109375" style="1" hidden="1" customWidth="1"/>
    <col min="13" max="13" width="16.85546875" style="1" customWidth="1"/>
    <col min="14" max="14" width="17.140625" style="1" customWidth="1"/>
    <col min="15" max="15" width="17.7109375" style="1" customWidth="1"/>
    <col min="16" max="16" width="14.140625" style="1" customWidth="1"/>
    <col min="17" max="18" width="11.42578125" style="1"/>
    <col min="19" max="19" width="28.140625" style="1" customWidth="1"/>
    <col min="20" max="20" width="25.7109375" style="1" customWidth="1"/>
    <col min="21" max="21" width="29.140625" style="1" customWidth="1"/>
    <col min="22" max="16384" width="11.42578125" style="1"/>
  </cols>
  <sheetData>
    <row r="1" spans="1:21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1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  <c r="S5" s="27" t="s">
        <v>453</v>
      </c>
      <c r="T5" s="27" t="s">
        <v>448</v>
      </c>
      <c r="U5" s="27" t="s">
        <v>449</v>
      </c>
    </row>
    <row r="6" spans="1:21" ht="22.5" hidden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  <c r="S6" s="29">
        <v>244392.16</v>
      </c>
      <c r="T6" s="29">
        <v>103464.93</v>
      </c>
      <c r="U6" s="29">
        <v>140927.23000000001</v>
      </c>
    </row>
    <row r="7" spans="1:21" ht="22.5" hidden="1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21" ht="22.5" hidden="1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21" ht="22.5" hidden="1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21" ht="33.75" hidden="1" x14ac:dyDescent="0.3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  <c r="S10" s="28">
        <v>12130.95</v>
      </c>
      <c r="T10" s="33">
        <v>5243.69</v>
      </c>
      <c r="U10" s="33">
        <v>6887.86</v>
      </c>
    </row>
    <row r="11" spans="1:21" ht="33.75" hidden="1" x14ac:dyDescent="0.25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</row>
    <row r="12" spans="1:21" ht="33.75" x14ac:dyDescent="0.3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  <c r="S12" s="32">
        <v>34128.32</v>
      </c>
      <c r="T12" s="32">
        <v>14271.48</v>
      </c>
      <c r="U12" s="32">
        <v>19856.84</v>
      </c>
    </row>
    <row r="13" spans="1:21" ht="22.5" hidden="1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21" ht="22.5" hidden="1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21" ht="22.5" hidden="1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21" ht="22.5" hidden="1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31" si="1">+M16-N16</f>
        <v>222.07999999999993</v>
      </c>
      <c r="P16" s="6" t="s">
        <v>26</v>
      </c>
    </row>
    <row r="17" spans="1:16" ht="22.5" hidden="1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hidden="1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hidden="1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si="1"/>
        <v>274.86000000000013</v>
      </c>
      <c r="P19" s="6" t="s">
        <v>26</v>
      </c>
    </row>
    <row r="20" spans="1:16" ht="22.5" hidden="1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1"/>
        <v>274.86000000000013</v>
      </c>
      <c r="P20" s="6" t="s">
        <v>26</v>
      </c>
    </row>
    <row r="21" spans="1:16" ht="45" hidden="1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1"/>
        <v>868</v>
      </c>
      <c r="P21" s="6" t="s">
        <v>26</v>
      </c>
    </row>
    <row r="22" spans="1:16" ht="45" hidden="1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1"/>
        <v>182</v>
      </c>
      <c r="P22" s="6" t="s">
        <v>26</v>
      </c>
    </row>
    <row r="23" spans="1:16" ht="45" hidden="1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1"/>
        <v>221.20000000000005</v>
      </c>
      <c r="P23" s="6" t="s">
        <v>26</v>
      </c>
    </row>
    <row r="24" spans="1:16" ht="45" hidden="1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1"/>
        <v>221.20000000000005</v>
      </c>
      <c r="P24" s="6" t="s">
        <v>26</v>
      </c>
    </row>
    <row r="25" spans="1:16" ht="45" hidden="1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1"/>
        <v>1400</v>
      </c>
      <c r="P25" s="6" t="s">
        <v>26</v>
      </c>
    </row>
    <row r="26" spans="1:16" ht="22.5" hidden="1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1"/>
        <v>216.69</v>
      </c>
      <c r="P26" s="6" t="s">
        <v>26</v>
      </c>
    </row>
    <row r="27" spans="1:16" ht="33.75" hidden="1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si="1"/>
        <v>216.69</v>
      </c>
      <c r="P27" s="6" t="s">
        <v>26</v>
      </c>
    </row>
    <row r="28" spans="1:16" ht="22.5" hidden="1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1"/>
        <v>216.69</v>
      </c>
      <c r="P28" s="6" t="s">
        <v>26</v>
      </c>
    </row>
    <row r="29" spans="1:16" ht="22.5" hidden="1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1"/>
        <v>216.69</v>
      </c>
      <c r="P29" s="6" t="s">
        <v>26</v>
      </c>
    </row>
    <row r="30" spans="1:16" ht="22.5" hidden="1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1"/>
        <v>216.69</v>
      </c>
      <c r="P30" s="6" t="s">
        <v>26</v>
      </c>
    </row>
    <row r="31" spans="1:16" ht="22.5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1"/>
        <v>216.69</v>
      </c>
      <c r="P31" s="6" t="s">
        <v>26</v>
      </c>
    </row>
    <row r="32" spans="1:16" ht="33.75" hidden="1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hidden="1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hidden="1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hidden="1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hidden="1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hidden="1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2">+M37-N37</f>
        <v>532.78</v>
      </c>
      <c r="P37" s="6" t="s">
        <v>26</v>
      </c>
    </row>
    <row r="38" spans="1:16" ht="22.5" hidden="1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2"/>
        <v>532.78</v>
      </c>
      <c r="P38" s="6" t="s">
        <v>26</v>
      </c>
    </row>
    <row r="39" spans="1:16" ht="22.5" hidden="1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hidden="1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hidden="1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3">+M41-N41</f>
        <v>529.69000000000005</v>
      </c>
      <c r="P41" s="6" t="s">
        <v>26</v>
      </c>
    </row>
    <row r="42" spans="1:16" ht="22.5" hidden="1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3"/>
        <v>529.69000000000005</v>
      </c>
      <c r="P42" s="6" t="s">
        <v>26</v>
      </c>
    </row>
    <row r="43" spans="1:16" ht="22.5" hidden="1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3"/>
        <v>529.69000000000005</v>
      </c>
      <c r="P43" s="6" t="s">
        <v>26</v>
      </c>
    </row>
    <row r="44" spans="1:16" ht="22.5" hidden="1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3"/>
        <v>529.69000000000005</v>
      </c>
      <c r="P44" s="6" t="s">
        <v>26</v>
      </c>
    </row>
    <row r="45" spans="1:16" ht="22.5" hidden="1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hidden="1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hidden="1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hidden="1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21" ht="22.5" hidden="1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21" ht="22.5" hidden="1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63" si="4">+M50-N50</f>
        <v>470.63</v>
      </c>
      <c r="P50" s="6" t="s">
        <v>26</v>
      </c>
    </row>
    <row r="51" spans="1:21" ht="22.5" hidden="1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4"/>
        <v>470.63</v>
      </c>
      <c r="P51" s="6" t="s">
        <v>26</v>
      </c>
    </row>
    <row r="52" spans="1:21" ht="22.5" hidden="1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si="4"/>
        <v>565.6</v>
      </c>
      <c r="P52" s="6" t="s">
        <v>26</v>
      </c>
    </row>
    <row r="53" spans="1:21" ht="22.5" hidden="1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4"/>
        <v>565.6</v>
      </c>
      <c r="P53" s="6" t="s">
        <v>26</v>
      </c>
    </row>
    <row r="54" spans="1:21" ht="45" hidden="1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4"/>
        <v>479.75</v>
      </c>
      <c r="P54" s="6" t="s">
        <v>26</v>
      </c>
    </row>
    <row r="55" spans="1:21" ht="45" hidden="1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4"/>
        <v>21263.360000000001</v>
      </c>
      <c r="P55" s="6" t="s">
        <v>26</v>
      </c>
    </row>
    <row r="56" spans="1:21" ht="56.25" hidden="1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4"/>
        <v>8080.2</v>
      </c>
      <c r="P56" s="6" t="s">
        <v>26</v>
      </c>
    </row>
    <row r="57" spans="1:21" ht="22.5" hidden="1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4"/>
        <v>468.64</v>
      </c>
      <c r="P57" s="6" t="s">
        <v>26</v>
      </c>
    </row>
    <row r="58" spans="1:21" ht="22.5" hidden="1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4"/>
        <v>570.95000000000005</v>
      </c>
      <c r="P58" s="6" t="s">
        <v>26</v>
      </c>
    </row>
    <row r="59" spans="1:21" ht="33.75" hidden="1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4"/>
        <v>3390</v>
      </c>
      <c r="P59" s="6" t="s">
        <v>26</v>
      </c>
    </row>
    <row r="60" spans="1:21" ht="22.5" hidden="1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4"/>
        <v>9350</v>
      </c>
      <c r="P60" s="6" t="s">
        <v>26</v>
      </c>
    </row>
    <row r="61" spans="1:21" ht="22.5" hidden="1" x14ac:dyDescent="0.3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si="4"/>
        <v>9350</v>
      </c>
      <c r="P61" s="6" t="s">
        <v>26</v>
      </c>
      <c r="S61" s="32">
        <v>23800.86</v>
      </c>
      <c r="T61" s="32">
        <v>10184.69</v>
      </c>
      <c r="U61" s="32">
        <v>13616.17</v>
      </c>
    </row>
    <row r="62" spans="1:21" ht="22.5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4"/>
        <v>9350</v>
      </c>
      <c r="P62" s="6" t="s">
        <v>26</v>
      </c>
    </row>
    <row r="63" spans="1:21" ht="45" hidden="1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4"/>
        <v>9350</v>
      </c>
      <c r="P63" s="6" t="s">
        <v>26</v>
      </c>
    </row>
    <row r="64" spans="1:21" ht="45" hidden="1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hidden="1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5">+M65-N65</f>
        <v>434.5</v>
      </c>
      <c r="P65" s="6" t="s">
        <v>26</v>
      </c>
    </row>
    <row r="66" spans="1:16" ht="22.5" hidden="1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5"/>
        <v>434.5</v>
      </c>
      <c r="P66" s="6" t="s">
        <v>26</v>
      </c>
    </row>
    <row r="67" spans="1:16" ht="22.5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5"/>
        <v>434.5</v>
      </c>
      <c r="P67" s="6" t="s">
        <v>26</v>
      </c>
    </row>
    <row r="68" spans="1:16" ht="33.75" hidden="1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hidden="1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hidden="1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hidden="1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hidden="1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hidden="1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90" si="6">+M73-N73</f>
        <v>4460.3450000000003</v>
      </c>
      <c r="P73" s="6" t="s">
        <v>26</v>
      </c>
    </row>
    <row r="74" spans="1:16" ht="22.5" hidden="1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6"/>
        <v>4460.3450000000003</v>
      </c>
      <c r="P74" s="6" t="s">
        <v>26</v>
      </c>
    </row>
    <row r="75" spans="1:16" ht="45" hidden="1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6"/>
        <v>4460.3450000000003</v>
      </c>
      <c r="P75" s="6" t="s">
        <v>26</v>
      </c>
    </row>
    <row r="76" spans="1:16" ht="33.75" hidden="1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si="6"/>
        <v>487.81000000000006</v>
      </c>
      <c r="P76" s="6" t="s">
        <v>26</v>
      </c>
    </row>
    <row r="77" spans="1:16" ht="33.75" hidden="1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6"/>
        <v>487.81000000000006</v>
      </c>
      <c r="P77" s="6" t="s">
        <v>26</v>
      </c>
    </row>
    <row r="78" spans="1:16" ht="22.5" hidden="1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6"/>
        <v>658.8</v>
      </c>
      <c r="P78" s="6" t="s">
        <v>26</v>
      </c>
    </row>
    <row r="79" spans="1:16" ht="22.5" hidden="1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6"/>
        <v>539.29000000000008</v>
      </c>
      <c r="P79" s="6" t="s">
        <v>26</v>
      </c>
    </row>
    <row r="80" spans="1:16" ht="22.5" hidden="1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6"/>
        <v>539.29000000000008</v>
      </c>
      <c r="P80" s="6" t="s">
        <v>26</v>
      </c>
    </row>
    <row r="81" spans="1:16" ht="22.5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6"/>
        <v>1575.1610000000001</v>
      </c>
      <c r="P81" s="6" t="s">
        <v>26</v>
      </c>
    </row>
    <row r="82" spans="1:16" ht="22.5" hidden="1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si="6"/>
        <v>1575.1610000000001</v>
      </c>
      <c r="P82" s="6" t="s">
        <v>26</v>
      </c>
    </row>
    <row r="83" spans="1:16" ht="22.5" hidden="1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6"/>
        <v>1575.1610000000001</v>
      </c>
      <c r="P83" s="6" t="s">
        <v>26</v>
      </c>
    </row>
    <row r="84" spans="1:16" ht="22.5" hidden="1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6"/>
        <v>1575.1610000000001</v>
      </c>
      <c r="P84" s="6" t="s">
        <v>26</v>
      </c>
    </row>
    <row r="85" spans="1:16" ht="33.75" hidden="1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6"/>
        <v>1575.1610000000001</v>
      </c>
      <c r="P85" s="6" t="s">
        <v>26</v>
      </c>
    </row>
    <row r="86" spans="1:16" ht="22.5" hidden="1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6"/>
        <v>1575.1610000000001</v>
      </c>
      <c r="P86" s="6" t="s">
        <v>26</v>
      </c>
    </row>
    <row r="87" spans="1:16" ht="22.5" hidden="1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6"/>
        <v>1575.1610000000001</v>
      </c>
      <c r="P87" s="6" t="s">
        <v>26</v>
      </c>
    </row>
    <row r="88" spans="1:16" ht="22.5" hidden="1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6"/>
        <v>1575.1610000000001</v>
      </c>
      <c r="P88" s="6" t="s">
        <v>26</v>
      </c>
    </row>
    <row r="89" spans="1:16" ht="22.5" hidden="1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6"/>
        <v>1575.1610000000001</v>
      </c>
      <c r="P89" s="6" t="s">
        <v>26</v>
      </c>
    </row>
    <row r="90" spans="1:16" ht="22.5" hidden="1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6"/>
        <v>1575.1610000000001</v>
      </c>
      <c r="P90" s="6" t="s">
        <v>26</v>
      </c>
    </row>
    <row r="91" spans="1:16" ht="22.5" hidden="1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114" si="7">+M92-N92</f>
        <v>7375.95</v>
      </c>
      <c r="P92" s="6" t="s">
        <v>26</v>
      </c>
    </row>
    <row r="93" spans="1:16" ht="22.5" hidden="1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7"/>
        <v>7375.95</v>
      </c>
      <c r="P93" s="6" t="s">
        <v>26</v>
      </c>
    </row>
    <row r="94" spans="1:16" ht="45" hidden="1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si="7"/>
        <v>11165.830000000002</v>
      </c>
      <c r="P94" s="6" t="s">
        <v>26</v>
      </c>
    </row>
    <row r="95" spans="1:16" ht="56.25" hidden="1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7"/>
        <v>659.53</v>
      </c>
      <c r="P95" s="6" t="s">
        <v>26</v>
      </c>
    </row>
    <row r="96" spans="1:16" ht="33.75" hidden="1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7"/>
        <v>1599.47</v>
      </c>
      <c r="P96" s="6" t="s">
        <v>26</v>
      </c>
    </row>
    <row r="97" spans="1:16" ht="22.5" hidden="1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7"/>
        <v>503.47</v>
      </c>
      <c r="P97" s="6" t="s">
        <v>26</v>
      </c>
    </row>
    <row r="98" spans="1:16" ht="22.5" hidden="1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7"/>
        <v>6125</v>
      </c>
      <c r="P98" s="6" t="s">
        <v>26</v>
      </c>
    </row>
    <row r="99" spans="1:16" ht="33.75" hidden="1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7"/>
        <v>493.35</v>
      </c>
      <c r="P99" s="6" t="s">
        <v>26</v>
      </c>
    </row>
    <row r="100" spans="1:16" ht="33.75" hidden="1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si="7"/>
        <v>493.35</v>
      </c>
      <c r="P100" s="6" t="s">
        <v>26</v>
      </c>
    </row>
    <row r="101" spans="1:16" ht="45" hidden="1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7"/>
        <v>493.35</v>
      </c>
      <c r="P101" s="6" t="s">
        <v>26</v>
      </c>
    </row>
    <row r="102" spans="1:16" ht="22.5" hidden="1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7"/>
        <v>493.35</v>
      </c>
      <c r="P102" s="6" t="s">
        <v>26</v>
      </c>
    </row>
    <row r="103" spans="1:16" ht="22.5" hidden="1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7"/>
        <v>493.35</v>
      </c>
      <c r="P103" s="6" t="s">
        <v>26</v>
      </c>
    </row>
    <row r="104" spans="1:16" ht="22.5" hidden="1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7"/>
        <v>493.35</v>
      </c>
      <c r="P104" s="6" t="s">
        <v>26</v>
      </c>
    </row>
    <row r="105" spans="1:16" ht="22.5" hidden="1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7"/>
        <v>493.35</v>
      </c>
      <c r="P105" s="6" t="s">
        <v>26</v>
      </c>
    </row>
    <row r="106" spans="1:16" ht="22.5" hidden="1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si="7"/>
        <v>1036.75</v>
      </c>
      <c r="P106" s="6" t="s">
        <v>26</v>
      </c>
    </row>
    <row r="107" spans="1:16" ht="22.5" hidden="1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7"/>
        <v>929.77</v>
      </c>
      <c r="P107" s="6" t="s">
        <v>26</v>
      </c>
    </row>
    <row r="108" spans="1:16" ht="45" hidden="1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7"/>
        <v>681.34999999999991</v>
      </c>
      <c r="P108" s="6" t="s">
        <v>26</v>
      </c>
    </row>
    <row r="109" spans="1:16" ht="22.5" hidden="1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7"/>
        <v>727.74</v>
      </c>
      <c r="P109" s="6" t="s">
        <v>26</v>
      </c>
    </row>
    <row r="110" spans="1:16" ht="45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7"/>
        <v>681.34999999999991</v>
      </c>
      <c r="P110" s="6" t="s">
        <v>26</v>
      </c>
    </row>
    <row r="111" spans="1:16" ht="33.75" hidden="1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7"/>
        <v>901.21999999999991</v>
      </c>
      <c r="P111" s="6" t="s">
        <v>26</v>
      </c>
    </row>
    <row r="112" spans="1:16" ht="22.5" hidden="1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7"/>
        <v>650.46</v>
      </c>
      <c r="P112" s="6" t="s">
        <v>26</v>
      </c>
    </row>
    <row r="113" spans="1:16" ht="22.5" hidden="1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7"/>
        <v>650.46</v>
      </c>
      <c r="P113" s="6" t="s">
        <v>26</v>
      </c>
    </row>
    <row r="114" spans="1:16" ht="67.5" hidden="1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7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5.75" thickBot="1" x14ac:dyDescent="0.3">
      <c r="M116" s="25">
        <f>SUM(M6:M115)</f>
        <v>361670.95000000036</v>
      </c>
      <c r="N116" s="25">
        <f t="shared" ref="N116:O116" si="8">SUM(N6:N115)</f>
        <v>153153.24999999997</v>
      </c>
      <c r="O116" s="26">
        <f t="shared" si="8"/>
        <v>208517.69999999998</v>
      </c>
    </row>
    <row r="117" spans="1:16" ht="15.75" thickTop="1" x14ac:dyDescent="0.25"/>
  </sheetData>
  <autoFilter ref="A5:P114">
    <filterColumn colId="8">
      <filters>
        <filter val="La Union"/>
        <filter val="San Miguel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7"/>
  <sheetViews>
    <sheetView tabSelected="1" topLeftCell="M1" zoomScale="90" zoomScaleNormal="90" workbookViewId="0">
      <selection activeCell="U11" sqref="U11"/>
    </sheetView>
  </sheetViews>
  <sheetFormatPr baseColWidth="10" defaultRowHeight="15" x14ac:dyDescent="0.25"/>
  <cols>
    <col min="1" max="1" width="17.85546875" style="1" hidden="1" customWidth="1"/>
    <col min="2" max="2" width="22.85546875" style="1" customWidth="1"/>
    <col min="3" max="3" width="11.42578125" style="1"/>
    <col min="4" max="5" width="0" style="1" hidden="1" customWidth="1"/>
    <col min="6" max="6" width="12" style="1" hidden="1" customWidth="1"/>
    <col min="7" max="7" width="12.5703125" style="1" customWidth="1"/>
    <col min="8" max="8" width="15" style="1" customWidth="1"/>
    <col min="9" max="9" width="11.42578125" style="1"/>
    <col min="10" max="10" width="7.85546875" style="1" hidden="1" customWidth="1"/>
    <col min="11" max="11" width="8.85546875" style="1" hidden="1" customWidth="1"/>
    <col min="12" max="12" width="9.7109375" style="1" hidden="1" customWidth="1"/>
    <col min="13" max="13" width="16.85546875" style="1" customWidth="1"/>
    <col min="14" max="14" width="17.140625" style="1" customWidth="1"/>
    <col min="15" max="15" width="17.7109375" style="1" customWidth="1"/>
    <col min="16" max="16" width="14.140625" style="1" customWidth="1"/>
    <col min="17" max="18" width="11.42578125" style="1"/>
    <col min="19" max="19" width="28.140625" style="1" customWidth="1"/>
    <col min="20" max="20" width="25.7109375" style="1" customWidth="1"/>
    <col min="21" max="21" width="29.140625" style="1" customWidth="1"/>
    <col min="22" max="16384" width="11.42578125" style="1"/>
  </cols>
  <sheetData>
    <row r="1" spans="1:21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1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ht="54" customHeight="1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453</v>
      </c>
      <c r="N5" s="13" t="s">
        <v>448</v>
      </c>
      <c r="O5" s="13" t="s">
        <v>449</v>
      </c>
      <c r="P5" s="13" t="s">
        <v>15</v>
      </c>
      <c r="S5" s="27" t="s">
        <v>453</v>
      </c>
      <c r="T5" s="27" t="s">
        <v>448</v>
      </c>
      <c r="U5" s="27" t="s">
        <v>449</v>
      </c>
    </row>
    <row r="6" spans="1:21" ht="22.5" hidden="1" x14ac:dyDescent="0.25">
      <c r="A6" s="2" t="s">
        <v>16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6" t="s">
        <v>23</v>
      </c>
      <c r="I6" s="3" t="s">
        <v>24</v>
      </c>
      <c r="J6" s="3" t="s">
        <v>25</v>
      </c>
      <c r="K6" s="22">
        <v>40577</v>
      </c>
      <c r="L6" s="3">
        <v>1</v>
      </c>
      <c r="M6" s="23">
        <v>850</v>
      </c>
      <c r="N6" s="23">
        <v>752.25</v>
      </c>
      <c r="O6" s="23">
        <f>+M6-N6</f>
        <v>97.75</v>
      </c>
      <c r="P6" s="6" t="s">
        <v>26</v>
      </c>
      <c r="S6" s="29">
        <v>244392.16</v>
      </c>
      <c r="T6" s="29">
        <v>103464.93</v>
      </c>
      <c r="U6" s="29">
        <v>140927.23000000001</v>
      </c>
    </row>
    <row r="7" spans="1:21" ht="22.5" hidden="1" x14ac:dyDescent="0.25">
      <c r="A7" s="2" t="s">
        <v>27</v>
      </c>
      <c r="B7" s="20" t="s">
        <v>28</v>
      </c>
      <c r="C7" s="3" t="s">
        <v>18</v>
      </c>
      <c r="D7" s="3" t="s">
        <v>29</v>
      </c>
      <c r="E7" s="3" t="s">
        <v>30</v>
      </c>
      <c r="F7" s="3" t="s">
        <v>31</v>
      </c>
      <c r="G7" s="3" t="s">
        <v>22</v>
      </c>
      <c r="H7" s="16" t="s">
        <v>23</v>
      </c>
      <c r="I7" s="3" t="s">
        <v>24</v>
      </c>
      <c r="J7" s="3" t="s">
        <v>32</v>
      </c>
      <c r="K7" s="22">
        <v>40577</v>
      </c>
      <c r="L7" s="3">
        <v>1</v>
      </c>
      <c r="M7" s="23">
        <v>1011.63</v>
      </c>
      <c r="N7" s="23">
        <v>895.28</v>
      </c>
      <c r="O7" s="23">
        <f>+M7-N7</f>
        <v>116.35000000000002</v>
      </c>
      <c r="P7" s="6" t="s">
        <v>26</v>
      </c>
    </row>
    <row r="8" spans="1:21" ht="22.5" hidden="1" x14ac:dyDescent="0.25">
      <c r="A8" s="2" t="s">
        <v>33</v>
      </c>
      <c r="B8" s="20" t="s">
        <v>28</v>
      </c>
      <c r="C8" s="3" t="s">
        <v>34</v>
      </c>
      <c r="D8" s="3" t="s">
        <v>29</v>
      </c>
      <c r="E8" s="3" t="s">
        <v>30</v>
      </c>
      <c r="F8" s="3" t="s">
        <v>35</v>
      </c>
      <c r="G8" s="3" t="s">
        <v>22</v>
      </c>
      <c r="H8" s="16" t="s">
        <v>23</v>
      </c>
      <c r="I8" s="3" t="s">
        <v>24</v>
      </c>
      <c r="J8" s="3" t="s">
        <v>32</v>
      </c>
      <c r="K8" s="22">
        <v>40577</v>
      </c>
      <c r="L8" s="3">
        <v>1</v>
      </c>
      <c r="M8" s="23">
        <v>1011.63</v>
      </c>
      <c r="N8" s="23">
        <v>895.28</v>
      </c>
      <c r="O8" s="23">
        <f>+M8-N8</f>
        <v>116.35000000000002</v>
      </c>
      <c r="P8" s="6" t="s">
        <v>26</v>
      </c>
    </row>
    <row r="9" spans="1:21" ht="22.5" hidden="1" x14ac:dyDescent="0.25">
      <c r="A9" s="2" t="s">
        <v>36</v>
      </c>
      <c r="B9" s="20" t="s">
        <v>37</v>
      </c>
      <c r="C9" s="3" t="s">
        <v>18</v>
      </c>
      <c r="D9" s="3" t="s">
        <v>38</v>
      </c>
      <c r="E9" s="3" t="s">
        <v>39</v>
      </c>
      <c r="F9" s="3" t="s">
        <v>40</v>
      </c>
      <c r="G9" s="3" t="s">
        <v>22</v>
      </c>
      <c r="H9" s="3" t="s">
        <v>41</v>
      </c>
      <c r="I9" s="3" t="s">
        <v>24</v>
      </c>
      <c r="J9" s="3" t="s">
        <v>42</v>
      </c>
      <c r="K9" s="22">
        <v>40753</v>
      </c>
      <c r="L9" s="3">
        <v>1</v>
      </c>
      <c r="M9" s="23">
        <v>3362.83</v>
      </c>
      <c r="N9" s="23">
        <v>2673.45</v>
      </c>
      <c r="O9" s="23">
        <f>+M9-N9</f>
        <v>689.38000000000011</v>
      </c>
      <c r="P9" s="6" t="s">
        <v>26</v>
      </c>
    </row>
    <row r="10" spans="1:21" ht="33.75" hidden="1" x14ac:dyDescent="0.35">
      <c r="A10" s="2" t="s">
        <v>43</v>
      </c>
      <c r="B10" s="20" t="s">
        <v>44</v>
      </c>
      <c r="C10" s="3" t="s">
        <v>18</v>
      </c>
      <c r="D10" s="3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22">
        <v>40765</v>
      </c>
      <c r="L10" s="3">
        <v>1</v>
      </c>
      <c r="M10" s="23">
        <v>949.69</v>
      </c>
      <c r="N10" s="23">
        <v>726.5</v>
      </c>
      <c r="O10" s="23">
        <f>+M10-N10</f>
        <v>223.19000000000005</v>
      </c>
      <c r="P10" s="6" t="s">
        <v>26</v>
      </c>
      <c r="S10" s="28">
        <v>12130.95</v>
      </c>
      <c r="T10" s="33">
        <v>5243.69</v>
      </c>
      <c r="U10" s="33">
        <v>6887.86</v>
      </c>
    </row>
    <row r="11" spans="1:21" ht="33.75" x14ac:dyDescent="0.3">
      <c r="A11" s="2" t="s">
        <v>52</v>
      </c>
      <c r="B11" s="20" t="s">
        <v>44</v>
      </c>
      <c r="C11" s="3" t="s">
        <v>18</v>
      </c>
      <c r="D11" s="3" t="s">
        <v>45</v>
      </c>
      <c r="E11" s="3" t="s">
        <v>46</v>
      </c>
      <c r="F11" s="3" t="s">
        <v>53</v>
      </c>
      <c r="G11" s="3" t="s">
        <v>54</v>
      </c>
      <c r="H11" s="3" t="s">
        <v>49</v>
      </c>
      <c r="I11" s="3" t="s">
        <v>55</v>
      </c>
      <c r="J11" s="3" t="s">
        <v>25</v>
      </c>
      <c r="K11" s="22">
        <v>40765</v>
      </c>
      <c r="L11" s="3">
        <v>1</v>
      </c>
      <c r="M11" s="23">
        <v>949.69</v>
      </c>
      <c r="N11" s="23">
        <v>726.5</v>
      </c>
      <c r="O11" s="23">
        <f t="shared" ref="O11:O12" si="0">+M11-N11</f>
        <v>223.19000000000005</v>
      </c>
      <c r="P11" s="6" t="s">
        <v>26</v>
      </c>
      <c r="S11" s="32">
        <v>47218.66</v>
      </c>
      <c r="T11" s="32">
        <v>19989.060000000001</v>
      </c>
      <c r="U11" s="32">
        <v>27229.599999999999</v>
      </c>
    </row>
    <row r="12" spans="1:21" ht="33.75" hidden="1" x14ac:dyDescent="0.3">
      <c r="A12" s="2" t="s">
        <v>56</v>
      </c>
      <c r="B12" s="20" t="s">
        <v>44</v>
      </c>
      <c r="C12" s="3" t="s">
        <v>18</v>
      </c>
      <c r="D12" s="3" t="s">
        <v>45</v>
      </c>
      <c r="E12" s="3" t="s">
        <v>46</v>
      </c>
      <c r="F12" s="3" t="s">
        <v>57</v>
      </c>
      <c r="G12" s="3" t="s">
        <v>58</v>
      </c>
      <c r="H12" s="3" t="s">
        <v>49</v>
      </c>
      <c r="I12" s="3" t="s">
        <v>59</v>
      </c>
      <c r="J12" s="3" t="s">
        <v>25</v>
      </c>
      <c r="K12" s="22">
        <v>40765</v>
      </c>
      <c r="L12" s="3">
        <v>1</v>
      </c>
      <c r="M12" s="23">
        <v>949.69</v>
      </c>
      <c r="N12" s="23">
        <v>726.5</v>
      </c>
      <c r="O12" s="23">
        <f t="shared" si="0"/>
        <v>223.19000000000005</v>
      </c>
      <c r="P12" s="6" t="s">
        <v>26</v>
      </c>
      <c r="S12" s="32">
        <v>34128.32</v>
      </c>
      <c r="T12" s="32">
        <v>14271.48</v>
      </c>
      <c r="U12" s="32">
        <v>19856.84</v>
      </c>
    </row>
    <row r="13" spans="1:21" ht="22.5" hidden="1" x14ac:dyDescent="0.25">
      <c r="A13" s="2" t="s">
        <v>60</v>
      </c>
      <c r="B13" s="20" t="s">
        <v>61</v>
      </c>
      <c r="C13" s="3" t="s">
        <v>18</v>
      </c>
      <c r="D13" s="3" t="s">
        <v>62</v>
      </c>
      <c r="E13" s="3" t="s">
        <v>63</v>
      </c>
      <c r="F13" s="3" t="s">
        <v>64</v>
      </c>
      <c r="G13" s="3" t="s">
        <v>22</v>
      </c>
      <c r="H13" s="16" t="s">
        <v>23</v>
      </c>
      <c r="I13" s="3" t="s">
        <v>24</v>
      </c>
      <c r="J13" s="3" t="s">
        <v>65</v>
      </c>
      <c r="K13" s="22">
        <v>40793</v>
      </c>
      <c r="L13" s="3">
        <v>1</v>
      </c>
      <c r="M13" s="23">
        <v>22371.68</v>
      </c>
      <c r="N13" s="23">
        <v>8924.9500000000007</v>
      </c>
      <c r="O13" s="23">
        <f>+M13-N13</f>
        <v>13446.73</v>
      </c>
      <c r="P13" s="6" t="s">
        <v>26</v>
      </c>
    </row>
    <row r="14" spans="1:21" ht="22.5" hidden="1" x14ac:dyDescent="0.25">
      <c r="A14" s="2" t="s">
        <v>66</v>
      </c>
      <c r="B14" s="20" t="s">
        <v>67</v>
      </c>
      <c r="C14" s="3" t="s">
        <v>18</v>
      </c>
      <c r="D14" s="3" t="s">
        <v>68</v>
      </c>
      <c r="E14" s="3" t="s">
        <v>69</v>
      </c>
      <c r="F14" s="3" t="s">
        <v>70</v>
      </c>
      <c r="G14" s="3" t="s">
        <v>22</v>
      </c>
      <c r="H14" s="3" t="s">
        <v>41</v>
      </c>
      <c r="I14" s="3" t="s">
        <v>24</v>
      </c>
      <c r="J14" s="3" t="s">
        <v>65</v>
      </c>
      <c r="K14" s="22">
        <v>40793</v>
      </c>
      <c r="L14" s="3">
        <v>1</v>
      </c>
      <c r="M14" s="23">
        <v>11495.57</v>
      </c>
      <c r="N14" s="23">
        <v>4483.2700000000004</v>
      </c>
      <c r="O14" s="23">
        <f>+M14-N14</f>
        <v>7012.2999999999993</v>
      </c>
      <c r="P14" s="6" t="s">
        <v>26</v>
      </c>
    </row>
    <row r="15" spans="1:21" ht="22.5" hidden="1" x14ac:dyDescent="0.25">
      <c r="A15" s="2" t="s">
        <v>71</v>
      </c>
      <c r="B15" s="20" t="s">
        <v>72</v>
      </c>
      <c r="C15" s="3" t="s">
        <v>73</v>
      </c>
      <c r="D15" s="3" t="s">
        <v>45</v>
      </c>
      <c r="E15" s="3" t="s">
        <v>74</v>
      </c>
      <c r="F15" s="6" t="s">
        <v>75</v>
      </c>
      <c r="G15" s="3" t="s">
        <v>22</v>
      </c>
      <c r="H15" s="3" t="s">
        <v>76</v>
      </c>
      <c r="I15" s="3" t="s">
        <v>24</v>
      </c>
      <c r="J15" s="3" t="s">
        <v>25</v>
      </c>
      <c r="K15" s="22">
        <v>40815</v>
      </c>
      <c r="L15" s="3">
        <v>1</v>
      </c>
      <c r="M15" s="23">
        <v>945.04</v>
      </c>
      <c r="N15" s="23">
        <v>722.96</v>
      </c>
      <c r="O15" s="23">
        <f>+M15-N15</f>
        <v>222.07999999999993</v>
      </c>
      <c r="P15" s="6" t="s">
        <v>26</v>
      </c>
    </row>
    <row r="16" spans="1:21" ht="22.5" hidden="1" x14ac:dyDescent="0.25">
      <c r="A16" s="2" t="s">
        <v>77</v>
      </c>
      <c r="B16" s="20" t="s">
        <v>72</v>
      </c>
      <c r="C16" s="3" t="s">
        <v>73</v>
      </c>
      <c r="D16" s="3" t="s">
        <v>45</v>
      </c>
      <c r="E16" s="3" t="s">
        <v>74</v>
      </c>
      <c r="F16" s="3" t="s">
        <v>78</v>
      </c>
      <c r="G16" s="3" t="s">
        <v>22</v>
      </c>
      <c r="H16" s="3" t="s">
        <v>79</v>
      </c>
      <c r="I16" s="3" t="s">
        <v>24</v>
      </c>
      <c r="J16" s="3" t="s">
        <v>25</v>
      </c>
      <c r="K16" s="22">
        <v>40815</v>
      </c>
      <c r="L16" s="3">
        <v>1</v>
      </c>
      <c r="M16" s="23">
        <v>945.04</v>
      </c>
      <c r="N16" s="23">
        <v>722.96</v>
      </c>
      <c r="O16" s="23">
        <f t="shared" ref="O16:O31" si="1">+M16-N16</f>
        <v>222.07999999999993</v>
      </c>
      <c r="P16" s="6" t="s">
        <v>26</v>
      </c>
    </row>
    <row r="17" spans="1:16" ht="22.5" hidden="1" x14ac:dyDescent="0.25">
      <c r="A17" s="2" t="s">
        <v>80</v>
      </c>
      <c r="B17" s="20" t="s">
        <v>72</v>
      </c>
      <c r="C17" s="3" t="s">
        <v>73</v>
      </c>
      <c r="D17" s="3" t="s">
        <v>45</v>
      </c>
      <c r="E17" s="3" t="s">
        <v>74</v>
      </c>
      <c r="F17" s="3" t="s">
        <v>81</v>
      </c>
      <c r="G17" s="3" t="s">
        <v>22</v>
      </c>
      <c r="H17" s="3" t="s">
        <v>82</v>
      </c>
      <c r="I17" s="3" t="s">
        <v>24</v>
      </c>
      <c r="J17" s="3" t="s">
        <v>25</v>
      </c>
      <c r="K17" s="22">
        <v>40815</v>
      </c>
      <c r="L17" s="3">
        <v>1</v>
      </c>
      <c r="M17" s="23">
        <v>945.04</v>
      </c>
      <c r="N17" s="23">
        <v>722.96</v>
      </c>
      <c r="O17" s="23">
        <f t="shared" si="1"/>
        <v>222.07999999999993</v>
      </c>
      <c r="P17" s="6" t="s">
        <v>26</v>
      </c>
    </row>
    <row r="18" spans="1:16" ht="22.5" hidden="1" x14ac:dyDescent="0.25">
      <c r="A18" s="2" t="s">
        <v>83</v>
      </c>
      <c r="B18" s="20" t="s">
        <v>72</v>
      </c>
      <c r="C18" s="3" t="s">
        <v>73</v>
      </c>
      <c r="D18" s="3" t="s">
        <v>45</v>
      </c>
      <c r="E18" s="3" t="s">
        <v>74</v>
      </c>
      <c r="F18" s="3" t="s">
        <v>84</v>
      </c>
      <c r="G18" s="3" t="s">
        <v>22</v>
      </c>
      <c r="H18" s="3" t="s">
        <v>79</v>
      </c>
      <c r="I18" s="3" t="s">
        <v>24</v>
      </c>
      <c r="J18" s="3" t="s">
        <v>25</v>
      </c>
      <c r="K18" s="22">
        <v>40815</v>
      </c>
      <c r="L18" s="3">
        <v>1</v>
      </c>
      <c r="M18" s="23">
        <v>945.04</v>
      </c>
      <c r="N18" s="23">
        <v>722.96</v>
      </c>
      <c r="O18" s="23">
        <f t="shared" si="1"/>
        <v>222.07999999999993</v>
      </c>
      <c r="P18" s="6" t="s">
        <v>26</v>
      </c>
    </row>
    <row r="19" spans="1:16" ht="22.5" hidden="1" x14ac:dyDescent="0.25">
      <c r="A19" s="2" t="s">
        <v>85</v>
      </c>
      <c r="B19" s="4" t="s">
        <v>17</v>
      </c>
      <c r="C19" s="3" t="s">
        <v>18</v>
      </c>
      <c r="D19" s="3" t="s">
        <v>19</v>
      </c>
      <c r="E19" s="3" t="s">
        <v>86</v>
      </c>
      <c r="F19" s="3" t="s">
        <v>87</v>
      </c>
      <c r="G19" s="3" t="s">
        <v>22</v>
      </c>
      <c r="H19" s="3" t="s">
        <v>41</v>
      </c>
      <c r="I19" s="3" t="s">
        <v>24</v>
      </c>
      <c r="J19" s="3" t="s">
        <v>88</v>
      </c>
      <c r="K19" s="22">
        <v>40823</v>
      </c>
      <c r="L19" s="3">
        <v>1</v>
      </c>
      <c r="M19" s="23">
        <v>1169.6500000000001</v>
      </c>
      <c r="N19" s="23">
        <v>894.79</v>
      </c>
      <c r="O19" s="23">
        <f t="shared" si="1"/>
        <v>274.86000000000013</v>
      </c>
      <c r="P19" s="6" t="s">
        <v>26</v>
      </c>
    </row>
    <row r="20" spans="1:16" ht="22.5" hidden="1" x14ac:dyDescent="0.25">
      <c r="A20" s="2" t="s">
        <v>89</v>
      </c>
      <c r="B20" s="4" t="s">
        <v>17</v>
      </c>
      <c r="C20" s="3" t="s">
        <v>18</v>
      </c>
      <c r="D20" s="3" t="s">
        <v>19</v>
      </c>
      <c r="E20" s="3" t="s">
        <v>86</v>
      </c>
      <c r="F20" s="3" t="s">
        <v>90</v>
      </c>
      <c r="G20" s="3" t="s">
        <v>22</v>
      </c>
      <c r="H20" s="3" t="s">
        <v>41</v>
      </c>
      <c r="I20" s="3" t="s">
        <v>24</v>
      </c>
      <c r="J20" s="3" t="s">
        <v>88</v>
      </c>
      <c r="K20" s="22">
        <v>40823</v>
      </c>
      <c r="L20" s="3">
        <v>1</v>
      </c>
      <c r="M20" s="23">
        <v>1169.6500000000001</v>
      </c>
      <c r="N20" s="23">
        <v>894.79</v>
      </c>
      <c r="O20" s="23">
        <f t="shared" si="1"/>
        <v>274.86000000000013</v>
      </c>
      <c r="P20" s="6" t="s">
        <v>26</v>
      </c>
    </row>
    <row r="21" spans="1:16" ht="45" hidden="1" x14ac:dyDescent="0.25">
      <c r="A21" s="2" t="s">
        <v>91</v>
      </c>
      <c r="B21" s="4" t="s">
        <v>92</v>
      </c>
      <c r="C21" s="3" t="s">
        <v>18</v>
      </c>
      <c r="D21" s="3" t="s">
        <v>93</v>
      </c>
      <c r="E21" s="3">
        <v>975</v>
      </c>
      <c r="F21" s="3">
        <v>1198041</v>
      </c>
      <c r="G21" s="3" t="s">
        <v>22</v>
      </c>
      <c r="H21" s="3" t="s">
        <v>94</v>
      </c>
      <c r="I21" s="3" t="s">
        <v>24</v>
      </c>
      <c r="J21" s="3" t="s">
        <v>25</v>
      </c>
      <c r="K21" s="17">
        <v>40889</v>
      </c>
      <c r="L21" s="3">
        <v>1</v>
      </c>
      <c r="M21" s="23">
        <v>3100</v>
      </c>
      <c r="N21" s="23">
        <v>2232</v>
      </c>
      <c r="O21" s="23">
        <f t="shared" si="1"/>
        <v>868</v>
      </c>
      <c r="P21" s="6" t="s">
        <v>26</v>
      </c>
    </row>
    <row r="22" spans="1:16" ht="45" hidden="1" x14ac:dyDescent="0.25">
      <c r="A22" s="2" t="s">
        <v>95</v>
      </c>
      <c r="B22" s="4" t="s">
        <v>96</v>
      </c>
      <c r="C22" s="3" t="s">
        <v>18</v>
      </c>
      <c r="D22" s="3" t="s">
        <v>93</v>
      </c>
      <c r="E22" s="3">
        <v>922</v>
      </c>
      <c r="F22" s="3">
        <v>15690100</v>
      </c>
      <c r="G22" s="3" t="s">
        <v>22</v>
      </c>
      <c r="H22" s="3" t="s">
        <v>94</v>
      </c>
      <c r="I22" s="3" t="s">
        <v>24</v>
      </c>
      <c r="J22" s="3" t="s">
        <v>25</v>
      </c>
      <c r="K22" s="17">
        <v>40889</v>
      </c>
      <c r="L22" s="3">
        <v>1</v>
      </c>
      <c r="M22" s="23">
        <v>650</v>
      </c>
      <c r="N22" s="23">
        <v>468</v>
      </c>
      <c r="O22" s="23">
        <f t="shared" si="1"/>
        <v>182</v>
      </c>
      <c r="P22" s="6" t="s">
        <v>26</v>
      </c>
    </row>
    <row r="23" spans="1:16" ht="45" hidden="1" x14ac:dyDescent="0.25">
      <c r="A23" s="2" t="s">
        <v>97</v>
      </c>
      <c r="B23" s="4" t="s">
        <v>98</v>
      </c>
      <c r="C23" s="3" t="s">
        <v>18</v>
      </c>
      <c r="D23" s="3" t="s">
        <v>93</v>
      </c>
      <c r="E23" s="3">
        <v>289</v>
      </c>
      <c r="F23" s="3">
        <v>16610015</v>
      </c>
      <c r="G23" s="3" t="s">
        <v>22</v>
      </c>
      <c r="H23" s="3" t="s">
        <v>94</v>
      </c>
      <c r="I23" s="3" t="s">
        <v>24</v>
      </c>
      <c r="J23" s="3" t="s">
        <v>25</v>
      </c>
      <c r="K23" s="17">
        <v>40889</v>
      </c>
      <c r="L23" s="3">
        <v>1</v>
      </c>
      <c r="M23" s="23">
        <v>790</v>
      </c>
      <c r="N23" s="23">
        <v>568.79999999999995</v>
      </c>
      <c r="O23" s="23">
        <f t="shared" si="1"/>
        <v>221.20000000000005</v>
      </c>
      <c r="P23" s="6" t="s">
        <v>26</v>
      </c>
    </row>
    <row r="24" spans="1:16" ht="45" hidden="1" x14ac:dyDescent="0.25">
      <c r="A24" s="2" t="s">
        <v>99</v>
      </c>
      <c r="B24" s="4" t="s">
        <v>98</v>
      </c>
      <c r="C24" s="3" t="s">
        <v>18</v>
      </c>
      <c r="D24" s="3" t="s">
        <v>93</v>
      </c>
      <c r="E24" s="3">
        <v>289</v>
      </c>
      <c r="F24" s="3">
        <v>14950149</v>
      </c>
      <c r="G24" s="3" t="s">
        <v>22</v>
      </c>
      <c r="H24" s="3" t="s">
        <v>94</v>
      </c>
      <c r="I24" s="3" t="s">
        <v>24</v>
      </c>
      <c r="J24" s="3" t="s">
        <v>25</v>
      </c>
      <c r="K24" s="17">
        <v>40889</v>
      </c>
      <c r="L24" s="3">
        <v>1</v>
      </c>
      <c r="M24" s="23">
        <v>790</v>
      </c>
      <c r="N24" s="23">
        <v>568.79999999999995</v>
      </c>
      <c r="O24" s="23">
        <f t="shared" si="1"/>
        <v>221.20000000000005</v>
      </c>
      <c r="P24" s="6" t="s">
        <v>26</v>
      </c>
    </row>
    <row r="25" spans="1:16" ht="45" hidden="1" x14ac:dyDescent="0.25">
      <c r="A25" s="2" t="s">
        <v>100</v>
      </c>
      <c r="B25" s="4" t="s">
        <v>101</v>
      </c>
      <c r="C25" s="3" t="s">
        <v>18</v>
      </c>
      <c r="D25" s="3" t="s">
        <v>93</v>
      </c>
      <c r="E25" s="3">
        <v>983</v>
      </c>
      <c r="F25" s="3">
        <v>186200001</v>
      </c>
      <c r="G25" s="3" t="s">
        <v>22</v>
      </c>
      <c r="H25" s="3" t="s">
        <v>94</v>
      </c>
      <c r="I25" s="3" t="s">
        <v>24</v>
      </c>
      <c r="J25" s="3" t="s">
        <v>25</v>
      </c>
      <c r="K25" s="17">
        <v>40925</v>
      </c>
      <c r="L25" s="3">
        <v>1</v>
      </c>
      <c r="M25" s="23">
        <v>5000</v>
      </c>
      <c r="N25" s="23">
        <v>3600</v>
      </c>
      <c r="O25" s="23">
        <f t="shared" si="1"/>
        <v>1400</v>
      </c>
      <c r="P25" s="6" t="s">
        <v>26</v>
      </c>
    </row>
    <row r="26" spans="1:16" ht="22.5" hidden="1" x14ac:dyDescent="0.25">
      <c r="A26" s="2" t="s">
        <v>102</v>
      </c>
      <c r="B26" s="4" t="s">
        <v>103</v>
      </c>
      <c r="C26" s="3" t="s">
        <v>18</v>
      </c>
      <c r="D26" s="3" t="s">
        <v>45</v>
      </c>
      <c r="E26" s="3" t="s">
        <v>104</v>
      </c>
      <c r="F26" s="3" t="s">
        <v>105</v>
      </c>
      <c r="G26" s="3" t="s">
        <v>22</v>
      </c>
      <c r="H26" s="16" t="s">
        <v>23</v>
      </c>
      <c r="I26" s="3" t="s">
        <v>24</v>
      </c>
      <c r="J26" s="3" t="s">
        <v>25</v>
      </c>
      <c r="K26" s="17">
        <v>40977</v>
      </c>
      <c r="L26" s="3">
        <v>1</v>
      </c>
      <c r="M26" s="23">
        <v>699</v>
      </c>
      <c r="N26" s="23">
        <v>482.31</v>
      </c>
      <c r="O26" s="23">
        <f t="shared" si="1"/>
        <v>216.69</v>
      </c>
      <c r="P26" s="6" t="s">
        <v>26</v>
      </c>
    </row>
    <row r="27" spans="1:16" ht="33.75" hidden="1" x14ac:dyDescent="0.25">
      <c r="A27" s="2" t="s">
        <v>106</v>
      </c>
      <c r="B27" s="4" t="s">
        <v>107</v>
      </c>
      <c r="C27" s="3" t="s">
        <v>18</v>
      </c>
      <c r="D27" s="3" t="s">
        <v>45</v>
      </c>
      <c r="E27" s="3" t="s">
        <v>104</v>
      </c>
      <c r="F27" s="3" t="s">
        <v>108</v>
      </c>
      <c r="G27" s="3" t="s">
        <v>109</v>
      </c>
      <c r="H27" s="3" t="s">
        <v>110</v>
      </c>
      <c r="I27" s="3" t="s">
        <v>24</v>
      </c>
      <c r="J27" s="3" t="s">
        <v>25</v>
      </c>
      <c r="K27" s="17">
        <v>40977</v>
      </c>
      <c r="L27" s="3">
        <v>1</v>
      </c>
      <c r="M27" s="23">
        <v>699</v>
      </c>
      <c r="N27" s="23">
        <v>482.31</v>
      </c>
      <c r="O27" s="23">
        <f t="shared" si="1"/>
        <v>216.69</v>
      </c>
      <c r="P27" s="6" t="s">
        <v>26</v>
      </c>
    </row>
    <row r="28" spans="1:16" ht="22.5" hidden="1" x14ac:dyDescent="0.25">
      <c r="A28" s="2" t="s">
        <v>111</v>
      </c>
      <c r="B28" s="4" t="s">
        <v>103</v>
      </c>
      <c r="C28" s="3" t="s">
        <v>18</v>
      </c>
      <c r="D28" s="3" t="s">
        <v>45</v>
      </c>
      <c r="E28" s="3" t="s">
        <v>104</v>
      </c>
      <c r="F28" s="3" t="s">
        <v>112</v>
      </c>
      <c r="G28" s="3" t="s">
        <v>22</v>
      </c>
      <c r="H28" s="3" t="s">
        <v>113</v>
      </c>
      <c r="I28" s="3" t="s">
        <v>24</v>
      </c>
      <c r="J28" s="3" t="s">
        <v>25</v>
      </c>
      <c r="K28" s="17">
        <v>40977</v>
      </c>
      <c r="L28" s="3">
        <v>1</v>
      </c>
      <c r="M28" s="23">
        <v>699</v>
      </c>
      <c r="N28" s="23">
        <v>482.31</v>
      </c>
      <c r="O28" s="23">
        <f t="shared" si="1"/>
        <v>216.69</v>
      </c>
      <c r="P28" s="6" t="s">
        <v>26</v>
      </c>
    </row>
    <row r="29" spans="1:16" ht="22.5" hidden="1" x14ac:dyDescent="0.25">
      <c r="A29" s="2" t="s">
        <v>114</v>
      </c>
      <c r="B29" s="4" t="s">
        <v>103</v>
      </c>
      <c r="C29" s="3" t="s">
        <v>18</v>
      </c>
      <c r="D29" s="3" t="s">
        <v>45</v>
      </c>
      <c r="E29" s="3" t="s">
        <v>104</v>
      </c>
      <c r="F29" s="3" t="s">
        <v>115</v>
      </c>
      <c r="G29" s="3" t="s">
        <v>116</v>
      </c>
      <c r="H29" s="3" t="s">
        <v>117</v>
      </c>
      <c r="I29" s="3" t="s">
        <v>24</v>
      </c>
      <c r="J29" s="3" t="s">
        <v>25</v>
      </c>
      <c r="K29" s="17">
        <v>40977</v>
      </c>
      <c r="L29" s="3">
        <v>1</v>
      </c>
      <c r="M29" s="23">
        <v>699</v>
      </c>
      <c r="N29" s="23">
        <v>482.31</v>
      </c>
      <c r="O29" s="23">
        <f t="shared" si="1"/>
        <v>216.69</v>
      </c>
      <c r="P29" s="6" t="s">
        <v>26</v>
      </c>
    </row>
    <row r="30" spans="1:16" ht="22.5" x14ac:dyDescent="0.25">
      <c r="A30" s="2" t="s">
        <v>118</v>
      </c>
      <c r="B30" s="4" t="s">
        <v>103</v>
      </c>
      <c r="C30" s="16" t="s">
        <v>18</v>
      </c>
      <c r="D30" s="3" t="s">
        <v>45</v>
      </c>
      <c r="E30" s="3" t="s">
        <v>104</v>
      </c>
      <c r="F30" s="3" t="s">
        <v>119</v>
      </c>
      <c r="G30" s="3" t="s">
        <v>120</v>
      </c>
      <c r="H30" s="3" t="s">
        <v>121</v>
      </c>
      <c r="I30" s="3" t="s">
        <v>122</v>
      </c>
      <c r="J30" s="3" t="s">
        <v>25</v>
      </c>
      <c r="K30" s="17">
        <v>40977</v>
      </c>
      <c r="L30" s="3">
        <v>1</v>
      </c>
      <c r="M30" s="23">
        <v>699</v>
      </c>
      <c r="N30" s="23">
        <v>482.31</v>
      </c>
      <c r="O30" s="23">
        <f t="shared" si="1"/>
        <v>216.69</v>
      </c>
      <c r="P30" s="6" t="s">
        <v>26</v>
      </c>
    </row>
    <row r="31" spans="1:16" ht="22.5" hidden="1" x14ac:dyDescent="0.25">
      <c r="A31" s="2" t="s">
        <v>123</v>
      </c>
      <c r="B31" s="4" t="s">
        <v>103</v>
      </c>
      <c r="C31" s="3" t="s">
        <v>18</v>
      </c>
      <c r="D31" s="3" t="s">
        <v>45</v>
      </c>
      <c r="E31" s="3" t="s">
        <v>104</v>
      </c>
      <c r="F31" s="3" t="s">
        <v>124</v>
      </c>
      <c r="G31" s="3" t="s">
        <v>125</v>
      </c>
      <c r="H31" s="3" t="s">
        <v>117</v>
      </c>
      <c r="I31" s="3" t="s">
        <v>126</v>
      </c>
      <c r="J31" s="3" t="s">
        <v>25</v>
      </c>
      <c r="K31" s="17">
        <v>40977</v>
      </c>
      <c r="L31" s="3">
        <v>1</v>
      </c>
      <c r="M31" s="23">
        <v>699</v>
      </c>
      <c r="N31" s="23">
        <v>482.31</v>
      </c>
      <c r="O31" s="23">
        <f t="shared" si="1"/>
        <v>216.69</v>
      </c>
      <c r="P31" s="6" t="s">
        <v>26</v>
      </c>
    </row>
    <row r="32" spans="1:16" ht="33.75" hidden="1" x14ac:dyDescent="0.25">
      <c r="A32" s="2" t="s">
        <v>127</v>
      </c>
      <c r="B32" s="4" t="s">
        <v>128</v>
      </c>
      <c r="C32" s="3" t="s">
        <v>18</v>
      </c>
      <c r="D32" s="3" t="s">
        <v>129</v>
      </c>
      <c r="E32" s="3" t="s">
        <v>130</v>
      </c>
      <c r="F32" s="3" t="s">
        <v>131</v>
      </c>
      <c r="G32" s="3" t="s">
        <v>132</v>
      </c>
      <c r="H32" s="3" t="s">
        <v>133</v>
      </c>
      <c r="I32" s="3" t="s">
        <v>50</v>
      </c>
      <c r="J32" s="3" t="s">
        <v>134</v>
      </c>
      <c r="K32" s="17">
        <v>41067</v>
      </c>
      <c r="L32" s="3">
        <v>1</v>
      </c>
      <c r="M32" s="23">
        <v>2823.01</v>
      </c>
      <c r="N32" s="23">
        <v>910.42</v>
      </c>
      <c r="O32" s="23">
        <f>+M32-N32</f>
        <v>1912.5900000000001</v>
      </c>
      <c r="P32" s="6" t="s">
        <v>26</v>
      </c>
    </row>
    <row r="33" spans="1:16" ht="22.5" x14ac:dyDescent="0.25">
      <c r="A33" s="2" t="s">
        <v>135</v>
      </c>
      <c r="B33" s="4" t="s">
        <v>136</v>
      </c>
      <c r="C33" s="3" t="s">
        <v>18</v>
      </c>
      <c r="D33" s="3" t="s">
        <v>129</v>
      </c>
      <c r="E33" s="3" t="s">
        <v>137</v>
      </c>
      <c r="F33" s="3" t="s">
        <v>138</v>
      </c>
      <c r="G33" s="3" t="s">
        <v>139</v>
      </c>
      <c r="H33" s="3" t="s">
        <v>140</v>
      </c>
      <c r="I33" s="3" t="s">
        <v>55</v>
      </c>
      <c r="J33" s="3" t="s">
        <v>65</v>
      </c>
      <c r="K33" s="17">
        <v>41067</v>
      </c>
      <c r="L33" s="3">
        <v>1</v>
      </c>
      <c r="M33" s="23">
        <v>2823.01</v>
      </c>
      <c r="N33" s="23">
        <v>910.42</v>
      </c>
      <c r="O33" s="23">
        <f>+M33-N33</f>
        <v>1912.5900000000001</v>
      </c>
      <c r="P33" s="6" t="s">
        <v>26</v>
      </c>
    </row>
    <row r="34" spans="1:16" ht="22.5" hidden="1" x14ac:dyDescent="0.25">
      <c r="A34" s="2" t="s">
        <v>141</v>
      </c>
      <c r="B34" s="4" t="s">
        <v>142</v>
      </c>
      <c r="C34" s="3" t="s">
        <v>18</v>
      </c>
      <c r="D34" s="3" t="s">
        <v>45</v>
      </c>
      <c r="E34" s="3" t="s">
        <v>143</v>
      </c>
      <c r="F34" s="3" t="s">
        <v>144</v>
      </c>
      <c r="G34" s="3" t="s">
        <v>22</v>
      </c>
      <c r="H34" s="16" t="s">
        <v>23</v>
      </c>
      <c r="I34" s="3" t="s">
        <v>24</v>
      </c>
      <c r="J34" s="3" t="s">
        <v>145</v>
      </c>
      <c r="K34" s="17">
        <v>41082</v>
      </c>
      <c r="L34" s="3">
        <v>1</v>
      </c>
      <c r="M34" s="23">
        <v>743.55</v>
      </c>
      <c r="N34" s="23">
        <v>468.44</v>
      </c>
      <c r="O34" s="23">
        <f>+M34-N34</f>
        <v>275.10999999999996</v>
      </c>
      <c r="P34" s="6" t="s">
        <v>26</v>
      </c>
    </row>
    <row r="35" spans="1:16" ht="33.75" hidden="1" x14ac:dyDescent="0.25">
      <c r="A35" s="2" t="s">
        <v>146</v>
      </c>
      <c r="B35" s="4" t="s">
        <v>147</v>
      </c>
      <c r="C35" s="3" t="s">
        <v>18</v>
      </c>
      <c r="D35" s="3" t="s">
        <v>29</v>
      </c>
      <c r="E35" s="3" t="s">
        <v>148</v>
      </c>
      <c r="F35" s="3" t="s">
        <v>149</v>
      </c>
      <c r="G35" s="3" t="s">
        <v>150</v>
      </c>
      <c r="H35" s="3" t="s">
        <v>151</v>
      </c>
      <c r="I35" s="3" t="s">
        <v>24</v>
      </c>
      <c r="J35" s="3" t="s">
        <v>32</v>
      </c>
      <c r="K35" s="17">
        <v>41106</v>
      </c>
      <c r="L35" s="3">
        <v>1</v>
      </c>
      <c r="M35" s="23">
        <v>973.95</v>
      </c>
      <c r="N35" s="23">
        <v>598.98</v>
      </c>
      <c r="O35" s="23">
        <f>+M35-N35</f>
        <v>374.97</v>
      </c>
      <c r="P35" s="6" t="s">
        <v>26</v>
      </c>
    </row>
    <row r="36" spans="1:16" ht="45" hidden="1" x14ac:dyDescent="0.25">
      <c r="A36" s="2" t="s">
        <v>152</v>
      </c>
      <c r="B36" s="4" t="s">
        <v>17</v>
      </c>
      <c r="C36" s="16" t="s">
        <v>18</v>
      </c>
      <c r="D36" s="3" t="s">
        <v>19</v>
      </c>
      <c r="E36" s="3" t="s">
        <v>153</v>
      </c>
      <c r="F36" s="3" t="s">
        <v>154</v>
      </c>
      <c r="G36" s="3" t="s">
        <v>155</v>
      </c>
      <c r="H36" s="16" t="s">
        <v>156</v>
      </c>
      <c r="I36" s="3" t="s">
        <v>24</v>
      </c>
      <c r="J36" s="3" t="s">
        <v>157</v>
      </c>
      <c r="K36" s="17">
        <v>41263</v>
      </c>
      <c r="L36" s="3">
        <v>1</v>
      </c>
      <c r="M36" s="23">
        <v>1158.25</v>
      </c>
      <c r="N36" s="23">
        <v>625.47</v>
      </c>
      <c r="O36" s="23">
        <f>+M36-N36</f>
        <v>532.78</v>
      </c>
      <c r="P36" s="6" t="s">
        <v>26</v>
      </c>
    </row>
    <row r="37" spans="1:16" ht="22.5" hidden="1" x14ac:dyDescent="0.25">
      <c r="A37" s="2" t="s">
        <v>158</v>
      </c>
      <c r="B37" s="4" t="s">
        <v>17</v>
      </c>
      <c r="C37" s="3" t="s">
        <v>18</v>
      </c>
      <c r="D37" s="3" t="s">
        <v>19</v>
      </c>
      <c r="E37" s="3" t="s">
        <v>153</v>
      </c>
      <c r="F37" s="3" t="s">
        <v>159</v>
      </c>
      <c r="G37" s="3" t="s">
        <v>22</v>
      </c>
      <c r="H37" s="16" t="s">
        <v>23</v>
      </c>
      <c r="I37" s="3" t="s">
        <v>24</v>
      </c>
      <c r="J37" s="3" t="s">
        <v>157</v>
      </c>
      <c r="K37" s="17">
        <v>41263</v>
      </c>
      <c r="L37" s="3">
        <v>1</v>
      </c>
      <c r="M37" s="23">
        <v>1158.25</v>
      </c>
      <c r="N37" s="23">
        <v>625.47</v>
      </c>
      <c r="O37" s="23">
        <f t="shared" ref="O37:O38" si="2">+M37-N37</f>
        <v>532.78</v>
      </c>
      <c r="P37" s="6" t="s">
        <v>26</v>
      </c>
    </row>
    <row r="38" spans="1:16" ht="22.5" hidden="1" x14ac:dyDescent="0.25">
      <c r="A38" s="2" t="s">
        <v>160</v>
      </c>
      <c r="B38" s="4" t="s">
        <v>17</v>
      </c>
      <c r="C38" s="3" t="s">
        <v>161</v>
      </c>
      <c r="D38" s="3" t="s">
        <v>19</v>
      </c>
      <c r="E38" s="3" t="s">
        <v>153</v>
      </c>
      <c r="F38" s="3" t="s">
        <v>162</v>
      </c>
      <c r="G38" s="3" t="s">
        <v>48</v>
      </c>
      <c r="H38" s="3" t="s">
        <v>163</v>
      </c>
      <c r="I38" s="3" t="s">
        <v>50</v>
      </c>
      <c r="J38" s="3" t="s">
        <v>157</v>
      </c>
      <c r="K38" s="17">
        <v>41263</v>
      </c>
      <c r="L38" s="3">
        <v>1</v>
      </c>
      <c r="M38" s="23">
        <v>1158.25</v>
      </c>
      <c r="N38" s="23">
        <v>625.47</v>
      </c>
      <c r="O38" s="23">
        <f t="shared" si="2"/>
        <v>532.78</v>
      </c>
      <c r="P38" s="6" t="s">
        <v>26</v>
      </c>
    </row>
    <row r="39" spans="1:16" ht="22.5" hidden="1" x14ac:dyDescent="0.25">
      <c r="A39" s="2" t="s">
        <v>164</v>
      </c>
      <c r="B39" s="4" t="s">
        <v>165</v>
      </c>
      <c r="C39" s="3" t="s">
        <v>18</v>
      </c>
      <c r="D39" s="3" t="s">
        <v>166</v>
      </c>
      <c r="E39" s="3" t="s">
        <v>167</v>
      </c>
      <c r="F39" s="3" t="s">
        <v>168</v>
      </c>
      <c r="G39" s="3" t="s">
        <v>22</v>
      </c>
      <c r="H39" s="3" t="s">
        <v>82</v>
      </c>
      <c r="I39" s="3" t="s">
        <v>24</v>
      </c>
      <c r="J39" s="3" t="s">
        <v>32</v>
      </c>
      <c r="K39" s="17">
        <v>41284</v>
      </c>
      <c r="L39" s="3">
        <v>1</v>
      </c>
      <c r="M39" s="23">
        <v>1400</v>
      </c>
      <c r="N39" s="23">
        <v>756</v>
      </c>
      <c r="O39" s="23">
        <f>+M39-N39</f>
        <v>644</v>
      </c>
      <c r="P39" s="6" t="s">
        <v>26</v>
      </c>
    </row>
    <row r="40" spans="1:16" ht="22.5" hidden="1" x14ac:dyDescent="0.25">
      <c r="A40" s="2" t="s">
        <v>169</v>
      </c>
      <c r="B40" s="4" t="s">
        <v>170</v>
      </c>
      <c r="C40" s="3" t="s">
        <v>18</v>
      </c>
      <c r="D40" s="3" t="s">
        <v>171</v>
      </c>
      <c r="E40" s="3" t="s">
        <v>172</v>
      </c>
      <c r="F40" s="3" t="s">
        <v>173</v>
      </c>
      <c r="G40" s="3" t="s">
        <v>174</v>
      </c>
      <c r="H40" s="3" t="s">
        <v>163</v>
      </c>
      <c r="I40" s="3" t="s">
        <v>50</v>
      </c>
      <c r="J40" s="3" t="s">
        <v>25</v>
      </c>
      <c r="K40" s="17">
        <v>41292</v>
      </c>
      <c r="L40" s="3">
        <v>1</v>
      </c>
      <c r="M40" s="23">
        <v>1151.47</v>
      </c>
      <c r="N40" s="23">
        <v>621.78</v>
      </c>
      <c r="O40" s="23">
        <f>+M40-N40</f>
        <v>529.69000000000005</v>
      </c>
      <c r="P40" s="6" t="s">
        <v>26</v>
      </c>
    </row>
    <row r="41" spans="1:16" ht="22.5" hidden="1" x14ac:dyDescent="0.25">
      <c r="A41" s="2" t="s">
        <v>175</v>
      </c>
      <c r="B41" s="4" t="s">
        <v>170</v>
      </c>
      <c r="C41" s="3" t="s">
        <v>18</v>
      </c>
      <c r="D41" s="3" t="s">
        <v>171</v>
      </c>
      <c r="E41" s="3" t="s">
        <v>172</v>
      </c>
      <c r="F41" s="3" t="s">
        <v>176</v>
      </c>
      <c r="G41" s="3" t="s">
        <v>22</v>
      </c>
      <c r="H41" s="16" t="s">
        <v>23</v>
      </c>
      <c r="I41" s="3" t="s">
        <v>24</v>
      </c>
      <c r="J41" s="3" t="s">
        <v>25</v>
      </c>
      <c r="K41" s="17">
        <v>41292</v>
      </c>
      <c r="L41" s="3">
        <v>1</v>
      </c>
      <c r="M41" s="23">
        <v>1151.47</v>
      </c>
      <c r="N41" s="23">
        <v>621.78</v>
      </c>
      <c r="O41" s="23">
        <f t="shared" ref="O41:O44" si="3">+M41-N41</f>
        <v>529.69000000000005</v>
      </c>
      <c r="P41" s="6" t="s">
        <v>26</v>
      </c>
    </row>
    <row r="42" spans="1:16" ht="22.5" hidden="1" x14ac:dyDescent="0.25">
      <c r="A42" s="2" t="s">
        <v>177</v>
      </c>
      <c r="B42" s="4" t="s">
        <v>170</v>
      </c>
      <c r="C42" s="3" t="s">
        <v>18</v>
      </c>
      <c r="D42" s="3" t="s">
        <v>171</v>
      </c>
      <c r="E42" s="3" t="s">
        <v>172</v>
      </c>
      <c r="F42" s="3" t="s">
        <v>178</v>
      </c>
      <c r="G42" s="3" t="s">
        <v>22</v>
      </c>
      <c r="H42" s="16" t="s">
        <v>23</v>
      </c>
      <c r="I42" s="3" t="s">
        <v>24</v>
      </c>
      <c r="J42" s="3" t="s">
        <v>25</v>
      </c>
      <c r="K42" s="17">
        <v>41292</v>
      </c>
      <c r="L42" s="3">
        <v>1</v>
      </c>
      <c r="M42" s="23">
        <v>1151.47</v>
      </c>
      <c r="N42" s="23">
        <v>621.78</v>
      </c>
      <c r="O42" s="23">
        <f t="shared" si="3"/>
        <v>529.69000000000005</v>
      </c>
      <c r="P42" s="6" t="s">
        <v>26</v>
      </c>
    </row>
    <row r="43" spans="1:16" ht="22.5" hidden="1" x14ac:dyDescent="0.25">
      <c r="A43" s="2" t="s">
        <v>179</v>
      </c>
      <c r="B43" s="4" t="s">
        <v>170</v>
      </c>
      <c r="C43" s="3" t="s">
        <v>18</v>
      </c>
      <c r="D43" s="3" t="s">
        <v>171</v>
      </c>
      <c r="E43" s="3" t="s">
        <v>172</v>
      </c>
      <c r="F43" s="3" t="s">
        <v>180</v>
      </c>
      <c r="G43" s="3" t="s">
        <v>22</v>
      </c>
      <c r="H43" s="16" t="s">
        <v>23</v>
      </c>
      <c r="I43" s="3" t="s">
        <v>24</v>
      </c>
      <c r="J43" s="3" t="s">
        <v>25</v>
      </c>
      <c r="K43" s="17">
        <v>41292</v>
      </c>
      <c r="L43" s="3">
        <v>1</v>
      </c>
      <c r="M43" s="23">
        <v>1151.47</v>
      </c>
      <c r="N43" s="23">
        <v>621.78</v>
      </c>
      <c r="O43" s="23">
        <f t="shared" si="3"/>
        <v>529.69000000000005</v>
      </c>
      <c r="P43" s="6" t="s">
        <v>26</v>
      </c>
    </row>
    <row r="44" spans="1:16" ht="22.5" hidden="1" x14ac:dyDescent="0.25">
      <c r="A44" s="2" t="s">
        <v>181</v>
      </c>
      <c r="B44" s="4" t="s">
        <v>170</v>
      </c>
      <c r="C44" s="3" t="s">
        <v>18</v>
      </c>
      <c r="D44" s="3" t="s">
        <v>171</v>
      </c>
      <c r="E44" s="3" t="s">
        <v>172</v>
      </c>
      <c r="F44" s="3" t="s">
        <v>182</v>
      </c>
      <c r="G44" s="3" t="s">
        <v>22</v>
      </c>
      <c r="H44" s="16" t="s">
        <v>23</v>
      </c>
      <c r="I44" s="3" t="s">
        <v>24</v>
      </c>
      <c r="J44" s="3" t="s">
        <v>25</v>
      </c>
      <c r="K44" s="17">
        <v>41292</v>
      </c>
      <c r="L44" s="3">
        <v>1</v>
      </c>
      <c r="M44" s="23">
        <v>1151.47</v>
      </c>
      <c r="N44" s="23">
        <v>621.78</v>
      </c>
      <c r="O44" s="23">
        <f t="shared" si="3"/>
        <v>529.69000000000005</v>
      </c>
      <c r="P44" s="6" t="s">
        <v>26</v>
      </c>
    </row>
    <row r="45" spans="1:16" ht="22.5" hidden="1" x14ac:dyDescent="0.25">
      <c r="A45" s="3" t="s">
        <v>183</v>
      </c>
      <c r="B45" s="4" t="s">
        <v>184</v>
      </c>
      <c r="C45" s="3" t="s">
        <v>18</v>
      </c>
      <c r="D45" s="3" t="s">
        <v>185</v>
      </c>
      <c r="E45" s="3" t="s">
        <v>186</v>
      </c>
      <c r="F45" s="3" t="s">
        <v>187</v>
      </c>
      <c r="G45" s="3" t="s">
        <v>116</v>
      </c>
      <c r="H45" s="3" t="s">
        <v>188</v>
      </c>
      <c r="I45" s="3" t="s">
        <v>24</v>
      </c>
      <c r="J45" s="3" t="s">
        <v>134</v>
      </c>
      <c r="K45" s="17">
        <v>41313</v>
      </c>
      <c r="L45" s="3">
        <v>1</v>
      </c>
      <c r="M45" s="23">
        <v>665.4</v>
      </c>
      <c r="N45" s="23">
        <v>349.33</v>
      </c>
      <c r="O45" s="23">
        <f>+M45-N45</f>
        <v>316.07</v>
      </c>
      <c r="P45" s="6" t="s">
        <v>26</v>
      </c>
    </row>
    <row r="46" spans="1:16" ht="22.5" hidden="1" x14ac:dyDescent="0.25">
      <c r="A46" s="2" t="s">
        <v>189</v>
      </c>
      <c r="B46" s="4" t="s">
        <v>190</v>
      </c>
      <c r="C46" s="3" t="s">
        <v>18</v>
      </c>
      <c r="D46" s="3" t="s">
        <v>191</v>
      </c>
      <c r="E46" s="3" t="s">
        <v>192</v>
      </c>
      <c r="F46" s="3" t="s">
        <v>193</v>
      </c>
      <c r="G46" s="3" t="s">
        <v>116</v>
      </c>
      <c r="H46" s="3" t="s">
        <v>188</v>
      </c>
      <c r="I46" s="3" t="s">
        <v>24</v>
      </c>
      <c r="J46" s="3" t="s">
        <v>25</v>
      </c>
      <c r="K46" s="17">
        <v>41323</v>
      </c>
      <c r="L46" s="3">
        <v>1</v>
      </c>
      <c r="M46" s="23">
        <v>650</v>
      </c>
      <c r="N46" s="23">
        <v>331.5</v>
      </c>
      <c r="O46" s="23">
        <f>+M46-N46</f>
        <v>318.5</v>
      </c>
      <c r="P46" s="6" t="s">
        <v>26</v>
      </c>
    </row>
    <row r="47" spans="1:16" ht="33.75" hidden="1" x14ac:dyDescent="0.25">
      <c r="A47" s="2" t="s">
        <v>194</v>
      </c>
      <c r="B47" s="4" t="s">
        <v>195</v>
      </c>
      <c r="C47" s="3" t="s">
        <v>18</v>
      </c>
      <c r="D47" s="3" t="s">
        <v>45</v>
      </c>
      <c r="E47" s="3" t="s">
        <v>196</v>
      </c>
      <c r="F47" s="3" t="s">
        <v>197</v>
      </c>
      <c r="G47" s="3" t="s">
        <v>116</v>
      </c>
      <c r="H47" s="3" t="s">
        <v>188</v>
      </c>
      <c r="I47" s="3" t="s">
        <v>24</v>
      </c>
      <c r="J47" s="3" t="s">
        <v>51</v>
      </c>
      <c r="K47" s="17">
        <v>41326</v>
      </c>
      <c r="L47" s="3">
        <v>1</v>
      </c>
      <c r="M47" s="23">
        <v>760.96</v>
      </c>
      <c r="N47" s="23">
        <v>399.5</v>
      </c>
      <c r="O47" s="23">
        <f>+M47-N47</f>
        <v>361.46000000000004</v>
      </c>
      <c r="P47" s="6" t="s">
        <v>26</v>
      </c>
    </row>
    <row r="48" spans="1:16" ht="22.5" hidden="1" x14ac:dyDescent="0.25">
      <c r="A48" s="2" t="s">
        <v>198</v>
      </c>
      <c r="B48" s="4" t="s">
        <v>199</v>
      </c>
      <c r="C48" s="3" t="s">
        <v>18</v>
      </c>
      <c r="D48" s="3" t="s">
        <v>200</v>
      </c>
      <c r="E48" s="3" t="s">
        <v>192</v>
      </c>
      <c r="F48" s="3" t="s">
        <v>193</v>
      </c>
      <c r="G48" s="3" t="s">
        <v>201</v>
      </c>
      <c r="H48" s="3" t="s">
        <v>202</v>
      </c>
      <c r="I48" s="3" t="s">
        <v>24</v>
      </c>
      <c r="J48" s="3" t="s">
        <v>203</v>
      </c>
      <c r="K48" s="17">
        <v>41339</v>
      </c>
      <c r="L48" s="3">
        <v>1</v>
      </c>
      <c r="M48" s="23">
        <v>1150</v>
      </c>
      <c r="N48" s="23">
        <v>586.5</v>
      </c>
      <c r="O48" s="23">
        <f>+M48-N48</f>
        <v>563.5</v>
      </c>
      <c r="P48" s="6" t="s">
        <v>26</v>
      </c>
    </row>
    <row r="49" spans="1:21" ht="22.5" hidden="1" x14ac:dyDescent="0.25">
      <c r="A49" s="2" t="s">
        <v>204</v>
      </c>
      <c r="B49" s="4" t="s">
        <v>205</v>
      </c>
      <c r="C49" s="3" t="s">
        <v>18</v>
      </c>
      <c r="D49" s="3" t="s">
        <v>19</v>
      </c>
      <c r="E49" s="3" t="s">
        <v>206</v>
      </c>
      <c r="F49" s="3" t="s">
        <v>207</v>
      </c>
      <c r="G49" s="3" t="s">
        <v>22</v>
      </c>
      <c r="H49" s="16" t="s">
        <v>23</v>
      </c>
      <c r="I49" s="3" t="s">
        <v>24</v>
      </c>
      <c r="J49" s="3" t="s">
        <v>25</v>
      </c>
      <c r="K49" s="17">
        <v>41343</v>
      </c>
      <c r="L49" s="3">
        <v>1</v>
      </c>
      <c r="M49" s="23">
        <v>932</v>
      </c>
      <c r="N49" s="23">
        <v>461.37</v>
      </c>
      <c r="O49" s="23">
        <f>+M49-N49</f>
        <v>470.63</v>
      </c>
      <c r="P49" s="6" t="s">
        <v>26</v>
      </c>
    </row>
    <row r="50" spans="1:21" ht="22.5" hidden="1" x14ac:dyDescent="0.25">
      <c r="A50" s="2" t="s">
        <v>208</v>
      </c>
      <c r="B50" s="4" t="s">
        <v>205</v>
      </c>
      <c r="C50" s="3" t="s">
        <v>18</v>
      </c>
      <c r="D50" s="3" t="s">
        <v>19</v>
      </c>
      <c r="E50" s="3" t="s">
        <v>206</v>
      </c>
      <c r="F50" s="3" t="s">
        <v>209</v>
      </c>
      <c r="G50" s="3" t="s">
        <v>22</v>
      </c>
      <c r="H50" s="16" t="s">
        <v>23</v>
      </c>
      <c r="I50" s="3" t="s">
        <v>24</v>
      </c>
      <c r="J50" s="3" t="s">
        <v>25</v>
      </c>
      <c r="K50" s="17">
        <v>41343</v>
      </c>
      <c r="L50" s="3">
        <v>1</v>
      </c>
      <c r="M50" s="23">
        <v>932</v>
      </c>
      <c r="N50" s="23">
        <v>461.37</v>
      </c>
      <c r="O50" s="23">
        <f t="shared" ref="O50:O63" si="4">+M50-N50</f>
        <v>470.63</v>
      </c>
      <c r="P50" s="6" t="s">
        <v>26</v>
      </c>
    </row>
    <row r="51" spans="1:21" ht="22.5" hidden="1" x14ac:dyDescent="0.25">
      <c r="A51" s="2" t="s">
        <v>210</v>
      </c>
      <c r="B51" s="4" t="s">
        <v>205</v>
      </c>
      <c r="C51" s="3" t="s">
        <v>18</v>
      </c>
      <c r="D51" s="3" t="s">
        <v>19</v>
      </c>
      <c r="E51" s="3" t="s">
        <v>206</v>
      </c>
      <c r="F51" s="3" t="s">
        <v>211</v>
      </c>
      <c r="G51" s="3" t="s">
        <v>22</v>
      </c>
      <c r="H51" s="16" t="s">
        <v>23</v>
      </c>
      <c r="I51" s="3" t="s">
        <v>24</v>
      </c>
      <c r="J51" s="3" t="s">
        <v>25</v>
      </c>
      <c r="K51" s="17">
        <v>41343</v>
      </c>
      <c r="L51" s="3">
        <v>1</v>
      </c>
      <c r="M51" s="23">
        <v>932</v>
      </c>
      <c r="N51" s="23">
        <v>461.37</v>
      </c>
      <c r="O51" s="23">
        <f t="shared" si="4"/>
        <v>470.63</v>
      </c>
      <c r="P51" s="6" t="s">
        <v>26</v>
      </c>
    </row>
    <row r="52" spans="1:21" ht="22.5" hidden="1" x14ac:dyDescent="0.25">
      <c r="A52" s="2" t="s">
        <v>212</v>
      </c>
      <c r="B52" s="4" t="s">
        <v>213</v>
      </c>
      <c r="C52" s="3" t="s">
        <v>18</v>
      </c>
      <c r="D52" s="3" t="s">
        <v>29</v>
      </c>
      <c r="E52" s="3" t="s">
        <v>214</v>
      </c>
      <c r="F52" s="3" t="s">
        <v>215</v>
      </c>
      <c r="G52" s="3" t="s">
        <v>216</v>
      </c>
      <c r="H52" s="16" t="s">
        <v>217</v>
      </c>
      <c r="I52" s="3" t="s">
        <v>24</v>
      </c>
      <c r="J52" s="3" t="s">
        <v>32</v>
      </c>
      <c r="K52" s="17">
        <v>41343</v>
      </c>
      <c r="L52" s="3">
        <v>1</v>
      </c>
      <c r="M52" s="23">
        <v>1120</v>
      </c>
      <c r="N52" s="23">
        <v>554.4</v>
      </c>
      <c r="O52" s="23">
        <f t="shared" si="4"/>
        <v>565.6</v>
      </c>
      <c r="P52" s="6" t="s">
        <v>26</v>
      </c>
    </row>
    <row r="53" spans="1:21" ht="22.5" hidden="1" x14ac:dyDescent="0.25">
      <c r="A53" s="2" t="s">
        <v>218</v>
      </c>
      <c r="B53" s="4" t="s">
        <v>213</v>
      </c>
      <c r="C53" s="3" t="s">
        <v>34</v>
      </c>
      <c r="D53" s="3" t="s">
        <v>29</v>
      </c>
      <c r="E53" s="3" t="s">
        <v>214</v>
      </c>
      <c r="F53" s="3" t="s">
        <v>219</v>
      </c>
      <c r="G53" s="3" t="s">
        <v>22</v>
      </c>
      <c r="H53" s="16" t="s">
        <v>23</v>
      </c>
      <c r="I53" s="3" t="s">
        <v>24</v>
      </c>
      <c r="J53" s="3" t="s">
        <v>32</v>
      </c>
      <c r="K53" s="17">
        <v>41343</v>
      </c>
      <c r="L53" s="3">
        <v>1</v>
      </c>
      <c r="M53" s="23">
        <v>1120</v>
      </c>
      <c r="N53" s="23">
        <v>554.4</v>
      </c>
      <c r="O53" s="23">
        <f t="shared" si="4"/>
        <v>565.6</v>
      </c>
      <c r="P53" s="6" t="s">
        <v>26</v>
      </c>
    </row>
    <row r="54" spans="1:21" ht="45" hidden="1" x14ac:dyDescent="0.25">
      <c r="A54" s="2" t="s">
        <v>220</v>
      </c>
      <c r="B54" s="4" t="s">
        <v>221</v>
      </c>
      <c r="C54" s="3" t="s">
        <v>18</v>
      </c>
      <c r="D54" s="3" t="s">
        <v>222</v>
      </c>
      <c r="E54" s="3" t="s">
        <v>223</v>
      </c>
      <c r="F54" s="3" t="s">
        <v>224</v>
      </c>
      <c r="G54" s="3" t="s">
        <v>116</v>
      </c>
      <c r="H54" s="3" t="s">
        <v>188</v>
      </c>
      <c r="I54" s="3" t="s">
        <v>24</v>
      </c>
      <c r="J54" s="3" t="s">
        <v>225</v>
      </c>
      <c r="K54" s="17">
        <v>41349</v>
      </c>
      <c r="L54" s="3">
        <v>1</v>
      </c>
      <c r="M54" s="23">
        <v>950</v>
      </c>
      <c r="N54" s="23">
        <v>470.25</v>
      </c>
      <c r="O54" s="23">
        <f t="shared" si="4"/>
        <v>479.75</v>
      </c>
      <c r="P54" s="6" t="s">
        <v>26</v>
      </c>
    </row>
    <row r="55" spans="1:21" ht="45" hidden="1" x14ac:dyDescent="0.25">
      <c r="A55" s="2" t="s">
        <v>226</v>
      </c>
      <c r="B55" s="4" t="s">
        <v>227</v>
      </c>
      <c r="C55" s="3" t="s">
        <v>18</v>
      </c>
      <c r="D55" s="3" t="s">
        <v>228</v>
      </c>
      <c r="E55" s="3" t="s">
        <v>229</v>
      </c>
      <c r="F55" s="3" t="s">
        <v>230</v>
      </c>
      <c r="G55" s="3" t="s">
        <v>22</v>
      </c>
      <c r="H55" s="16" t="s">
        <v>23</v>
      </c>
      <c r="I55" s="3" t="s">
        <v>24</v>
      </c>
      <c r="J55" s="3" t="s">
        <v>231</v>
      </c>
      <c r="K55" s="17">
        <v>41353</v>
      </c>
      <c r="L55" s="3">
        <v>1</v>
      </c>
      <c r="M55" s="23">
        <v>28256.959999999999</v>
      </c>
      <c r="N55" s="23">
        <v>6993.6</v>
      </c>
      <c r="O55" s="23">
        <f t="shared" si="4"/>
        <v>21263.360000000001</v>
      </c>
      <c r="P55" s="6" t="s">
        <v>26</v>
      </c>
    </row>
    <row r="56" spans="1:21" ht="56.25" hidden="1" x14ac:dyDescent="0.25">
      <c r="A56" s="2" t="s">
        <v>232</v>
      </c>
      <c r="B56" s="4" t="s">
        <v>233</v>
      </c>
      <c r="C56" s="3" t="s">
        <v>18</v>
      </c>
      <c r="D56" s="3" t="s">
        <v>234</v>
      </c>
      <c r="E56" s="3" t="s">
        <v>235</v>
      </c>
      <c r="F56" s="3">
        <v>7752486</v>
      </c>
      <c r="G56" s="3" t="s">
        <v>116</v>
      </c>
      <c r="H56" s="3" t="s">
        <v>188</v>
      </c>
      <c r="I56" s="3" t="s">
        <v>24</v>
      </c>
      <c r="J56" s="3" t="s">
        <v>51</v>
      </c>
      <c r="K56" s="17">
        <v>41353</v>
      </c>
      <c r="L56" s="3">
        <v>1</v>
      </c>
      <c r="M56" s="23">
        <v>16040</v>
      </c>
      <c r="N56" s="23">
        <v>7959.8</v>
      </c>
      <c r="O56" s="23">
        <f t="shared" si="4"/>
        <v>8080.2</v>
      </c>
      <c r="P56" s="6" t="s">
        <v>26</v>
      </c>
    </row>
    <row r="57" spans="1:21" ht="22.5" hidden="1" x14ac:dyDescent="0.25">
      <c r="A57" s="2" t="s">
        <v>236</v>
      </c>
      <c r="B57" s="4" t="s">
        <v>237</v>
      </c>
      <c r="C57" s="3" t="s">
        <v>18</v>
      </c>
      <c r="D57" s="3" t="s">
        <v>238</v>
      </c>
      <c r="E57" s="3" t="s">
        <v>192</v>
      </c>
      <c r="F57" s="3" t="s">
        <v>239</v>
      </c>
      <c r="G57" s="3" t="s">
        <v>216</v>
      </c>
      <c r="H57" s="3" t="s">
        <v>240</v>
      </c>
      <c r="I57" s="3" t="s">
        <v>24</v>
      </c>
      <c r="J57" s="3" t="s">
        <v>32</v>
      </c>
      <c r="K57" s="17">
        <v>41368</v>
      </c>
      <c r="L57" s="3">
        <v>1</v>
      </c>
      <c r="M57" s="23">
        <v>928</v>
      </c>
      <c r="N57" s="23">
        <v>459.36</v>
      </c>
      <c r="O57" s="23">
        <f t="shared" si="4"/>
        <v>468.64</v>
      </c>
      <c r="P57" s="6" t="s">
        <v>26</v>
      </c>
    </row>
    <row r="58" spans="1:21" ht="22.5" hidden="1" x14ac:dyDescent="0.25">
      <c r="A58" s="2" t="s">
        <v>241</v>
      </c>
      <c r="B58" s="4" t="s">
        <v>242</v>
      </c>
      <c r="C58" s="3" t="s">
        <v>18</v>
      </c>
      <c r="D58" s="3" t="s">
        <v>171</v>
      </c>
      <c r="E58" s="3" t="s">
        <v>243</v>
      </c>
      <c r="F58" s="3" t="s">
        <v>173</v>
      </c>
      <c r="G58" s="3" t="s">
        <v>22</v>
      </c>
      <c r="H58" s="16" t="s">
        <v>23</v>
      </c>
      <c r="I58" s="3" t="s">
        <v>24</v>
      </c>
      <c r="J58" s="3" t="s">
        <v>145</v>
      </c>
      <c r="K58" s="17">
        <v>41374</v>
      </c>
      <c r="L58" s="3">
        <v>1</v>
      </c>
      <c r="M58" s="23">
        <v>1131</v>
      </c>
      <c r="N58" s="23">
        <v>560.04999999999995</v>
      </c>
      <c r="O58" s="23">
        <f t="shared" si="4"/>
        <v>570.95000000000005</v>
      </c>
      <c r="P58" s="6" t="s">
        <v>26</v>
      </c>
    </row>
    <row r="59" spans="1:21" ht="33.75" x14ac:dyDescent="0.25">
      <c r="A59" s="2" t="s">
        <v>244</v>
      </c>
      <c r="B59" s="4" t="s">
        <v>245</v>
      </c>
      <c r="C59" s="3" t="s">
        <v>18</v>
      </c>
      <c r="D59" s="3" t="s">
        <v>246</v>
      </c>
      <c r="E59" s="3" t="s">
        <v>247</v>
      </c>
      <c r="F59" s="3" t="s">
        <v>193</v>
      </c>
      <c r="G59" s="3" t="s">
        <v>248</v>
      </c>
      <c r="H59" s="3" t="s">
        <v>249</v>
      </c>
      <c r="I59" s="3" t="s">
        <v>55</v>
      </c>
      <c r="J59" s="3" t="s">
        <v>250</v>
      </c>
      <c r="K59" s="17">
        <v>41410</v>
      </c>
      <c r="L59" s="3">
        <v>1</v>
      </c>
      <c r="M59" s="23">
        <v>6000</v>
      </c>
      <c r="N59" s="23">
        <v>2610</v>
      </c>
      <c r="O59" s="23">
        <f t="shared" si="4"/>
        <v>3390</v>
      </c>
      <c r="P59" s="6" t="s">
        <v>26</v>
      </c>
    </row>
    <row r="60" spans="1:21" ht="22.5" x14ac:dyDescent="0.25">
      <c r="A60" s="18" t="s">
        <v>251</v>
      </c>
      <c r="B60" s="15" t="s">
        <v>252</v>
      </c>
      <c r="C60" s="3" t="s">
        <v>18</v>
      </c>
      <c r="D60" s="16" t="s">
        <v>253</v>
      </c>
      <c r="E60" s="16" t="s">
        <v>254</v>
      </c>
      <c r="F60" s="16">
        <v>803462</v>
      </c>
      <c r="G60" s="3" t="s">
        <v>248</v>
      </c>
      <c r="H60" s="16" t="s">
        <v>255</v>
      </c>
      <c r="I60" s="3" t="s">
        <v>256</v>
      </c>
      <c r="J60" s="16" t="s">
        <v>225</v>
      </c>
      <c r="K60" s="19">
        <v>41456</v>
      </c>
      <c r="L60" s="3">
        <v>1</v>
      </c>
      <c r="M60" s="23">
        <v>17000</v>
      </c>
      <c r="N60" s="23">
        <v>7650</v>
      </c>
      <c r="O60" s="23">
        <f t="shared" si="4"/>
        <v>9350</v>
      </c>
      <c r="P60" s="6" t="s">
        <v>26</v>
      </c>
    </row>
    <row r="61" spans="1:21" ht="22.5" hidden="1" x14ac:dyDescent="0.3">
      <c r="A61" s="18" t="s">
        <v>257</v>
      </c>
      <c r="B61" s="15" t="s">
        <v>252</v>
      </c>
      <c r="C61" s="16" t="s">
        <v>18</v>
      </c>
      <c r="D61" s="16" t="s">
        <v>253</v>
      </c>
      <c r="E61" s="16" t="s">
        <v>254</v>
      </c>
      <c r="F61" s="16">
        <v>803506</v>
      </c>
      <c r="G61" s="3" t="s">
        <v>258</v>
      </c>
      <c r="H61" s="16" t="s">
        <v>255</v>
      </c>
      <c r="I61" s="3" t="s">
        <v>259</v>
      </c>
      <c r="J61" s="16" t="s">
        <v>260</v>
      </c>
      <c r="K61" s="19">
        <v>41456</v>
      </c>
      <c r="L61" s="3">
        <v>1</v>
      </c>
      <c r="M61" s="23">
        <v>17000</v>
      </c>
      <c r="N61" s="23">
        <v>7650</v>
      </c>
      <c r="O61" s="23">
        <f t="shared" si="4"/>
        <v>9350</v>
      </c>
      <c r="P61" s="6" t="s">
        <v>26</v>
      </c>
      <c r="S61" s="32">
        <v>23800.86</v>
      </c>
      <c r="T61" s="32">
        <v>10184.69</v>
      </c>
      <c r="U61" s="32">
        <v>13616.17</v>
      </c>
    </row>
    <row r="62" spans="1:21" ht="22.5" hidden="1" x14ac:dyDescent="0.25">
      <c r="A62" s="18" t="s">
        <v>261</v>
      </c>
      <c r="B62" s="15" t="s">
        <v>252</v>
      </c>
      <c r="C62" s="16" t="s">
        <v>18</v>
      </c>
      <c r="D62" s="16" t="s">
        <v>253</v>
      </c>
      <c r="E62" s="16" t="s">
        <v>254</v>
      </c>
      <c r="F62" s="16">
        <v>803463</v>
      </c>
      <c r="G62" s="3" t="s">
        <v>262</v>
      </c>
      <c r="H62" s="16" t="s">
        <v>255</v>
      </c>
      <c r="I62" s="3" t="s">
        <v>59</v>
      </c>
      <c r="J62" s="16" t="s">
        <v>260</v>
      </c>
      <c r="K62" s="19">
        <v>41456</v>
      </c>
      <c r="L62" s="3">
        <v>1</v>
      </c>
      <c r="M62" s="23">
        <v>17000</v>
      </c>
      <c r="N62" s="23">
        <v>7650</v>
      </c>
      <c r="O62" s="23">
        <f t="shared" si="4"/>
        <v>9350</v>
      </c>
      <c r="P62" s="6" t="s">
        <v>26</v>
      </c>
    </row>
    <row r="63" spans="1:21" ht="45" hidden="1" x14ac:dyDescent="0.25">
      <c r="A63" s="18" t="s">
        <v>263</v>
      </c>
      <c r="B63" s="15" t="s">
        <v>252</v>
      </c>
      <c r="C63" s="16" t="s">
        <v>18</v>
      </c>
      <c r="D63" s="16" t="s">
        <v>253</v>
      </c>
      <c r="E63" s="16" t="s">
        <v>254</v>
      </c>
      <c r="F63" s="16">
        <v>803507</v>
      </c>
      <c r="G63" s="3" t="s">
        <v>22</v>
      </c>
      <c r="H63" s="16" t="s">
        <v>264</v>
      </c>
      <c r="I63" s="3" t="s">
        <v>24</v>
      </c>
      <c r="J63" s="16" t="s">
        <v>260</v>
      </c>
      <c r="K63" s="19">
        <v>41456</v>
      </c>
      <c r="L63" s="3">
        <v>1</v>
      </c>
      <c r="M63" s="23">
        <v>17000</v>
      </c>
      <c r="N63" s="23">
        <v>7650</v>
      </c>
      <c r="O63" s="23">
        <f t="shared" si="4"/>
        <v>9350</v>
      </c>
      <c r="P63" s="6" t="s">
        <v>26</v>
      </c>
    </row>
    <row r="64" spans="1:21" ht="45" hidden="1" x14ac:dyDescent="0.25">
      <c r="A64" s="18" t="s">
        <v>263</v>
      </c>
      <c r="B64" s="15" t="s">
        <v>265</v>
      </c>
      <c r="C64" s="16" t="s">
        <v>18</v>
      </c>
      <c r="D64" s="16" t="s">
        <v>266</v>
      </c>
      <c r="E64" s="16" t="s">
        <v>267</v>
      </c>
      <c r="F64" s="16" t="s">
        <v>268</v>
      </c>
      <c r="G64" s="3" t="s">
        <v>22</v>
      </c>
      <c r="H64" s="16" t="s">
        <v>264</v>
      </c>
      <c r="I64" s="3" t="s">
        <v>24</v>
      </c>
      <c r="J64" s="16" t="s">
        <v>260</v>
      </c>
      <c r="K64" s="19">
        <v>41456</v>
      </c>
      <c r="L64" s="16">
        <v>1</v>
      </c>
      <c r="M64" s="23">
        <v>790</v>
      </c>
      <c r="N64" s="23">
        <v>355.5</v>
      </c>
      <c r="O64" s="23">
        <f>+M64-N64</f>
        <v>434.5</v>
      </c>
      <c r="P64" s="6" t="s">
        <v>26</v>
      </c>
    </row>
    <row r="65" spans="1:16" ht="22.5" x14ac:dyDescent="0.25">
      <c r="A65" s="18" t="s">
        <v>269</v>
      </c>
      <c r="B65" s="15" t="s">
        <v>265</v>
      </c>
      <c r="C65" s="3" t="s">
        <v>18</v>
      </c>
      <c r="D65" s="16" t="s">
        <v>266</v>
      </c>
      <c r="E65" s="16" t="s">
        <v>270</v>
      </c>
      <c r="F65" s="16" t="s">
        <v>271</v>
      </c>
      <c r="G65" s="3" t="s">
        <v>248</v>
      </c>
      <c r="H65" s="16" t="s">
        <v>255</v>
      </c>
      <c r="I65" s="3" t="s">
        <v>55</v>
      </c>
      <c r="J65" s="16" t="s">
        <v>260</v>
      </c>
      <c r="K65" s="19">
        <v>41456</v>
      </c>
      <c r="L65" s="3">
        <v>1</v>
      </c>
      <c r="M65" s="23">
        <v>790</v>
      </c>
      <c r="N65" s="23">
        <v>355.5</v>
      </c>
      <c r="O65" s="23">
        <f t="shared" ref="O65:O67" si="5">+M65-N65</f>
        <v>434.5</v>
      </c>
      <c r="P65" s="6" t="s">
        <v>26</v>
      </c>
    </row>
    <row r="66" spans="1:16" ht="22.5" hidden="1" x14ac:dyDescent="0.25">
      <c r="A66" s="18" t="s">
        <v>272</v>
      </c>
      <c r="B66" s="15" t="s">
        <v>265</v>
      </c>
      <c r="C66" s="16" t="s">
        <v>18</v>
      </c>
      <c r="D66" s="16" t="s">
        <v>266</v>
      </c>
      <c r="E66" s="16" t="s">
        <v>267</v>
      </c>
      <c r="F66" s="16" t="s">
        <v>273</v>
      </c>
      <c r="G66" s="3" t="s">
        <v>258</v>
      </c>
      <c r="H66" s="16" t="s">
        <v>255</v>
      </c>
      <c r="I66" s="3" t="s">
        <v>274</v>
      </c>
      <c r="J66" s="16" t="s">
        <v>260</v>
      </c>
      <c r="K66" s="19">
        <v>41456</v>
      </c>
      <c r="L66" s="16">
        <v>1</v>
      </c>
      <c r="M66" s="23">
        <v>790</v>
      </c>
      <c r="N66" s="23">
        <v>355.5</v>
      </c>
      <c r="O66" s="23">
        <f t="shared" si="5"/>
        <v>434.5</v>
      </c>
      <c r="P66" s="6" t="s">
        <v>26</v>
      </c>
    </row>
    <row r="67" spans="1:16" ht="22.5" hidden="1" x14ac:dyDescent="0.25">
      <c r="A67" s="18" t="s">
        <v>275</v>
      </c>
      <c r="B67" s="15" t="s">
        <v>265</v>
      </c>
      <c r="C67" s="16" t="s">
        <v>18</v>
      </c>
      <c r="D67" s="16" t="s">
        <v>266</v>
      </c>
      <c r="E67" s="16" t="s">
        <v>267</v>
      </c>
      <c r="F67" s="16" t="s">
        <v>276</v>
      </c>
      <c r="G67" s="3" t="s">
        <v>262</v>
      </c>
      <c r="H67" s="16" t="s">
        <v>255</v>
      </c>
      <c r="I67" s="3" t="s">
        <v>59</v>
      </c>
      <c r="J67" s="16" t="s">
        <v>225</v>
      </c>
      <c r="K67" s="19">
        <v>41456</v>
      </c>
      <c r="L67" s="16">
        <v>1</v>
      </c>
      <c r="M67" s="23">
        <v>790</v>
      </c>
      <c r="N67" s="23">
        <v>355.5</v>
      </c>
      <c r="O67" s="23">
        <f t="shared" si="5"/>
        <v>434.5</v>
      </c>
      <c r="P67" s="6" t="s">
        <v>26</v>
      </c>
    </row>
    <row r="68" spans="1:16" ht="33.75" hidden="1" x14ac:dyDescent="0.25">
      <c r="A68" s="2" t="s">
        <v>277</v>
      </c>
      <c r="B68" s="4" t="s">
        <v>278</v>
      </c>
      <c r="C68" s="3" t="s">
        <v>18</v>
      </c>
      <c r="D68" s="3" t="s">
        <v>192</v>
      </c>
      <c r="E68" s="3" t="s">
        <v>192</v>
      </c>
      <c r="F68" s="3" t="s">
        <v>193</v>
      </c>
      <c r="G68" s="3" t="s">
        <v>201</v>
      </c>
      <c r="H68" s="3" t="s">
        <v>202</v>
      </c>
      <c r="I68" s="3" t="s">
        <v>24</v>
      </c>
      <c r="J68" s="3" t="s">
        <v>51</v>
      </c>
      <c r="K68" s="17">
        <v>41464</v>
      </c>
      <c r="L68" s="3">
        <v>1</v>
      </c>
      <c r="M68" s="23">
        <v>6185</v>
      </c>
      <c r="N68" s="23">
        <v>2876.03</v>
      </c>
      <c r="O68" s="23">
        <f>+M68-N68</f>
        <v>3308.97</v>
      </c>
      <c r="P68" s="6" t="s">
        <v>26</v>
      </c>
    </row>
    <row r="69" spans="1:16" ht="22.5" hidden="1" x14ac:dyDescent="0.25">
      <c r="A69" s="2" t="s">
        <v>279</v>
      </c>
      <c r="B69" s="4" t="s">
        <v>280</v>
      </c>
      <c r="C69" s="3" t="s">
        <v>18</v>
      </c>
      <c r="D69" s="3" t="s">
        <v>45</v>
      </c>
      <c r="E69" s="3" t="s">
        <v>281</v>
      </c>
      <c r="F69" s="3" t="s">
        <v>282</v>
      </c>
      <c r="G69" s="3" t="s">
        <v>216</v>
      </c>
      <c r="H69" s="3" t="s">
        <v>217</v>
      </c>
      <c r="I69" s="3" t="s">
        <v>24</v>
      </c>
      <c r="J69" s="3" t="s">
        <v>25</v>
      </c>
      <c r="K69" s="17">
        <v>41484</v>
      </c>
      <c r="L69" s="3">
        <v>1</v>
      </c>
      <c r="M69" s="23">
        <v>1015.87</v>
      </c>
      <c r="N69" s="23">
        <v>502.86</v>
      </c>
      <c r="O69" s="23">
        <f>+M69-N69</f>
        <v>513.01</v>
      </c>
      <c r="P69" s="6" t="s">
        <v>26</v>
      </c>
    </row>
    <row r="70" spans="1:16" ht="22.5" hidden="1" x14ac:dyDescent="0.25">
      <c r="A70" s="2" t="s">
        <v>283</v>
      </c>
      <c r="B70" s="4" t="s">
        <v>284</v>
      </c>
      <c r="C70" s="3" t="s">
        <v>18</v>
      </c>
      <c r="D70" s="3" t="s">
        <v>185</v>
      </c>
      <c r="E70" s="3" t="s">
        <v>285</v>
      </c>
      <c r="F70" s="3" t="s">
        <v>286</v>
      </c>
      <c r="G70" s="3" t="s">
        <v>22</v>
      </c>
      <c r="H70" s="16" t="s">
        <v>23</v>
      </c>
      <c r="I70" s="3" t="s">
        <v>24</v>
      </c>
      <c r="J70" s="3" t="s">
        <v>134</v>
      </c>
      <c r="K70" s="17">
        <v>41501</v>
      </c>
      <c r="L70" s="3">
        <v>1</v>
      </c>
      <c r="M70" s="23">
        <v>778.76</v>
      </c>
      <c r="N70" s="23">
        <v>327.08999999999997</v>
      </c>
      <c r="O70" s="23">
        <f>+M70-N70</f>
        <v>451.67</v>
      </c>
      <c r="P70" s="6" t="s">
        <v>26</v>
      </c>
    </row>
    <row r="71" spans="1:16" ht="22.5" hidden="1" x14ac:dyDescent="0.25">
      <c r="A71" s="2" t="s">
        <v>287</v>
      </c>
      <c r="B71" s="4" t="s">
        <v>288</v>
      </c>
      <c r="C71" s="3" t="s">
        <v>18</v>
      </c>
      <c r="D71" s="3" t="s">
        <v>185</v>
      </c>
      <c r="E71" s="3" t="s">
        <v>289</v>
      </c>
      <c r="F71" s="2" t="s">
        <v>290</v>
      </c>
      <c r="G71" s="3" t="s">
        <v>216</v>
      </c>
      <c r="H71" s="3" t="s">
        <v>163</v>
      </c>
      <c r="I71" s="3" t="s">
        <v>24</v>
      </c>
      <c r="J71" s="3" t="s">
        <v>32</v>
      </c>
      <c r="K71" s="17">
        <v>41506</v>
      </c>
      <c r="L71" s="3">
        <v>1</v>
      </c>
      <c r="M71" s="23">
        <v>869.91</v>
      </c>
      <c r="N71" s="23">
        <v>365.35</v>
      </c>
      <c r="O71" s="23">
        <f>+M71-N71</f>
        <v>504.55999999999995</v>
      </c>
      <c r="P71" s="6" t="s">
        <v>26</v>
      </c>
    </row>
    <row r="72" spans="1:16" ht="45" hidden="1" x14ac:dyDescent="0.25">
      <c r="A72" s="18" t="s">
        <v>291</v>
      </c>
      <c r="B72" s="15" t="s">
        <v>292</v>
      </c>
      <c r="C72" s="16" t="s">
        <v>18</v>
      </c>
      <c r="D72" s="16" t="s">
        <v>293</v>
      </c>
      <c r="E72" s="16" t="s">
        <v>294</v>
      </c>
      <c r="F72" s="16" t="s">
        <v>295</v>
      </c>
      <c r="G72" s="16" t="s">
        <v>296</v>
      </c>
      <c r="H72" s="16" t="s">
        <v>264</v>
      </c>
      <c r="I72" s="3" t="s">
        <v>24</v>
      </c>
      <c r="J72" s="16" t="s">
        <v>225</v>
      </c>
      <c r="K72" s="19">
        <v>41533</v>
      </c>
      <c r="L72" s="16">
        <v>1</v>
      </c>
      <c r="M72" s="24">
        <v>7690.2650000000003</v>
      </c>
      <c r="N72" s="24">
        <v>3229.92</v>
      </c>
      <c r="O72" s="24">
        <f>+M72-N72</f>
        <v>4460.3450000000003</v>
      </c>
      <c r="P72" s="6" t="s">
        <v>26</v>
      </c>
    </row>
    <row r="73" spans="1:16" ht="22.5" x14ac:dyDescent="0.25">
      <c r="A73" s="18" t="s">
        <v>297</v>
      </c>
      <c r="B73" s="15" t="s">
        <v>292</v>
      </c>
      <c r="C73" s="16" t="s">
        <v>18</v>
      </c>
      <c r="D73" s="16" t="s">
        <v>293</v>
      </c>
      <c r="E73" s="16" t="s">
        <v>294</v>
      </c>
      <c r="F73" s="16" t="s">
        <v>298</v>
      </c>
      <c r="G73" s="16" t="s">
        <v>299</v>
      </c>
      <c r="H73" s="16" t="s">
        <v>300</v>
      </c>
      <c r="I73" s="3" t="s">
        <v>55</v>
      </c>
      <c r="J73" s="16" t="s">
        <v>225</v>
      </c>
      <c r="K73" s="19">
        <v>41533</v>
      </c>
      <c r="L73" s="16">
        <v>1</v>
      </c>
      <c r="M73" s="24">
        <v>7690.2650000000003</v>
      </c>
      <c r="N73" s="24">
        <v>3229.92</v>
      </c>
      <c r="O73" s="24">
        <f t="shared" ref="O73:O90" si="6">+M73-N73</f>
        <v>4460.3450000000003</v>
      </c>
      <c r="P73" s="6" t="s">
        <v>26</v>
      </c>
    </row>
    <row r="74" spans="1:16" ht="22.5" hidden="1" x14ac:dyDescent="0.25">
      <c r="A74" s="18" t="s">
        <v>301</v>
      </c>
      <c r="B74" s="15" t="s">
        <v>292</v>
      </c>
      <c r="C74" s="16" t="s">
        <v>18</v>
      </c>
      <c r="D74" s="16" t="s">
        <v>293</v>
      </c>
      <c r="E74" s="16" t="s">
        <v>294</v>
      </c>
      <c r="F74" s="16" t="s">
        <v>302</v>
      </c>
      <c r="G74" s="16" t="s">
        <v>303</v>
      </c>
      <c r="H74" s="16" t="s">
        <v>304</v>
      </c>
      <c r="I74" s="3" t="s">
        <v>24</v>
      </c>
      <c r="J74" s="16" t="s">
        <v>225</v>
      </c>
      <c r="K74" s="19">
        <v>41533</v>
      </c>
      <c r="L74" s="16">
        <v>1</v>
      </c>
      <c r="M74" s="24">
        <v>7690.2650000000003</v>
      </c>
      <c r="N74" s="24">
        <v>3229.92</v>
      </c>
      <c r="O74" s="24">
        <f t="shared" si="6"/>
        <v>4460.3450000000003</v>
      </c>
      <c r="P74" s="6" t="s">
        <v>26</v>
      </c>
    </row>
    <row r="75" spans="1:16" ht="45" hidden="1" x14ac:dyDescent="0.25">
      <c r="A75" s="18" t="s">
        <v>305</v>
      </c>
      <c r="B75" s="15" t="s">
        <v>292</v>
      </c>
      <c r="C75" s="16" t="s">
        <v>18</v>
      </c>
      <c r="D75" s="16" t="s">
        <v>293</v>
      </c>
      <c r="E75" s="16" t="s">
        <v>294</v>
      </c>
      <c r="F75" s="16" t="s">
        <v>306</v>
      </c>
      <c r="G75" s="16" t="s">
        <v>296</v>
      </c>
      <c r="H75" s="16" t="s">
        <v>264</v>
      </c>
      <c r="I75" s="3" t="s">
        <v>24</v>
      </c>
      <c r="J75" s="16" t="s">
        <v>225</v>
      </c>
      <c r="K75" s="19">
        <v>41533</v>
      </c>
      <c r="L75" s="16">
        <v>1</v>
      </c>
      <c r="M75" s="24">
        <v>7690.2650000000003</v>
      </c>
      <c r="N75" s="24">
        <v>3229.92</v>
      </c>
      <c r="O75" s="24">
        <f t="shared" si="6"/>
        <v>4460.3450000000003</v>
      </c>
      <c r="P75" s="6" t="s">
        <v>26</v>
      </c>
    </row>
    <row r="76" spans="1:16" ht="33.75" hidden="1" x14ac:dyDescent="0.25">
      <c r="A76" s="2" t="s">
        <v>307</v>
      </c>
      <c r="B76" s="4" t="s">
        <v>213</v>
      </c>
      <c r="C76" s="3" t="s">
        <v>18</v>
      </c>
      <c r="D76" s="3" t="s">
        <v>29</v>
      </c>
      <c r="E76" s="3" t="s">
        <v>148</v>
      </c>
      <c r="F76" s="3" t="s">
        <v>308</v>
      </c>
      <c r="G76" s="3" t="s">
        <v>22</v>
      </c>
      <c r="H76" s="3" t="s">
        <v>309</v>
      </c>
      <c r="I76" s="3" t="s">
        <v>24</v>
      </c>
      <c r="J76" s="3" t="s">
        <v>32</v>
      </c>
      <c r="K76" s="17">
        <v>41555</v>
      </c>
      <c r="L76" s="3">
        <v>1</v>
      </c>
      <c r="M76" s="23">
        <v>819.84</v>
      </c>
      <c r="N76" s="23">
        <v>332.03</v>
      </c>
      <c r="O76" s="23">
        <f t="shared" si="6"/>
        <v>487.81000000000006</v>
      </c>
      <c r="P76" s="6" t="s">
        <v>26</v>
      </c>
    </row>
    <row r="77" spans="1:16" ht="33.75" hidden="1" x14ac:dyDescent="0.25">
      <c r="A77" s="2" t="s">
        <v>310</v>
      </c>
      <c r="B77" s="4" t="s">
        <v>311</v>
      </c>
      <c r="C77" s="16" t="s">
        <v>18</v>
      </c>
      <c r="D77" s="3" t="s">
        <v>29</v>
      </c>
      <c r="E77" s="3" t="s">
        <v>148</v>
      </c>
      <c r="F77" s="3" t="s">
        <v>312</v>
      </c>
      <c r="G77" s="3" t="s">
        <v>216</v>
      </c>
      <c r="H77" s="3" t="s">
        <v>163</v>
      </c>
      <c r="I77" s="3" t="s">
        <v>24</v>
      </c>
      <c r="J77" s="3" t="s">
        <v>32</v>
      </c>
      <c r="K77" s="17">
        <v>41555</v>
      </c>
      <c r="L77" s="3">
        <v>1</v>
      </c>
      <c r="M77" s="23">
        <v>819.84</v>
      </c>
      <c r="N77" s="23">
        <v>332.03</v>
      </c>
      <c r="O77" s="23">
        <f t="shared" si="6"/>
        <v>487.81000000000006</v>
      </c>
      <c r="P77" s="6" t="s">
        <v>26</v>
      </c>
    </row>
    <row r="78" spans="1:16" ht="22.5" hidden="1" x14ac:dyDescent="0.25">
      <c r="A78" s="2" t="s">
        <v>313</v>
      </c>
      <c r="B78" s="4" t="s">
        <v>314</v>
      </c>
      <c r="C78" s="3" t="s">
        <v>18</v>
      </c>
      <c r="D78" s="3" t="s">
        <v>45</v>
      </c>
      <c r="E78" s="3" t="s">
        <v>315</v>
      </c>
      <c r="F78" s="3" t="s">
        <v>316</v>
      </c>
      <c r="G78" s="3" t="s">
        <v>201</v>
      </c>
      <c r="H78" s="16" t="s">
        <v>317</v>
      </c>
      <c r="I78" s="3" t="s">
        <v>24</v>
      </c>
      <c r="J78" s="3" t="s">
        <v>51</v>
      </c>
      <c r="K78" s="17">
        <v>41563</v>
      </c>
      <c r="L78" s="3">
        <v>1</v>
      </c>
      <c r="M78" s="23">
        <v>1080</v>
      </c>
      <c r="N78" s="23">
        <v>421.2</v>
      </c>
      <c r="O78" s="23">
        <f t="shared" si="6"/>
        <v>658.8</v>
      </c>
      <c r="P78" s="6" t="s">
        <v>26</v>
      </c>
    </row>
    <row r="79" spans="1:16" ht="22.5" hidden="1" x14ac:dyDescent="0.25">
      <c r="A79" s="2" t="s">
        <v>318</v>
      </c>
      <c r="B79" s="4" t="s">
        <v>319</v>
      </c>
      <c r="C79" s="3" t="s">
        <v>18</v>
      </c>
      <c r="D79" s="3" t="s">
        <v>320</v>
      </c>
      <c r="E79" s="3" t="s">
        <v>321</v>
      </c>
      <c r="F79" s="3" t="s">
        <v>193</v>
      </c>
      <c r="G79" s="3" t="s">
        <v>216</v>
      </c>
      <c r="H79" s="3" t="s">
        <v>322</v>
      </c>
      <c r="I79" s="3" t="s">
        <v>24</v>
      </c>
      <c r="J79" s="3" t="s">
        <v>323</v>
      </c>
      <c r="K79" s="17">
        <v>41576</v>
      </c>
      <c r="L79" s="3">
        <v>1</v>
      </c>
      <c r="M79" s="23">
        <v>884.07</v>
      </c>
      <c r="N79" s="23">
        <v>344.78</v>
      </c>
      <c r="O79" s="23">
        <f t="shared" si="6"/>
        <v>539.29000000000008</v>
      </c>
      <c r="P79" s="6" t="s">
        <v>26</v>
      </c>
    </row>
    <row r="80" spans="1:16" ht="22.5" hidden="1" x14ac:dyDescent="0.25">
      <c r="A80" s="2" t="s">
        <v>324</v>
      </c>
      <c r="B80" s="4" t="s">
        <v>325</v>
      </c>
      <c r="C80" s="3" t="s">
        <v>18</v>
      </c>
      <c r="D80" s="3" t="s">
        <v>320</v>
      </c>
      <c r="E80" s="3" t="s">
        <v>321</v>
      </c>
      <c r="F80" s="3" t="s">
        <v>326</v>
      </c>
      <c r="G80" s="3" t="s">
        <v>327</v>
      </c>
      <c r="H80" s="16" t="s">
        <v>322</v>
      </c>
      <c r="I80" s="3" t="s">
        <v>50</v>
      </c>
      <c r="J80" s="3" t="s">
        <v>323</v>
      </c>
      <c r="K80" s="17">
        <v>41576</v>
      </c>
      <c r="L80" s="3">
        <v>1</v>
      </c>
      <c r="M80" s="23">
        <v>884.07</v>
      </c>
      <c r="N80" s="23">
        <v>344.78</v>
      </c>
      <c r="O80" s="23">
        <f t="shared" si="6"/>
        <v>539.29000000000008</v>
      </c>
      <c r="P80" s="6" t="s">
        <v>26</v>
      </c>
    </row>
    <row r="81" spans="1:16" ht="22.5" hidden="1" x14ac:dyDescent="0.25">
      <c r="A81" s="18" t="s">
        <v>328</v>
      </c>
      <c r="B81" s="15" t="s">
        <v>329</v>
      </c>
      <c r="C81" s="16" t="s">
        <v>18</v>
      </c>
      <c r="D81" s="16" t="s">
        <v>330</v>
      </c>
      <c r="E81" s="16" t="s">
        <v>331</v>
      </c>
      <c r="F81" s="16" t="s">
        <v>332</v>
      </c>
      <c r="G81" s="16" t="s">
        <v>333</v>
      </c>
      <c r="H81" s="16" t="s">
        <v>334</v>
      </c>
      <c r="I81" s="3" t="s">
        <v>59</v>
      </c>
      <c r="J81" s="16" t="s">
        <v>32</v>
      </c>
      <c r="K81" s="19">
        <v>41583</v>
      </c>
      <c r="L81" s="16">
        <v>1</v>
      </c>
      <c r="M81" s="24">
        <v>2582.2310000000002</v>
      </c>
      <c r="N81" s="24">
        <v>1007.07</v>
      </c>
      <c r="O81" s="24">
        <f t="shared" si="6"/>
        <v>1575.1610000000001</v>
      </c>
      <c r="P81" s="6" t="s">
        <v>26</v>
      </c>
    </row>
    <row r="82" spans="1:16" ht="22.5" x14ac:dyDescent="0.25">
      <c r="A82" s="18" t="s">
        <v>335</v>
      </c>
      <c r="B82" s="15" t="s">
        <v>329</v>
      </c>
      <c r="C82" s="16" t="s">
        <v>18</v>
      </c>
      <c r="D82" s="16" t="s">
        <v>330</v>
      </c>
      <c r="E82" s="16" t="s">
        <v>331</v>
      </c>
      <c r="F82" s="16" t="s">
        <v>336</v>
      </c>
      <c r="G82" s="16" t="s">
        <v>337</v>
      </c>
      <c r="H82" s="16" t="s">
        <v>334</v>
      </c>
      <c r="I82" s="3" t="s">
        <v>122</v>
      </c>
      <c r="J82" s="16" t="s">
        <v>32</v>
      </c>
      <c r="K82" s="19">
        <v>41583</v>
      </c>
      <c r="L82" s="16">
        <v>1</v>
      </c>
      <c r="M82" s="24">
        <v>2582.2310000000002</v>
      </c>
      <c r="N82" s="24">
        <v>1007.07</v>
      </c>
      <c r="O82" s="24">
        <f t="shared" si="6"/>
        <v>1575.1610000000001</v>
      </c>
      <c r="P82" s="6" t="s">
        <v>26</v>
      </c>
    </row>
    <row r="83" spans="1:16" ht="22.5" x14ac:dyDescent="0.25">
      <c r="A83" s="18" t="s">
        <v>338</v>
      </c>
      <c r="B83" s="15" t="s">
        <v>329</v>
      </c>
      <c r="C83" s="16" t="s">
        <v>18</v>
      </c>
      <c r="D83" s="16" t="s">
        <v>330</v>
      </c>
      <c r="E83" s="16" t="s">
        <v>331</v>
      </c>
      <c r="F83" s="16" t="s">
        <v>339</v>
      </c>
      <c r="G83" s="16" t="s">
        <v>340</v>
      </c>
      <c r="H83" s="16" t="s">
        <v>334</v>
      </c>
      <c r="I83" s="3" t="s">
        <v>122</v>
      </c>
      <c r="J83" s="16" t="s">
        <v>32</v>
      </c>
      <c r="K83" s="19">
        <v>41583</v>
      </c>
      <c r="L83" s="16">
        <v>1</v>
      </c>
      <c r="M83" s="24">
        <v>2582.2310000000002</v>
      </c>
      <c r="N83" s="24">
        <v>1007.07</v>
      </c>
      <c r="O83" s="24">
        <f t="shared" si="6"/>
        <v>1575.1610000000001</v>
      </c>
      <c r="P83" s="6" t="s">
        <v>26</v>
      </c>
    </row>
    <row r="84" spans="1:16" ht="22.5" x14ac:dyDescent="0.25">
      <c r="A84" s="18" t="s">
        <v>341</v>
      </c>
      <c r="B84" s="15" t="s">
        <v>329</v>
      </c>
      <c r="C84" s="16" t="s">
        <v>18</v>
      </c>
      <c r="D84" s="16" t="s">
        <v>330</v>
      </c>
      <c r="E84" s="16" t="s">
        <v>331</v>
      </c>
      <c r="F84" s="16" t="s">
        <v>342</v>
      </c>
      <c r="G84" s="16" t="s">
        <v>343</v>
      </c>
      <c r="H84" s="16" t="s">
        <v>334</v>
      </c>
      <c r="I84" s="3" t="s">
        <v>122</v>
      </c>
      <c r="J84" s="16" t="s">
        <v>32</v>
      </c>
      <c r="K84" s="19">
        <v>41583</v>
      </c>
      <c r="L84" s="16">
        <v>1</v>
      </c>
      <c r="M84" s="24">
        <v>2582.2310000000002</v>
      </c>
      <c r="N84" s="24">
        <v>1007.07</v>
      </c>
      <c r="O84" s="24">
        <f t="shared" si="6"/>
        <v>1575.1610000000001</v>
      </c>
      <c r="P84" s="6" t="s">
        <v>26</v>
      </c>
    </row>
    <row r="85" spans="1:16" ht="33.75" hidden="1" x14ac:dyDescent="0.25">
      <c r="A85" s="18" t="s">
        <v>344</v>
      </c>
      <c r="B85" s="15" t="s">
        <v>329</v>
      </c>
      <c r="C85" s="16" t="s">
        <v>18</v>
      </c>
      <c r="D85" s="16" t="s">
        <v>330</v>
      </c>
      <c r="E85" s="16" t="s">
        <v>331</v>
      </c>
      <c r="F85" s="16" t="s">
        <v>345</v>
      </c>
      <c r="G85" s="16" t="s">
        <v>346</v>
      </c>
      <c r="H85" s="16" t="s">
        <v>334</v>
      </c>
      <c r="I85" s="3" t="s">
        <v>24</v>
      </c>
      <c r="J85" s="16" t="s">
        <v>32</v>
      </c>
      <c r="K85" s="19">
        <v>41583</v>
      </c>
      <c r="L85" s="16">
        <v>1</v>
      </c>
      <c r="M85" s="24">
        <v>2582.2310000000002</v>
      </c>
      <c r="N85" s="24">
        <v>1007.07</v>
      </c>
      <c r="O85" s="24">
        <f t="shared" si="6"/>
        <v>1575.1610000000001</v>
      </c>
      <c r="P85" s="6" t="s">
        <v>26</v>
      </c>
    </row>
    <row r="86" spans="1:16" ht="22.5" hidden="1" x14ac:dyDescent="0.25">
      <c r="A86" s="18" t="s">
        <v>347</v>
      </c>
      <c r="B86" s="15" t="s">
        <v>329</v>
      </c>
      <c r="C86" s="16" t="s">
        <v>18</v>
      </c>
      <c r="D86" s="16" t="s">
        <v>330</v>
      </c>
      <c r="E86" s="16" t="s">
        <v>331</v>
      </c>
      <c r="F86" s="16" t="s">
        <v>348</v>
      </c>
      <c r="G86" s="16" t="s">
        <v>349</v>
      </c>
      <c r="H86" s="16" t="s">
        <v>334</v>
      </c>
      <c r="I86" s="3" t="s">
        <v>24</v>
      </c>
      <c r="J86" s="16" t="s">
        <v>32</v>
      </c>
      <c r="K86" s="19">
        <v>41583</v>
      </c>
      <c r="L86" s="16">
        <v>1</v>
      </c>
      <c r="M86" s="24">
        <v>2582.2310000000002</v>
      </c>
      <c r="N86" s="24">
        <v>1007.07</v>
      </c>
      <c r="O86" s="24">
        <f t="shared" si="6"/>
        <v>1575.1610000000001</v>
      </c>
      <c r="P86" s="6" t="s">
        <v>26</v>
      </c>
    </row>
    <row r="87" spans="1:16" ht="22.5" hidden="1" x14ac:dyDescent="0.25">
      <c r="A87" s="18" t="s">
        <v>350</v>
      </c>
      <c r="B87" s="15" t="s">
        <v>329</v>
      </c>
      <c r="C87" s="16" t="s">
        <v>18</v>
      </c>
      <c r="D87" s="16" t="s">
        <v>330</v>
      </c>
      <c r="E87" s="16" t="s">
        <v>331</v>
      </c>
      <c r="F87" s="16" t="s">
        <v>351</v>
      </c>
      <c r="G87" s="16" t="s">
        <v>352</v>
      </c>
      <c r="H87" s="16" t="s">
        <v>334</v>
      </c>
      <c r="I87" s="3" t="s">
        <v>353</v>
      </c>
      <c r="J87" s="16" t="s">
        <v>32</v>
      </c>
      <c r="K87" s="19">
        <v>41583</v>
      </c>
      <c r="L87" s="16">
        <v>1</v>
      </c>
      <c r="M87" s="24">
        <v>2582.2310000000002</v>
      </c>
      <c r="N87" s="24">
        <v>1007.07</v>
      </c>
      <c r="O87" s="24">
        <f t="shared" si="6"/>
        <v>1575.1610000000001</v>
      </c>
      <c r="P87" s="6" t="s">
        <v>26</v>
      </c>
    </row>
    <row r="88" spans="1:16" ht="22.5" hidden="1" x14ac:dyDescent="0.25">
      <c r="A88" s="18" t="s">
        <v>354</v>
      </c>
      <c r="B88" s="15" t="s">
        <v>329</v>
      </c>
      <c r="C88" s="16" t="s">
        <v>18</v>
      </c>
      <c r="D88" s="16" t="s">
        <v>330</v>
      </c>
      <c r="E88" s="16" t="s">
        <v>331</v>
      </c>
      <c r="F88" s="16" t="s">
        <v>355</v>
      </c>
      <c r="G88" s="16" t="s">
        <v>356</v>
      </c>
      <c r="H88" s="16" t="s">
        <v>334</v>
      </c>
      <c r="I88" s="3" t="s">
        <v>50</v>
      </c>
      <c r="J88" s="16" t="s">
        <v>32</v>
      </c>
      <c r="K88" s="19">
        <v>41583</v>
      </c>
      <c r="L88" s="16">
        <v>1</v>
      </c>
      <c r="M88" s="24">
        <v>2582.2310000000002</v>
      </c>
      <c r="N88" s="24">
        <v>1007.07</v>
      </c>
      <c r="O88" s="24">
        <f t="shared" si="6"/>
        <v>1575.1610000000001</v>
      </c>
      <c r="P88" s="6" t="s">
        <v>26</v>
      </c>
    </row>
    <row r="89" spans="1:16" ht="22.5" hidden="1" x14ac:dyDescent="0.25">
      <c r="A89" s="18" t="s">
        <v>357</v>
      </c>
      <c r="B89" s="15" t="s">
        <v>329</v>
      </c>
      <c r="C89" s="16" t="s">
        <v>18</v>
      </c>
      <c r="D89" s="16" t="s">
        <v>330</v>
      </c>
      <c r="E89" s="16" t="s">
        <v>331</v>
      </c>
      <c r="F89" s="16" t="s">
        <v>358</v>
      </c>
      <c r="G89" s="16" t="s">
        <v>359</v>
      </c>
      <c r="H89" s="16" t="s">
        <v>334</v>
      </c>
      <c r="I89" s="3" t="s">
        <v>360</v>
      </c>
      <c r="J89" s="16" t="s">
        <v>32</v>
      </c>
      <c r="K89" s="19">
        <v>41583</v>
      </c>
      <c r="L89" s="16">
        <v>1</v>
      </c>
      <c r="M89" s="24">
        <v>2582.2310000000002</v>
      </c>
      <c r="N89" s="24">
        <v>1007.07</v>
      </c>
      <c r="O89" s="24">
        <f t="shared" si="6"/>
        <v>1575.1610000000001</v>
      </c>
      <c r="P89" s="6" t="s">
        <v>26</v>
      </c>
    </row>
    <row r="90" spans="1:16" ht="22.5" hidden="1" x14ac:dyDescent="0.25">
      <c r="A90" s="18" t="s">
        <v>361</v>
      </c>
      <c r="B90" s="15" t="s">
        <v>329</v>
      </c>
      <c r="C90" s="16" t="s">
        <v>18</v>
      </c>
      <c r="D90" s="16" t="s">
        <v>330</v>
      </c>
      <c r="E90" s="16" t="s">
        <v>331</v>
      </c>
      <c r="F90" s="16" t="s">
        <v>362</v>
      </c>
      <c r="G90" s="16" t="s">
        <v>363</v>
      </c>
      <c r="H90" s="16" t="s">
        <v>334</v>
      </c>
      <c r="I90" s="3" t="s">
        <v>364</v>
      </c>
      <c r="J90" s="16" t="s">
        <v>32</v>
      </c>
      <c r="K90" s="19">
        <v>41583</v>
      </c>
      <c r="L90" s="16">
        <v>1</v>
      </c>
      <c r="M90" s="24">
        <v>2582.2310000000002</v>
      </c>
      <c r="N90" s="24">
        <v>1007.07</v>
      </c>
      <c r="O90" s="24">
        <f t="shared" si="6"/>
        <v>1575.1610000000001</v>
      </c>
      <c r="P90" s="6" t="s">
        <v>26</v>
      </c>
    </row>
    <row r="91" spans="1:16" ht="22.5" hidden="1" x14ac:dyDescent="0.25">
      <c r="A91" s="18" t="s">
        <v>365</v>
      </c>
      <c r="B91" s="15" t="s">
        <v>366</v>
      </c>
      <c r="C91" s="16" t="s">
        <v>18</v>
      </c>
      <c r="D91" s="16" t="s">
        <v>367</v>
      </c>
      <c r="E91" s="16" t="s">
        <v>368</v>
      </c>
      <c r="F91" s="16">
        <v>41579053</v>
      </c>
      <c r="G91" s="3" t="s">
        <v>216</v>
      </c>
      <c r="H91" s="16" t="s">
        <v>369</v>
      </c>
      <c r="I91" s="3" t="s">
        <v>24</v>
      </c>
      <c r="J91" s="16" t="s">
        <v>134</v>
      </c>
      <c r="K91" s="19">
        <v>41668</v>
      </c>
      <c r="L91" s="16">
        <v>1</v>
      </c>
      <c r="M91" s="23">
        <v>11261</v>
      </c>
      <c r="N91" s="23">
        <v>3885.05</v>
      </c>
      <c r="O91" s="23">
        <f>+M91-N91</f>
        <v>7375.95</v>
      </c>
      <c r="P91" s="6" t="s">
        <v>26</v>
      </c>
    </row>
    <row r="92" spans="1:16" ht="22.5" hidden="1" x14ac:dyDescent="0.25">
      <c r="A92" s="18" t="s">
        <v>370</v>
      </c>
      <c r="B92" s="15" t="s">
        <v>366</v>
      </c>
      <c r="C92" s="16" t="s">
        <v>18</v>
      </c>
      <c r="D92" s="16" t="s">
        <v>367</v>
      </c>
      <c r="E92" s="16" t="s">
        <v>368</v>
      </c>
      <c r="F92" s="16">
        <v>41576125</v>
      </c>
      <c r="G92" s="3" t="s">
        <v>262</v>
      </c>
      <c r="H92" s="16" t="s">
        <v>369</v>
      </c>
      <c r="I92" s="3" t="s">
        <v>59</v>
      </c>
      <c r="J92" s="16" t="s">
        <v>134</v>
      </c>
      <c r="K92" s="19">
        <v>41668</v>
      </c>
      <c r="L92" s="16">
        <v>1</v>
      </c>
      <c r="M92" s="23">
        <v>11261</v>
      </c>
      <c r="N92" s="23">
        <v>3885.05</v>
      </c>
      <c r="O92" s="23">
        <f t="shared" ref="O92:O114" si="7">+M92-N92</f>
        <v>7375.95</v>
      </c>
      <c r="P92" s="6" t="s">
        <v>26</v>
      </c>
    </row>
    <row r="93" spans="1:16" ht="22.5" hidden="1" x14ac:dyDescent="0.25">
      <c r="A93" s="18" t="s">
        <v>371</v>
      </c>
      <c r="B93" s="15" t="s">
        <v>366</v>
      </c>
      <c r="C93" s="16" t="s">
        <v>18</v>
      </c>
      <c r="D93" s="16" t="s">
        <v>367</v>
      </c>
      <c r="E93" s="16" t="s">
        <v>368</v>
      </c>
      <c r="F93" s="16">
        <v>41576126</v>
      </c>
      <c r="G93" s="3" t="s">
        <v>155</v>
      </c>
      <c r="H93" s="16" t="s">
        <v>369</v>
      </c>
      <c r="I93" s="3" t="s">
        <v>24</v>
      </c>
      <c r="J93" s="16" t="s">
        <v>134</v>
      </c>
      <c r="K93" s="19">
        <v>41668</v>
      </c>
      <c r="L93" s="3">
        <v>1</v>
      </c>
      <c r="M93" s="23">
        <v>11261</v>
      </c>
      <c r="N93" s="23">
        <v>3885.05</v>
      </c>
      <c r="O93" s="23">
        <f t="shared" si="7"/>
        <v>7375.95</v>
      </c>
      <c r="P93" s="6" t="s">
        <v>26</v>
      </c>
    </row>
    <row r="94" spans="1:16" ht="45" hidden="1" x14ac:dyDescent="0.25">
      <c r="A94" s="18" t="s">
        <v>372</v>
      </c>
      <c r="B94" s="15" t="s">
        <v>373</v>
      </c>
      <c r="C94" s="3" t="s">
        <v>18</v>
      </c>
      <c r="D94" s="16" t="s">
        <v>192</v>
      </c>
      <c r="E94" s="16" t="s">
        <v>192</v>
      </c>
      <c r="F94" s="16" t="s">
        <v>193</v>
      </c>
      <c r="G94" s="3" t="s">
        <v>22</v>
      </c>
      <c r="H94" s="16" t="s">
        <v>23</v>
      </c>
      <c r="I94" s="3" t="s">
        <v>24</v>
      </c>
      <c r="J94" s="16" t="s">
        <v>374</v>
      </c>
      <c r="K94" s="19">
        <v>41690</v>
      </c>
      <c r="L94" s="16">
        <v>1</v>
      </c>
      <c r="M94" s="23">
        <v>17020.740000000002</v>
      </c>
      <c r="N94" s="23">
        <v>5854.91</v>
      </c>
      <c r="O94" s="23">
        <f t="shared" si="7"/>
        <v>11165.830000000002</v>
      </c>
      <c r="P94" s="6" t="s">
        <v>26</v>
      </c>
    </row>
    <row r="95" spans="1:16" ht="56.25" hidden="1" x14ac:dyDescent="0.25">
      <c r="A95" s="18" t="s">
        <v>375</v>
      </c>
      <c r="B95" s="15" t="s">
        <v>452</v>
      </c>
      <c r="C95" s="3" t="s">
        <v>18</v>
      </c>
      <c r="D95" s="16" t="s">
        <v>192</v>
      </c>
      <c r="E95" s="16" t="s">
        <v>192</v>
      </c>
      <c r="F95" s="16" t="s">
        <v>193</v>
      </c>
      <c r="G95" s="3" t="s">
        <v>22</v>
      </c>
      <c r="H95" s="16" t="s">
        <v>23</v>
      </c>
      <c r="I95" s="3" t="s">
        <v>24</v>
      </c>
      <c r="J95" s="16" t="s">
        <v>374</v>
      </c>
      <c r="K95" s="19">
        <v>41690</v>
      </c>
      <c r="L95" s="16">
        <v>1</v>
      </c>
      <c r="M95" s="23">
        <f>713.6+319.65</f>
        <v>1033.25</v>
      </c>
      <c r="N95" s="23">
        <v>373.72</v>
      </c>
      <c r="O95" s="23">
        <f t="shared" si="7"/>
        <v>659.53</v>
      </c>
      <c r="P95" s="6" t="s">
        <v>26</v>
      </c>
    </row>
    <row r="96" spans="1:16" ht="33.75" hidden="1" x14ac:dyDescent="0.25">
      <c r="A96" s="18" t="s">
        <v>376</v>
      </c>
      <c r="B96" s="15" t="s">
        <v>377</v>
      </c>
      <c r="C96" s="16" t="s">
        <v>18</v>
      </c>
      <c r="D96" s="16" t="s">
        <v>192</v>
      </c>
      <c r="E96" s="16" t="s">
        <v>192</v>
      </c>
      <c r="F96" s="16" t="s">
        <v>193</v>
      </c>
      <c r="G96" s="3" t="s">
        <v>22</v>
      </c>
      <c r="H96" s="16" t="s">
        <v>23</v>
      </c>
      <c r="I96" s="16" t="s">
        <v>24</v>
      </c>
      <c r="J96" s="16" t="s">
        <v>25</v>
      </c>
      <c r="K96" s="19">
        <v>41725</v>
      </c>
      <c r="L96" s="3">
        <v>1</v>
      </c>
      <c r="M96" s="23">
        <v>2335</v>
      </c>
      <c r="N96" s="23">
        <v>735.53</v>
      </c>
      <c r="O96" s="23">
        <f t="shared" si="7"/>
        <v>1599.47</v>
      </c>
      <c r="P96" s="6" t="s">
        <v>26</v>
      </c>
    </row>
    <row r="97" spans="1:16" ht="22.5" hidden="1" x14ac:dyDescent="0.25">
      <c r="A97" s="18" t="s">
        <v>378</v>
      </c>
      <c r="B97" s="15" t="s">
        <v>379</v>
      </c>
      <c r="C97" s="16" t="s">
        <v>18</v>
      </c>
      <c r="D97" s="16" t="s">
        <v>380</v>
      </c>
      <c r="E97" s="16" t="s">
        <v>381</v>
      </c>
      <c r="F97" s="16" t="s">
        <v>382</v>
      </c>
      <c r="G97" s="3" t="s">
        <v>22</v>
      </c>
      <c r="H97" s="16" t="s">
        <v>23</v>
      </c>
      <c r="I97" s="16" t="s">
        <v>24</v>
      </c>
      <c r="J97" s="16"/>
      <c r="K97" s="19">
        <v>41733</v>
      </c>
      <c r="L97" s="3">
        <v>1</v>
      </c>
      <c r="M97" s="23">
        <v>735</v>
      </c>
      <c r="N97" s="23">
        <v>231.53</v>
      </c>
      <c r="O97" s="23">
        <f t="shared" si="7"/>
        <v>503.47</v>
      </c>
      <c r="P97" s="6" t="s">
        <v>26</v>
      </c>
    </row>
    <row r="98" spans="1:16" ht="22.5" hidden="1" x14ac:dyDescent="0.25">
      <c r="A98" s="18" t="s">
        <v>383</v>
      </c>
      <c r="B98" s="15" t="s">
        <v>384</v>
      </c>
      <c r="C98" s="3" t="s">
        <v>18</v>
      </c>
      <c r="D98" s="16" t="s">
        <v>385</v>
      </c>
      <c r="E98" s="16" t="s">
        <v>386</v>
      </c>
      <c r="F98" s="16" t="s">
        <v>387</v>
      </c>
      <c r="G98" s="3" t="s">
        <v>22</v>
      </c>
      <c r="H98" s="16" t="s">
        <v>388</v>
      </c>
      <c r="I98" s="16" t="s">
        <v>24</v>
      </c>
      <c r="J98" s="16"/>
      <c r="K98" s="19">
        <v>41752</v>
      </c>
      <c r="L98" s="3">
        <v>1</v>
      </c>
      <c r="M98" s="23">
        <v>8750</v>
      </c>
      <c r="N98" s="23">
        <v>2625</v>
      </c>
      <c r="O98" s="23">
        <f t="shared" si="7"/>
        <v>6125</v>
      </c>
      <c r="P98" s="6" t="s">
        <v>26</v>
      </c>
    </row>
    <row r="99" spans="1:16" ht="33.75" hidden="1" x14ac:dyDescent="0.25">
      <c r="A99" s="18" t="s">
        <v>389</v>
      </c>
      <c r="B99" s="21" t="s">
        <v>390</v>
      </c>
      <c r="C99" s="16" t="s">
        <v>391</v>
      </c>
      <c r="D99" s="16" t="s">
        <v>392</v>
      </c>
      <c r="E99" s="16" t="s">
        <v>393</v>
      </c>
      <c r="F99" s="16" t="s">
        <v>394</v>
      </c>
      <c r="G99" s="3" t="s">
        <v>22</v>
      </c>
      <c r="H99" s="3" t="s">
        <v>309</v>
      </c>
      <c r="I99" s="16" t="s">
        <v>24</v>
      </c>
      <c r="J99" s="16" t="s">
        <v>32</v>
      </c>
      <c r="K99" s="19">
        <v>41799</v>
      </c>
      <c r="L99" s="16">
        <v>1</v>
      </c>
      <c r="M99" s="23">
        <v>690</v>
      </c>
      <c r="N99" s="23">
        <v>196.65</v>
      </c>
      <c r="O99" s="23">
        <f t="shared" si="7"/>
        <v>493.35</v>
      </c>
      <c r="P99" s="6" t="s">
        <v>26</v>
      </c>
    </row>
    <row r="100" spans="1:16" ht="33.75" hidden="1" x14ac:dyDescent="0.25">
      <c r="A100" s="18" t="s">
        <v>395</v>
      </c>
      <c r="B100" s="21" t="s">
        <v>390</v>
      </c>
      <c r="C100" s="16" t="s">
        <v>391</v>
      </c>
      <c r="D100" s="16" t="s">
        <v>392</v>
      </c>
      <c r="E100" s="16" t="s">
        <v>393</v>
      </c>
      <c r="F100" s="16" t="s">
        <v>396</v>
      </c>
      <c r="G100" s="3" t="s">
        <v>22</v>
      </c>
      <c r="H100" s="16" t="s">
        <v>397</v>
      </c>
      <c r="I100" s="3" t="s">
        <v>24</v>
      </c>
      <c r="J100" s="16" t="s">
        <v>32</v>
      </c>
      <c r="K100" s="19">
        <v>41799</v>
      </c>
      <c r="L100" s="16">
        <v>1</v>
      </c>
      <c r="M100" s="23">
        <v>690</v>
      </c>
      <c r="N100" s="23">
        <v>196.65</v>
      </c>
      <c r="O100" s="23">
        <f t="shared" si="7"/>
        <v>493.35</v>
      </c>
      <c r="P100" s="6" t="s">
        <v>26</v>
      </c>
    </row>
    <row r="101" spans="1:16" ht="45" hidden="1" x14ac:dyDescent="0.25">
      <c r="A101" s="18" t="s">
        <v>398</v>
      </c>
      <c r="B101" s="21" t="s">
        <v>390</v>
      </c>
      <c r="C101" s="16" t="s">
        <v>391</v>
      </c>
      <c r="D101" s="16" t="s">
        <v>399</v>
      </c>
      <c r="E101" s="16" t="s">
        <v>400</v>
      </c>
      <c r="F101" s="16" t="s">
        <v>401</v>
      </c>
      <c r="G101" s="3" t="s">
        <v>22</v>
      </c>
      <c r="H101" s="16" t="s">
        <v>402</v>
      </c>
      <c r="I101" s="16" t="s">
        <v>24</v>
      </c>
      <c r="J101" s="16" t="s">
        <v>32</v>
      </c>
      <c r="K101" s="19">
        <v>41799</v>
      </c>
      <c r="L101" s="16">
        <v>1</v>
      </c>
      <c r="M101" s="23">
        <v>690</v>
      </c>
      <c r="N101" s="23">
        <v>196.65</v>
      </c>
      <c r="O101" s="23">
        <f t="shared" si="7"/>
        <v>493.35</v>
      </c>
      <c r="P101" s="6" t="s">
        <v>26</v>
      </c>
    </row>
    <row r="102" spans="1:16" ht="22.5" hidden="1" x14ac:dyDescent="0.25">
      <c r="A102" s="18" t="s">
        <v>403</v>
      </c>
      <c r="B102" s="21" t="s">
        <v>390</v>
      </c>
      <c r="C102" s="16" t="s">
        <v>18</v>
      </c>
      <c r="D102" s="16" t="s">
        <v>392</v>
      </c>
      <c r="E102" s="16" t="s">
        <v>393</v>
      </c>
      <c r="F102" s="16" t="s">
        <v>404</v>
      </c>
      <c r="G102" s="3" t="s">
        <v>405</v>
      </c>
      <c r="H102" s="16" t="s">
        <v>406</v>
      </c>
      <c r="I102" s="16" t="s">
        <v>24</v>
      </c>
      <c r="J102" s="16" t="s">
        <v>32</v>
      </c>
      <c r="K102" s="19">
        <v>41799</v>
      </c>
      <c r="L102" s="16">
        <v>1</v>
      </c>
      <c r="M102" s="23">
        <v>690</v>
      </c>
      <c r="N102" s="23">
        <v>196.65</v>
      </c>
      <c r="O102" s="23">
        <f t="shared" si="7"/>
        <v>493.35</v>
      </c>
      <c r="P102" s="6" t="s">
        <v>26</v>
      </c>
    </row>
    <row r="103" spans="1:16" ht="22.5" x14ac:dyDescent="0.25">
      <c r="A103" s="18" t="s">
        <v>407</v>
      </c>
      <c r="B103" s="21" t="s">
        <v>390</v>
      </c>
      <c r="C103" s="16" t="s">
        <v>18</v>
      </c>
      <c r="D103" s="16" t="s">
        <v>392</v>
      </c>
      <c r="E103" s="16" t="s">
        <v>393</v>
      </c>
      <c r="F103" s="16" t="s">
        <v>408</v>
      </c>
      <c r="G103" s="3" t="s">
        <v>54</v>
      </c>
      <c r="H103" s="16" t="s">
        <v>409</v>
      </c>
      <c r="I103" s="16" t="s">
        <v>55</v>
      </c>
      <c r="J103" s="16" t="s">
        <v>32</v>
      </c>
      <c r="K103" s="19">
        <v>41799</v>
      </c>
      <c r="L103" s="16">
        <v>1</v>
      </c>
      <c r="M103" s="23">
        <v>690</v>
      </c>
      <c r="N103" s="23">
        <v>196.65</v>
      </c>
      <c r="O103" s="23">
        <f t="shared" si="7"/>
        <v>493.35</v>
      </c>
      <c r="P103" s="6" t="s">
        <v>26</v>
      </c>
    </row>
    <row r="104" spans="1:16" ht="22.5" x14ac:dyDescent="0.25">
      <c r="A104" s="18" t="s">
        <v>410</v>
      </c>
      <c r="B104" s="21" t="s">
        <v>390</v>
      </c>
      <c r="C104" s="16" t="s">
        <v>18</v>
      </c>
      <c r="D104" s="16" t="s">
        <v>392</v>
      </c>
      <c r="E104" s="16" t="s">
        <v>393</v>
      </c>
      <c r="F104" s="16" t="s">
        <v>411</v>
      </c>
      <c r="G104" s="3" t="s">
        <v>54</v>
      </c>
      <c r="H104" s="16" t="s">
        <v>412</v>
      </c>
      <c r="I104" s="16" t="s">
        <v>55</v>
      </c>
      <c r="J104" s="16" t="s">
        <v>32</v>
      </c>
      <c r="K104" s="19">
        <v>41799</v>
      </c>
      <c r="L104" s="16">
        <v>1</v>
      </c>
      <c r="M104" s="23">
        <v>690</v>
      </c>
      <c r="N104" s="23">
        <v>196.65</v>
      </c>
      <c r="O104" s="23">
        <f t="shared" si="7"/>
        <v>493.35</v>
      </c>
      <c r="P104" s="6" t="s">
        <v>26</v>
      </c>
    </row>
    <row r="105" spans="1:16" ht="22.5" x14ac:dyDescent="0.25">
      <c r="A105" s="18" t="s">
        <v>413</v>
      </c>
      <c r="B105" s="21" t="s">
        <v>390</v>
      </c>
      <c r="C105" s="16" t="s">
        <v>18</v>
      </c>
      <c r="D105" s="16" t="s">
        <v>392</v>
      </c>
      <c r="E105" s="16" t="s">
        <v>393</v>
      </c>
      <c r="F105" s="16" t="s">
        <v>414</v>
      </c>
      <c r="G105" s="3" t="s">
        <v>54</v>
      </c>
      <c r="H105" s="16" t="s">
        <v>415</v>
      </c>
      <c r="I105" s="16" t="s">
        <v>55</v>
      </c>
      <c r="J105" s="16" t="s">
        <v>32</v>
      </c>
      <c r="K105" s="19">
        <v>41799</v>
      </c>
      <c r="L105" s="16">
        <v>1</v>
      </c>
      <c r="M105" s="23">
        <v>690</v>
      </c>
      <c r="N105" s="23">
        <v>196.65</v>
      </c>
      <c r="O105" s="23">
        <f t="shared" si="7"/>
        <v>493.35</v>
      </c>
      <c r="P105" s="6" t="s">
        <v>26</v>
      </c>
    </row>
    <row r="106" spans="1:16" ht="22.5" x14ac:dyDescent="0.25">
      <c r="A106" s="18" t="s">
        <v>416</v>
      </c>
      <c r="B106" s="21" t="s">
        <v>417</v>
      </c>
      <c r="C106" s="16" t="s">
        <v>18</v>
      </c>
      <c r="D106" s="16" t="s">
        <v>238</v>
      </c>
      <c r="E106" s="16" t="s">
        <v>418</v>
      </c>
      <c r="F106" s="16" t="s">
        <v>419</v>
      </c>
      <c r="G106" s="3" t="s">
        <v>54</v>
      </c>
      <c r="H106" s="16" t="s">
        <v>151</v>
      </c>
      <c r="I106" s="16" t="s">
        <v>55</v>
      </c>
      <c r="J106" s="16" t="s">
        <v>260</v>
      </c>
      <c r="K106" s="19">
        <v>41799</v>
      </c>
      <c r="L106" s="16">
        <v>1</v>
      </c>
      <c r="M106" s="23">
        <v>1450</v>
      </c>
      <c r="N106" s="23">
        <v>413.25</v>
      </c>
      <c r="O106" s="23">
        <f t="shared" si="7"/>
        <v>1036.75</v>
      </c>
      <c r="P106" s="6" t="s">
        <v>26</v>
      </c>
    </row>
    <row r="107" spans="1:16" ht="22.5" hidden="1" x14ac:dyDescent="0.25">
      <c r="A107" s="18" t="s">
        <v>420</v>
      </c>
      <c r="B107" s="21" t="s">
        <v>390</v>
      </c>
      <c r="C107" s="16" t="s">
        <v>18</v>
      </c>
      <c r="D107" s="16" t="s">
        <v>421</v>
      </c>
      <c r="E107" s="16" t="s">
        <v>422</v>
      </c>
      <c r="F107" s="16" t="s">
        <v>423</v>
      </c>
      <c r="G107" s="3" t="s">
        <v>22</v>
      </c>
      <c r="H107" s="3" t="s">
        <v>424</v>
      </c>
      <c r="I107" s="16" t="s">
        <v>24</v>
      </c>
      <c r="J107" s="16" t="s">
        <v>134</v>
      </c>
      <c r="K107" s="19">
        <v>41960</v>
      </c>
      <c r="L107" s="16">
        <v>1</v>
      </c>
      <c r="M107" s="23">
        <v>1155</v>
      </c>
      <c r="N107" s="23">
        <v>225.23</v>
      </c>
      <c r="O107" s="23">
        <f t="shared" si="7"/>
        <v>929.77</v>
      </c>
      <c r="P107" s="6" t="s">
        <v>26</v>
      </c>
    </row>
    <row r="108" spans="1:16" ht="45" hidden="1" x14ac:dyDescent="0.25">
      <c r="A108" s="18" t="s">
        <v>425</v>
      </c>
      <c r="B108" s="21" t="s">
        <v>426</v>
      </c>
      <c r="C108" s="16" t="s">
        <v>18</v>
      </c>
      <c r="D108" s="16" t="s">
        <v>427</v>
      </c>
      <c r="E108" s="16" t="s">
        <v>428</v>
      </c>
      <c r="F108" s="16" t="s">
        <v>429</v>
      </c>
      <c r="G108" s="16" t="s">
        <v>258</v>
      </c>
      <c r="H108" s="16" t="s">
        <v>255</v>
      </c>
      <c r="I108" s="16" t="s">
        <v>259</v>
      </c>
      <c r="J108" s="16" t="s">
        <v>134</v>
      </c>
      <c r="K108" s="19">
        <v>41983</v>
      </c>
      <c r="L108" s="16">
        <v>1</v>
      </c>
      <c r="M108" s="23">
        <v>846.4</v>
      </c>
      <c r="N108" s="23">
        <v>165.05</v>
      </c>
      <c r="O108" s="23">
        <f t="shared" si="7"/>
        <v>681.34999999999991</v>
      </c>
      <c r="P108" s="6" t="s">
        <v>26</v>
      </c>
    </row>
    <row r="109" spans="1:16" ht="22.5" hidden="1" x14ac:dyDescent="0.25">
      <c r="A109" s="18" t="s">
        <v>430</v>
      </c>
      <c r="B109" s="15" t="s">
        <v>431</v>
      </c>
      <c r="C109" s="16" t="s">
        <v>18</v>
      </c>
      <c r="D109" s="16" t="s">
        <v>45</v>
      </c>
      <c r="E109" s="16" t="s">
        <v>432</v>
      </c>
      <c r="F109" s="16" t="s">
        <v>433</v>
      </c>
      <c r="G109" s="3" t="s">
        <v>296</v>
      </c>
      <c r="H109" s="3" t="s">
        <v>82</v>
      </c>
      <c r="I109" s="16" t="s">
        <v>24</v>
      </c>
      <c r="J109" s="16" t="s">
        <v>51</v>
      </c>
      <c r="K109" s="19">
        <v>41983</v>
      </c>
      <c r="L109" s="3">
        <v>1</v>
      </c>
      <c r="M109" s="23">
        <v>929.02</v>
      </c>
      <c r="N109" s="23">
        <v>201.28</v>
      </c>
      <c r="O109" s="23">
        <f t="shared" si="7"/>
        <v>727.74</v>
      </c>
      <c r="P109" s="6" t="s">
        <v>26</v>
      </c>
    </row>
    <row r="110" spans="1:16" ht="45" hidden="1" x14ac:dyDescent="0.25">
      <c r="A110" s="18" t="s">
        <v>434</v>
      </c>
      <c r="B110" s="21" t="s">
        <v>426</v>
      </c>
      <c r="C110" s="16" t="s">
        <v>18</v>
      </c>
      <c r="D110" s="16" t="s">
        <v>427</v>
      </c>
      <c r="E110" s="16" t="s">
        <v>428</v>
      </c>
      <c r="F110" s="16" t="s">
        <v>435</v>
      </c>
      <c r="G110" s="16" t="s">
        <v>262</v>
      </c>
      <c r="H110" s="16" t="s">
        <v>255</v>
      </c>
      <c r="I110" s="16" t="s">
        <v>59</v>
      </c>
      <c r="J110" s="16" t="s">
        <v>145</v>
      </c>
      <c r="K110" s="19">
        <v>41995</v>
      </c>
      <c r="L110" s="16">
        <v>1</v>
      </c>
      <c r="M110" s="23">
        <v>846.4</v>
      </c>
      <c r="N110" s="23">
        <v>165.05</v>
      </c>
      <c r="O110" s="23">
        <f t="shared" si="7"/>
        <v>681.34999999999991</v>
      </c>
      <c r="P110" s="6" t="s">
        <v>26</v>
      </c>
    </row>
    <row r="111" spans="1:16" ht="33.75" hidden="1" x14ac:dyDescent="0.25">
      <c r="A111" s="18" t="s">
        <v>436</v>
      </c>
      <c r="B111" s="15" t="s">
        <v>437</v>
      </c>
      <c r="C111" s="16" t="s">
        <v>18</v>
      </c>
      <c r="D111" s="16" t="s">
        <v>45</v>
      </c>
      <c r="E111" s="16" t="s">
        <v>438</v>
      </c>
      <c r="F111" s="16" t="s">
        <v>439</v>
      </c>
      <c r="G111" s="16" t="s">
        <v>296</v>
      </c>
      <c r="H111" s="16" t="s">
        <v>23</v>
      </c>
      <c r="I111" s="16" t="s">
        <v>24</v>
      </c>
      <c r="J111" s="16" t="s">
        <v>51</v>
      </c>
      <c r="K111" s="19">
        <v>42017</v>
      </c>
      <c r="L111" s="16">
        <v>1</v>
      </c>
      <c r="M111" s="23">
        <v>1079.3</v>
      </c>
      <c r="N111" s="23">
        <v>178.08</v>
      </c>
      <c r="O111" s="23">
        <f t="shared" si="7"/>
        <v>901.21999999999991</v>
      </c>
      <c r="P111" s="6" t="s">
        <v>26</v>
      </c>
    </row>
    <row r="112" spans="1:16" ht="22.5" hidden="1" x14ac:dyDescent="0.25">
      <c r="A112" s="2" t="s">
        <v>440</v>
      </c>
      <c r="B112" s="15" t="s">
        <v>311</v>
      </c>
      <c r="C112" s="16" t="s">
        <v>18</v>
      </c>
      <c r="D112" s="16" t="s">
        <v>29</v>
      </c>
      <c r="E112" s="16" t="s">
        <v>441</v>
      </c>
      <c r="F112" s="16" t="s">
        <v>442</v>
      </c>
      <c r="G112" s="16" t="s">
        <v>296</v>
      </c>
      <c r="H112" s="16" t="s">
        <v>23</v>
      </c>
      <c r="I112" s="16" t="s">
        <v>24</v>
      </c>
      <c r="J112" s="16" t="s">
        <v>134</v>
      </c>
      <c r="K112" s="19">
        <v>42017</v>
      </c>
      <c r="L112" s="16">
        <v>1</v>
      </c>
      <c r="M112" s="24">
        <v>779</v>
      </c>
      <c r="N112" s="24">
        <v>128.54</v>
      </c>
      <c r="O112" s="24">
        <f t="shared" si="7"/>
        <v>650.46</v>
      </c>
      <c r="P112" s="6" t="s">
        <v>26</v>
      </c>
    </row>
    <row r="113" spans="1:16" ht="22.5" hidden="1" x14ac:dyDescent="0.25">
      <c r="A113" s="2" t="s">
        <v>443</v>
      </c>
      <c r="B113" s="15" t="s">
        <v>311</v>
      </c>
      <c r="C113" s="16" t="s">
        <v>18</v>
      </c>
      <c r="D113" s="16" t="s">
        <v>29</v>
      </c>
      <c r="E113" s="16" t="s">
        <v>441</v>
      </c>
      <c r="F113" s="16" t="s">
        <v>444</v>
      </c>
      <c r="G113" s="16" t="s">
        <v>296</v>
      </c>
      <c r="H113" s="16" t="s">
        <v>23</v>
      </c>
      <c r="I113" s="16" t="s">
        <v>24</v>
      </c>
      <c r="J113" s="16" t="s">
        <v>134</v>
      </c>
      <c r="K113" s="19">
        <v>42017</v>
      </c>
      <c r="L113" s="16">
        <v>1</v>
      </c>
      <c r="M113" s="24">
        <v>779</v>
      </c>
      <c r="N113" s="24">
        <v>128.54</v>
      </c>
      <c r="O113" s="24">
        <f t="shared" si="7"/>
        <v>650.46</v>
      </c>
      <c r="P113" s="6" t="s">
        <v>26</v>
      </c>
    </row>
    <row r="114" spans="1:16" ht="67.5" hidden="1" x14ac:dyDescent="0.25">
      <c r="A114" s="18" t="s">
        <v>445</v>
      </c>
      <c r="B114" s="15" t="s">
        <v>437</v>
      </c>
      <c r="C114" s="16" t="s">
        <v>18</v>
      </c>
      <c r="D114" s="16" t="s">
        <v>45</v>
      </c>
      <c r="E114" s="16" t="s">
        <v>438</v>
      </c>
      <c r="F114" s="16" t="s">
        <v>446</v>
      </c>
      <c r="G114" s="3" t="s">
        <v>201</v>
      </c>
      <c r="H114" s="16" t="s">
        <v>447</v>
      </c>
      <c r="I114" s="16" t="s">
        <v>24</v>
      </c>
      <c r="J114" s="16" t="s">
        <v>51</v>
      </c>
      <c r="K114" s="19">
        <v>42017</v>
      </c>
      <c r="L114" s="3">
        <v>1</v>
      </c>
      <c r="M114" s="23">
        <v>1079.3</v>
      </c>
      <c r="N114" s="23">
        <v>178.08</v>
      </c>
      <c r="O114" s="23">
        <f t="shared" si="7"/>
        <v>901.21999999999991</v>
      </c>
      <c r="P114" s="6" t="s">
        <v>26</v>
      </c>
    </row>
    <row r="115" spans="1:16" x14ac:dyDescent="0.25">
      <c r="A115" s="7"/>
      <c r="B115" s="8"/>
      <c r="C115" s="8"/>
      <c r="D115" s="8"/>
      <c r="E115" s="8"/>
      <c r="F115" s="8"/>
      <c r="G115" s="10"/>
      <c r="H115" s="10"/>
      <c r="I115" s="8"/>
      <c r="J115" s="8"/>
      <c r="K115" s="9"/>
      <c r="L115" s="11"/>
      <c r="M115" s="12"/>
      <c r="N115" s="12"/>
      <c r="O115" s="12"/>
      <c r="P115" s="5"/>
    </row>
    <row r="116" spans="1:16" ht="15.75" thickBot="1" x14ac:dyDescent="0.3">
      <c r="M116" s="25">
        <f>SUM(M6:M115)</f>
        <v>361670.95000000036</v>
      </c>
      <c r="N116" s="25">
        <f t="shared" ref="N116:O116" si="8">SUM(N6:N115)</f>
        <v>153153.24999999997</v>
      </c>
      <c r="O116" s="26">
        <f t="shared" si="8"/>
        <v>208517.69999999998</v>
      </c>
    </row>
    <row r="117" spans="1:16" ht="15.75" thickTop="1" x14ac:dyDescent="0.25"/>
  </sheetData>
  <autoFilter ref="A5:P114">
    <filterColumn colId="8">
      <filters>
        <filter val="Santa Ana"/>
        <filter val="Sonsonate"/>
      </filters>
    </filterColumn>
  </autoFilter>
  <mergeCells count="4">
    <mergeCell ref="A1:P1"/>
    <mergeCell ref="A2:P2"/>
    <mergeCell ref="A3:P3"/>
    <mergeCell ref="A4:P4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5"/>
  <sheetViews>
    <sheetView topLeftCell="A2" workbookViewId="0">
      <selection activeCell="A26" sqref="A26"/>
    </sheetView>
  </sheetViews>
  <sheetFormatPr baseColWidth="10" defaultRowHeight="15" x14ac:dyDescent="0.25"/>
  <sheetData>
    <row r="7" spans="2:9" x14ac:dyDescent="0.25">
      <c r="C7">
        <v>30761.06</v>
      </c>
      <c r="D7">
        <v>3076.11</v>
      </c>
      <c r="E7">
        <v>19</v>
      </c>
    </row>
    <row r="8" spans="2:9" x14ac:dyDescent="0.25">
      <c r="B8" s="1" t="s">
        <v>450</v>
      </c>
      <c r="C8" s="1">
        <f>+C7/5/12</f>
        <v>512.68433333333337</v>
      </c>
      <c r="D8">
        <f>+C8*4</f>
        <v>2050.7373333333335</v>
      </c>
      <c r="E8">
        <v>5</v>
      </c>
    </row>
    <row r="9" spans="2:9" x14ac:dyDescent="0.25">
      <c r="B9" s="1" t="s">
        <v>451</v>
      </c>
      <c r="C9" s="1">
        <f>+C8*12</f>
        <v>6152.2120000000004</v>
      </c>
      <c r="D9">
        <f>+C9*2</f>
        <v>12304.424000000001</v>
      </c>
      <c r="E9">
        <v>13</v>
      </c>
    </row>
    <row r="10" spans="2:9" x14ac:dyDescent="0.25">
      <c r="D10">
        <f>+D8+D9</f>
        <v>14355.161333333333</v>
      </c>
      <c r="E10">
        <v>8</v>
      </c>
    </row>
    <row r="11" spans="2:9" x14ac:dyDescent="0.25">
      <c r="E11">
        <v>10</v>
      </c>
    </row>
    <row r="12" spans="2:9" x14ac:dyDescent="0.25">
      <c r="E12">
        <v>5</v>
      </c>
    </row>
    <row r="13" spans="2:9" x14ac:dyDescent="0.25">
      <c r="E13">
        <v>5</v>
      </c>
      <c r="G13">
        <v>30761.06</v>
      </c>
      <c r="H13">
        <v>12919.65</v>
      </c>
      <c r="I13">
        <f>+G13-H13</f>
        <v>17841.410000000003</v>
      </c>
    </row>
    <row r="14" spans="2:9" x14ac:dyDescent="0.25">
      <c r="E14">
        <v>7</v>
      </c>
      <c r="H14">
        <f>+H13/4</f>
        <v>3229.9124999999999</v>
      </c>
    </row>
    <row r="15" spans="2:9" x14ac:dyDescent="0.25">
      <c r="E15">
        <v>2</v>
      </c>
    </row>
    <row r="16" spans="2:9" x14ac:dyDescent="0.25">
      <c r="E16">
        <v>2</v>
      </c>
    </row>
    <row r="17" spans="5:5" x14ac:dyDescent="0.25">
      <c r="E17">
        <v>2</v>
      </c>
    </row>
    <row r="18" spans="5:5" x14ac:dyDescent="0.25">
      <c r="E18">
        <v>1</v>
      </c>
    </row>
    <row r="19" spans="5:5" x14ac:dyDescent="0.25">
      <c r="E19">
        <v>6</v>
      </c>
    </row>
    <row r="20" spans="5:5" x14ac:dyDescent="0.25">
      <c r="E20">
        <v>5</v>
      </c>
    </row>
    <row r="21" spans="5:5" x14ac:dyDescent="0.25">
      <c r="E21">
        <v>11</v>
      </c>
    </row>
    <row r="22" spans="5:5" x14ac:dyDescent="0.25">
      <c r="E22">
        <v>3</v>
      </c>
    </row>
    <row r="23" spans="5:5" x14ac:dyDescent="0.25">
      <c r="E23">
        <v>2</v>
      </c>
    </row>
    <row r="25" spans="5:5" x14ac:dyDescent="0.25">
      <c r="E25">
        <f>SUM(E7:E24)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Activo Fijo TB, Depreciacion</vt:lpstr>
      <vt:lpstr>Activo Fijo TB, Depreciacio RM</vt:lpstr>
      <vt:lpstr>Activo Fijo TB, Depreciacio RC</vt:lpstr>
      <vt:lpstr>Activo Fijo TB, Depreciacio RP</vt:lpstr>
      <vt:lpstr>Activo Fijo TB, Depreciacio RO</vt:lpstr>
      <vt:lpstr>Activo Fijo TB,Deprecia ROccid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jnderas</dc:creator>
  <cp:lastModifiedBy>Asistencia Legal LGBTI El Salvador</cp:lastModifiedBy>
  <dcterms:created xsi:type="dcterms:W3CDTF">2016-04-15T14:06:04Z</dcterms:created>
  <dcterms:modified xsi:type="dcterms:W3CDTF">2016-08-25T16:23:13Z</dcterms:modified>
</cp:coreProperties>
</file>