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8" yWindow="1080" windowWidth="19416" windowHeight="11016" activeTab="1"/>
  </bookViews>
  <sheets>
    <sheet name="BudgetRevisionFormsust240919 SR" sheetId="14" r:id="rId1"/>
    <sheet name="BudgetRevisionForm240919 SRPLAN" sheetId="12" r:id="rId2"/>
    <sheet name="RECALENDARIZACION240919 SRPLAN" sheetId="13" r:id="rId3"/>
    <sheet name="analisis financiero 22102019" sheetId="11"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064c976f_dc27_4320_b681_1339b2fe8ab4">#REF!</definedName>
    <definedName name="_0a54ea9f_6551_4517_a878_c152fb55f9a1">'[1]Recipient sheet'!#REF!</definedName>
    <definedName name="_1d0188c7_3e76_40a1_bd1f_7775471db247">#REF!</definedName>
    <definedName name="_2b545529_161e_4ac1_9362_d6a10d266e17">#REF!</definedName>
    <definedName name="_2b55e7c6_3f95_4cbb_b0e4_b40e4a86f435">#REF!</definedName>
    <definedName name="_30fee82c_14f4_4a5f_a453_cb18954a7ebc">#REF!</definedName>
    <definedName name="_329fd648_43f7_41d3_bee9_8ba9de528383">#REF!</definedName>
    <definedName name="_489c8708_ba46_4243_adf7_6489cf5e59f7">#REF!</definedName>
    <definedName name="_55196ad8_eb49_4312_b065_86f00def31a7">#REF!</definedName>
    <definedName name="_6d661af8_29d6_4e8e_a5b0_cc84ee4eb720">[1]Setup!$C$6</definedName>
    <definedName name="_6f67cf15_4702_4c47_a424_1c1585ad72b1" comment="Save Map">#REF!</definedName>
    <definedName name="_85203bf3_9159_43b9_8a8a_d795a4ad9ca0">#REF!</definedName>
    <definedName name="_8f9eef8b_d98e_4b9e_bb2e_b941f25e75e0">#REF!</definedName>
    <definedName name="_9479c3a8_3a98_4b0e_bb8c_376fe7788da5">#REF!</definedName>
    <definedName name="_9e4064b7_e62c_4abc_9af4_69421f2f4da2">#REF!</definedName>
    <definedName name="_a1f5d101_d930_4c9b_a303_b59c76eef4b5">#REF!</definedName>
    <definedName name="_a33ad721_4839_41d5_a193_cf04831c30a4">#REF!</definedName>
    <definedName name="_a4f1091a_7b5c_45ed_8e14_88414db8f444">#REF!</definedName>
    <definedName name="_aac47cda_85a8_427d_a643_30b0f56afa55">'[1]Recipient sheet'!#REF!</definedName>
    <definedName name="_b2b7da3e_86e7_4904_b0e8_4c458cbfb46d">#REF!</definedName>
    <definedName name="_b479abbc_1348_47ce_8984_40a995f58905">#REF!</definedName>
    <definedName name="_b9ac1525_a338_4e54_9fab_ce0b7b6318fd" comment="Save Map">#REF!</definedName>
    <definedName name="_bf3cacdf_bc7f_4173_8f84_f13ee0b5c719">#REF!</definedName>
    <definedName name="_c35bff0d_642f_40df_8d5f_bbcb0534e23b">#REF!</definedName>
    <definedName name="_cc15cf2d_1cea_4443_9c90_6f4e5a84976e">#REF!</definedName>
    <definedName name="_ce22259c_4382_4095_a0ad_adcea496fac9">#REF!</definedName>
    <definedName name="_d138b872_f6f8_4e9b_a8ef_bb6c0e66f9c2">#REF!</definedName>
    <definedName name="_d91c78a7_f0c1_457f_9def_32e04fd4a479">#REF!</definedName>
    <definedName name="_dbd0c918_8140_4043_bdab_cece939ff74a">#REF!</definedName>
    <definedName name="_de01575c_3097_499d_9977_70f8b5e7ab13">#REF!</definedName>
    <definedName name="_e3c2ead6_6c34_462b_a702_c160a5df118a">#REF!</definedName>
    <definedName name="_e8aaf1e6_61eb_40f1_82c7_c364ea5cb53b">#REF!</definedName>
    <definedName name="_eb839e16_fc9c_413c_8908_cad80e757e24" comment="Display Map">'[1]Recipient sheet'!#REF!</definedName>
    <definedName name="_eecfcf1a_e847_4960_b871_ebab6a0562a7">#REF!</definedName>
    <definedName name="_fd972c3d_0ba4_42e7_8446_2150735dea19">#REF!</definedName>
    <definedName name="_fedcd7d3_8063_490d_9a62_15657214dfaa">#REF!</definedName>
    <definedName name="_xlnm._FilterDatabase" localSheetId="3" hidden="1">'analisis financiero 22102019'!$A$48:$AW$65</definedName>
    <definedName name="_xlnm._FilterDatabase" localSheetId="1" hidden="1">'BudgetRevisionForm240919 SRPLAN'!$C$10:$C$23</definedName>
    <definedName name="_xlnm._FilterDatabase" localSheetId="0" hidden="1">'BudgetRevisionFormsust240919 SR'!$C$10:$C$17</definedName>
    <definedName name="AccountRole">IF('[1]Data Sheet'!$D$190&lt;&gt;"",OFFSET('[1]Recipient sheet'!$B$2,1,0,MATCH(" ",'[1]Recipient sheet'!$B$2:$B$10,-1)-1,1),OFFSET('[1]Recipient sheet'!$B$27,1,0,MATCH(" ",'[1]Recipient sheet'!$B$27:$B$36,-1)-1,1))</definedName>
    <definedName name="AIM_Detailed_Budget_Line__c.AIM_Unit_of_Measure__c">[2]apttusmetadata!$AC$2:$AC$9</definedName>
    <definedName name="AssumptionList">#REF!</definedName>
    <definedName name="BLCount">COUNT('[1]Detailed Budget'!A1:A500)</definedName>
    <definedName name="BudgetLineNumbers">#REF!:INDEX(#REF!,COUNT(#REF!,"?*"))</definedName>
    <definedName name="CmpAcroSelected">INDIRECT(ADDRESS(CmpSelectedOnRow,2,1,TRUE,"CatCmp"))</definedName>
    <definedName name="CmpIdSelected">INDIRECT(ADDRESS(CmpSelectedOnRow,1,1,TRUE,"CatCmp"))</definedName>
    <definedName name="CmpSelectedOnRow">IFERROR(MATCH(ComponentSelected,#REF!,0),"")</definedName>
    <definedName name="ComponentConcatenation">CONCATENATE([1]Setup!A1,[1]Setup!A2,", ",[1]Setup!A3,", ",[1]Setup!A4,", ",[1]Setup!A5)</definedName>
    <definedName name="ComponentList">[1]Setup!$A$12:$A$14</definedName>
    <definedName name="ComponentSelected">[1]Setup!$L$3</definedName>
    <definedName name="CostInpInCmpInHealthProd">OFFSET([3]CostInpInCmpInSFpsmCat!$D$3,0,0,[3]CostInpInCmpInSFpsmCat!$D$1,1)</definedName>
    <definedName name="CostInpInCmpInOthProd">OFFSET([3]CostInpInCmpInSFpsmCat!$F$3,0,0,[3]CostInpInCmpInSFpsmCat!$F$1,1)</definedName>
    <definedName name="CostInpNoList">'[1]Detailed Budget'!$L$5:$L$1005</definedName>
    <definedName name="CostInput">OFFSET('[1]Data Sheet'!$F$199,1,0,MATCH(" ",'[1]Data Sheet'!$F$199:$F$275,-1)-1,1)</definedName>
    <definedName name="CostInputs">OFFSET(#REF!,0,VLOOKUP(ComponentSelected,#REF!,6,FALSE),#REF!,1)</definedName>
    <definedName name="Country">OFFSET(#REF!,0,0,COUNTA(#REF!),1)</definedName>
    <definedName name="Currencies">[1]Setup!$C$30:$C$41</definedName>
    <definedName name="Geographylocation">[1]Setup!$A$73:$A$91</definedName>
    <definedName name="IntIdList">'[1]Detailed Budget'!$F$5:$F$1005</definedName>
    <definedName name="LangOffset">[1]Translations!$C$1</definedName>
    <definedName name="Language">[1]Setup!$J$2</definedName>
    <definedName name="LocalCurrency">IF(NOT([1]Setup!$C$4=""),VLOOKUP([1]Setup!$C$4,[1]Currencies!$D$2:$G$250,4,FALSE),"")</definedName>
    <definedName name="ModuleColumn">'[1]Data Sheet'!$B$29:$B$174</definedName>
    <definedName name="ModuleIdList">'[1]Detailed Budget'!$D$5:$D$1005</definedName>
    <definedName name="ModulesInCmp">OFFSET(#REF!,0,0,NbrOfModulesInCmp,1)</definedName>
    <definedName name="ModuleStart">'[1]Data Sheet'!$B$29:$B$173</definedName>
    <definedName name="NbrOfModulesInCmp">COUNT(#REF!)</definedName>
    <definedName name="NbrOfPRsSelected">COUNTA([1]Setup!#REF!)</definedName>
    <definedName name="Pharma">OFFSET('[4]Pharma CIs'!$C$2,0,0,COUNTA('[4]Pharma CIs'!$C$2:$C$11),1)</definedName>
    <definedName name="PRAcronym">#REF!:INDEX(#REF!,COUNTIF(#REF!,"?*"))</definedName>
    <definedName name="PRacronyms">OFFSET([3]Setup!$D$16,0,0,COUNTA([3]Setup!$B$16:$B$25),1)</definedName>
    <definedName name="PRsInCountry">OFFSET(#REF!,MATCH([1]Setup!$C$4,#REF!,0)-1,0,COUNTIF(#REF!,[1]Setup!$C$4),1)</definedName>
    <definedName name="PSM">OFFSET(PSM [5]CIs!$A$2,0,0,COUNTA([0]!PSM [5]CIs!$A$2:$A$11),1)</definedName>
    <definedName name="Recipient">OFFSET([1]Setup!$K$43,1,0,MATCH(" ",[1]Setup!$K$43:$K$103,-1)-1,1)</definedName>
    <definedName name="RecipientList">[1]Setup!$K$44:$K$70</definedName>
    <definedName name="Res">OFFSET('[1]Recipient sheet'!$B$2,1,0,MATCH("*",'[1]Recipient sheet'!$B$2:$B$10,-1)-1,1)</definedName>
    <definedName name="_xlnm.Print_Titles" localSheetId="1">'BudgetRevisionForm240919 SRPLAN'!$1:$10</definedName>
    <definedName name="_xlnm.Print_Titles" localSheetId="0">'BudgetRevisionFormsust240919 SR'!$1:$10</definedName>
    <definedName name="ValidCostGrouping">#REF!</definedName>
    <definedName name="ValidModule">#REF!</definedName>
    <definedName name="XAuthorInvalidPicklistData">[1]apttusmetadata!$B$1</definedName>
    <definedName name="YesNo">#REF!</definedName>
    <definedName name="ZZZ">#REF!:INDEX(#REF!,COUNT(#REF!,"?*"))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29" i="11" l="1"/>
  <c r="AU5" i="11"/>
  <c r="AU6" i="11"/>
  <c r="AU63" i="11"/>
  <c r="AR63" i="11"/>
  <c r="AK63" i="11"/>
  <c r="W63" i="11"/>
  <c r="V63" i="11"/>
  <c r="AK58" i="11"/>
  <c r="AR29" i="11"/>
  <c r="AU58" i="11" l="1"/>
  <c r="AU27" i="11"/>
  <c r="AU26" i="11"/>
  <c r="AS26" i="11"/>
  <c r="AS27" i="11"/>
  <c r="AR27" i="11"/>
  <c r="AR28" i="11"/>
  <c r="AU28" i="11" s="1"/>
  <c r="AV28" i="11" s="1"/>
  <c r="AR26" i="11"/>
  <c r="AR10" i="11"/>
  <c r="AR5" i="11"/>
  <c r="AT5" i="11"/>
  <c r="AV27" i="11"/>
  <c r="AV26" i="11"/>
  <c r="AK49" i="11"/>
  <c r="AL49" i="11" s="1"/>
  <c r="AS58" i="11"/>
  <c r="AR51" i="11"/>
  <c r="AS51" i="11" s="1"/>
  <c r="AR52" i="11"/>
  <c r="AS52" i="11" s="1"/>
  <c r="AR54" i="11"/>
  <c r="AR55" i="11"/>
  <c r="AS55" i="11" s="1"/>
  <c r="AR56" i="11"/>
  <c r="AS56" i="11" s="1"/>
  <c r="AR57" i="11"/>
  <c r="AS57" i="11" s="1"/>
  <c r="AR58" i="11"/>
  <c r="AK51" i="11"/>
  <c r="AK52" i="11"/>
  <c r="AK53" i="11"/>
  <c r="AK54" i="11"/>
  <c r="AU54" i="11" s="1"/>
  <c r="AK55" i="11"/>
  <c r="AL55" i="11" s="1"/>
  <c r="AK59" i="11"/>
  <c r="AL59" i="11" s="1"/>
  <c r="AG50" i="11"/>
  <c r="AG63" i="11" s="1"/>
  <c r="AA50" i="11"/>
  <c r="AA51" i="11"/>
  <c r="AG51" i="11"/>
  <c r="AR19" i="11"/>
  <c r="AO29" i="11"/>
  <c r="AP29" i="11"/>
  <c r="AQ29" i="11"/>
  <c r="AH29" i="11"/>
  <c r="AJ29" i="11"/>
  <c r="AK7" i="11"/>
  <c r="AL7" i="11" s="1"/>
  <c r="AK8" i="11"/>
  <c r="AL8" i="11" s="1"/>
  <c r="AK9" i="11"/>
  <c r="AL9" i="11" s="1"/>
  <c r="AK10" i="11"/>
  <c r="AL10" i="11" s="1"/>
  <c r="AK11" i="11"/>
  <c r="AL11" i="11" s="1"/>
  <c r="AK12" i="11"/>
  <c r="AL12" i="11" s="1"/>
  <c r="AK13" i="11"/>
  <c r="AL13" i="11" s="1"/>
  <c r="AK14" i="11"/>
  <c r="AL14" i="11" s="1"/>
  <c r="AK15" i="11"/>
  <c r="AL15" i="11" s="1"/>
  <c r="AK17" i="11"/>
  <c r="AL17" i="11" s="1"/>
  <c r="AK18" i="11"/>
  <c r="AL18" i="11" s="1"/>
  <c r="AK20" i="11"/>
  <c r="AL20" i="11" s="1"/>
  <c r="AK22" i="11"/>
  <c r="AL22" i="11" s="1"/>
  <c r="AK23" i="11"/>
  <c r="AL23" i="11" s="1"/>
  <c r="AK25" i="11"/>
  <c r="AL25" i="11" s="1"/>
  <c r="AK5" i="11"/>
  <c r="AL5" i="11" s="1"/>
  <c r="AR6" i="11"/>
  <c r="AS6" i="11" s="1"/>
  <c r="AR7" i="11"/>
  <c r="AS7" i="11" s="1"/>
  <c r="AR8" i="11"/>
  <c r="AS8" i="11" s="1"/>
  <c r="AR9" i="11"/>
  <c r="AS9" i="11" s="1"/>
  <c r="AR11" i="11"/>
  <c r="AS11" i="11" s="1"/>
  <c r="AR12" i="11"/>
  <c r="AS12" i="11" s="1"/>
  <c r="AR13" i="11"/>
  <c r="AS13" i="11" s="1"/>
  <c r="AR14" i="11"/>
  <c r="AS14" i="11" s="1"/>
  <c r="AR15" i="11"/>
  <c r="AS15" i="11" s="1"/>
  <c r="AR16" i="11"/>
  <c r="AS16" i="11" s="1"/>
  <c r="AR17" i="11"/>
  <c r="AS17" i="11" s="1"/>
  <c r="AR18" i="11"/>
  <c r="AS18" i="11" s="1"/>
  <c r="AR20" i="11"/>
  <c r="AS20" i="11" s="1"/>
  <c r="AR21" i="11"/>
  <c r="AS21" i="11" s="1"/>
  <c r="AR22" i="11"/>
  <c r="AS22" i="11" s="1"/>
  <c r="AR23" i="11"/>
  <c r="AS23" i="11" s="1"/>
  <c r="AR24" i="11"/>
  <c r="AS24" i="11" s="1"/>
  <c r="AS5" i="11"/>
  <c r="S19" i="14"/>
  <c r="Q15" i="14"/>
  <c r="H17" i="14"/>
  <c r="AL52" i="11" l="1"/>
  <c r="AU52" i="11"/>
  <c r="AL51" i="11"/>
  <c r="AU51" i="11"/>
  <c r="AV52" i="11"/>
  <c r="AU55" i="11"/>
  <c r="AV55" i="11" s="1"/>
  <c r="AK50" i="11"/>
  <c r="AV58" i="11"/>
  <c r="AV51" i="11"/>
  <c r="AS28" i="11"/>
  <c r="AL58" i="11"/>
  <c r="AL53" i="11"/>
  <c r="AU12" i="11"/>
  <c r="AV12" i="11" s="1"/>
  <c r="AU11" i="11"/>
  <c r="AV11" i="11" s="1"/>
  <c r="AU7" i="11"/>
  <c r="AV7" i="11" s="1"/>
  <c r="AU15" i="11"/>
  <c r="AV15" i="11" s="1"/>
  <c r="AU23" i="11"/>
  <c r="AV23" i="11" s="1"/>
  <c r="AU18" i="11"/>
  <c r="AV18" i="11" s="1"/>
  <c r="AU14" i="11"/>
  <c r="AV14" i="11" s="1"/>
  <c r="AV5" i="11"/>
  <c r="AU22" i="11"/>
  <c r="AV22" i="11" s="1"/>
  <c r="AU17" i="11"/>
  <c r="AV17" i="11" s="1"/>
  <c r="AU13" i="11"/>
  <c r="AV13" i="11" s="1"/>
  <c r="AU9" i="11"/>
  <c r="AV9" i="11" s="1"/>
  <c r="AU20" i="11"/>
  <c r="AV20" i="11" s="1"/>
  <c r="AU8" i="11"/>
  <c r="AV8" i="11" s="1"/>
  <c r="AS19" i="11"/>
  <c r="AL50" i="11" l="1"/>
  <c r="AA19" i="11" l="1"/>
  <c r="AG16" i="11"/>
  <c r="AK16" i="11" s="1"/>
  <c r="AN10" i="11"/>
  <c r="J19" i="14"/>
  <c r="AL16" i="11" l="1"/>
  <c r="AU16" i="11"/>
  <c r="AV16" i="11" s="1"/>
  <c r="AS10" i="11"/>
  <c r="AU10" i="11"/>
  <c r="AV10" i="11" s="1"/>
  <c r="V49" i="11"/>
  <c r="AN49" i="11" s="1"/>
  <c r="AR49" i="11" s="1"/>
  <c r="AU49" i="11" l="1"/>
  <c r="AV49" i="11" s="1"/>
  <c r="AS49" i="11"/>
  <c r="AN63" i="11"/>
  <c r="Z49" i="11"/>
  <c r="AE10" i="11"/>
  <c r="Z10" i="11"/>
  <c r="V25" i="11"/>
  <c r="AN25" i="11" s="1"/>
  <c r="AA24" i="11"/>
  <c r="AG24" i="11" s="1"/>
  <c r="AA21" i="11"/>
  <c r="AA29" i="11" l="1"/>
  <c r="AG21" i="11"/>
  <c r="AK21" i="11" s="1"/>
  <c r="AN29" i="11"/>
  <c r="AR25" i="11"/>
  <c r="AE59" i="11"/>
  <c r="Z59" i="11"/>
  <c r="Z57" i="11"/>
  <c r="AE57" i="11"/>
  <c r="AE51" i="11"/>
  <c r="AE50" i="11"/>
  <c r="AA59" i="11"/>
  <c r="AA63" i="11" s="1"/>
  <c r="V59" i="11"/>
  <c r="AG6" i="11"/>
  <c r="AU25" i="11" l="1"/>
  <c r="AV25" i="11" s="1"/>
  <c r="AL21" i="11"/>
  <c r="AU21" i="11"/>
  <c r="AV21" i="11" s="1"/>
  <c r="AS25" i="11"/>
  <c r="Z9" i="11"/>
  <c r="AE6" i="11"/>
  <c r="Z6" i="11"/>
  <c r="V19" i="11"/>
  <c r="Z19" i="11" l="1"/>
  <c r="V29" i="11"/>
  <c r="AA44" i="11" s="1"/>
  <c r="AG19" i="11"/>
  <c r="AK19" i="11" s="1"/>
  <c r="AU19" i="11" s="1"/>
  <c r="AV19" i="11" s="1"/>
  <c r="S46" i="13"/>
  <c r="J46" i="13"/>
  <c r="J25" i="12"/>
  <c r="J62" i="12" s="1"/>
  <c r="S18" i="12"/>
  <c r="S16" i="12"/>
  <c r="S62" i="12" s="1"/>
  <c r="AL19" i="11" l="1"/>
  <c r="AQ63" i="11"/>
  <c r="AO63" i="11"/>
  <c r="AJ63" i="11"/>
  <c r="AH63" i="11"/>
  <c r="AD63" i="11"/>
  <c r="AB63" i="11"/>
  <c r="Y63" i="11"/>
  <c r="AD29" i="11"/>
  <c r="AB29" i="11"/>
  <c r="W20" i="11"/>
  <c r="W29" i="11" s="1"/>
  <c r="Y29" i="11"/>
  <c r="AE20" i="11"/>
  <c r="Z20" i="11" l="1"/>
  <c r="S6" i="11"/>
  <c r="AT6" i="11" s="1"/>
  <c r="S7" i="11"/>
  <c r="S8" i="11"/>
  <c r="S9" i="11"/>
  <c r="S10" i="11"/>
  <c r="S11" i="11"/>
  <c r="S12" i="11"/>
  <c r="S13" i="11"/>
  <c r="S14" i="11"/>
  <c r="S15" i="11"/>
  <c r="S16" i="11"/>
  <c r="S17" i="11"/>
  <c r="S18" i="11"/>
  <c r="S19" i="11"/>
  <c r="AT19" i="11" s="1"/>
  <c r="S20" i="11"/>
  <c r="S21" i="11"/>
  <c r="S22" i="11"/>
  <c r="S23" i="11"/>
  <c r="S24" i="11"/>
  <c r="AT24" i="11" s="1"/>
  <c r="S25" i="11"/>
  <c r="S26" i="11"/>
  <c r="S27" i="11"/>
  <c r="S28" i="11"/>
  <c r="S5" i="11"/>
  <c r="AE17" i="11"/>
  <c r="AC63" i="11"/>
  <c r="R63" i="11"/>
  <c r="Q63" i="11"/>
  <c r="P63" i="11"/>
  <c r="O63" i="11"/>
  <c r="N63" i="11"/>
  <c r="M63" i="11"/>
  <c r="L63" i="11"/>
  <c r="K63" i="11"/>
  <c r="J63" i="11"/>
  <c r="I63" i="11"/>
  <c r="H63" i="11"/>
  <c r="G63" i="11"/>
  <c r="F63" i="11"/>
  <c r="AP59" i="11"/>
  <c r="AR59" i="11" s="1"/>
  <c r="AI57" i="11"/>
  <c r="AK57" i="11" s="1"/>
  <c r="AU57" i="11" s="1"/>
  <c r="AI56" i="11"/>
  <c r="AK56" i="11" s="1"/>
  <c r="AU56" i="11" s="1"/>
  <c r="AE56" i="11"/>
  <c r="Z56" i="11"/>
  <c r="AE53" i="11"/>
  <c r="X53" i="11"/>
  <c r="Z53" i="11" s="1"/>
  <c r="AE52" i="11"/>
  <c r="Z51" i="11"/>
  <c r="AP50" i="11"/>
  <c r="AR50" i="11" s="1"/>
  <c r="AU50" i="11" s="1"/>
  <c r="Z50" i="11"/>
  <c r="AF29" i="11"/>
  <c r="AC29" i="11"/>
  <c r="U29" i="11"/>
  <c r="R29" i="11"/>
  <c r="Q29" i="11"/>
  <c r="P29" i="11"/>
  <c r="O29" i="11"/>
  <c r="N29" i="11"/>
  <c r="M29" i="11"/>
  <c r="L29" i="11"/>
  <c r="K29" i="11"/>
  <c r="J29" i="11"/>
  <c r="I29" i="11"/>
  <c r="H29" i="11"/>
  <c r="G29" i="11"/>
  <c r="F29" i="11"/>
  <c r="E29" i="11"/>
  <c r="D29" i="11"/>
  <c r="C29" i="11"/>
  <c r="B29" i="11"/>
  <c r="Z28" i="11"/>
  <c r="AE18" i="11"/>
  <c r="Z16" i="11"/>
  <c r="AE14" i="11"/>
  <c r="AI6" i="11"/>
  <c r="X5" i="11"/>
  <c r="Z5" i="11" s="1"/>
  <c r="AL56" i="11" l="1"/>
  <c r="AV56" i="11"/>
  <c r="AL57" i="11"/>
  <c r="AV57" i="11"/>
  <c r="AS50" i="11"/>
  <c r="AV50" i="11"/>
  <c r="AS59" i="11"/>
  <c r="AU59" i="11"/>
  <c r="AV59" i="11" s="1"/>
  <c r="AM23" i="11"/>
  <c r="AT23" i="11"/>
  <c r="AM15" i="11"/>
  <c r="AT15" i="11"/>
  <c r="AM11" i="11"/>
  <c r="AT11" i="11"/>
  <c r="AM7" i="11"/>
  <c r="AT7" i="11"/>
  <c r="AM22" i="11"/>
  <c r="AT22" i="11"/>
  <c r="AM18" i="11"/>
  <c r="AT18" i="11"/>
  <c r="AM14" i="11"/>
  <c r="AT14" i="11"/>
  <c r="AM10" i="11"/>
  <c r="AT10" i="11"/>
  <c r="AM5" i="11"/>
  <c r="AM25" i="11"/>
  <c r="AT25" i="11"/>
  <c r="AM21" i="11"/>
  <c r="AT21" i="11"/>
  <c r="AM17" i="11"/>
  <c r="AT17" i="11"/>
  <c r="AM13" i="11"/>
  <c r="AT13" i="11"/>
  <c r="AM9" i="11"/>
  <c r="AT9" i="11"/>
  <c r="AM20" i="11"/>
  <c r="AT20" i="11"/>
  <c r="AM16" i="11"/>
  <c r="AT16" i="11"/>
  <c r="AM12" i="11"/>
  <c r="AT12" i="11"/>
  <c r="AM8" i="11"/>
  <c r="AT8" i="11"/>
  <c r="X63" i="11"/>
  <c r="AE19" i="11"/>
  <c r="AM19" i="11"/>
  <c r="AI29" i="11"/>
  <c r="AK6" i="11"/>
  <c r="AV6" i="11" s="1"/>
  <c r="AK24" i="11"/>
  <c r="AK29" i="11" s="1"/>
  <c r="AE24" i="11"/>
  <c r="Z24" i="11"/>
  <c r="AE25" i="11"/>
  <c r="Z25" i="11"/>
  <c r="AE21" i="11"/>
  <c r="Z21" i="11"/>
  <c r="AI63" i="11"/>
  <c r="AP53" i="11"/>
  <c r="AR53" i="11" s="1"/>
  <c r="X29" i="11"/>
  <c r="AS53" i="11" l="1"/>
  <c r="AU53" i="11"/>
  <c r="AV53" i="11" s="1"/>
  <c r="AM6" i="11"/>
  <c r="AL24" i="11"/>
  <c r="AU24" i="11"/>
  <c r="AM24" i="11"/>
  <c r="AL6" i="11"/>
  <c r="AP63" i="11"/>
  <c r="AV24" i="11" l="1"/>
  <c r="AU29" i="11"/>
</calcChain>
</file>

<file path=xl/sharedStrings.xml><?xml version="1.0" encoding="utf-8"?>
<sst xmlns="http://schemas.openxmlformats.org/spreadsheetml/2006/main" count="731" uniqueCount="243">
  <si>
    <t xml:space="preserve">
</t>
  </si>
  <si>
    <t>Principal Recipient :</t>
  </si>
  <si>
    <t>Grant name:</t>
  </si>
  <si>
    <t>Period:</t>
  </si>
  <si>
    <t>CCM approval date:</t>
  </si>
  <si>
    <t>Include CCM minutes</t>
  </si>
  <si>
    <t>Request to TGF date:</t>
  </si>
  <si>
    <t>Attach detailed budget showing the affected lines + Performance Framework (if affected) + other supporting documents.</t>
  </si>
  <si>
    <t>LFA revision date:</t>
  </si>
  <si>
    <t>Date of decision:</t>
  </si>
  <si>
    <t>Cost inputs</t>
  </si>
  <si>
    <t>Global Fund response</t>
  </si>
  <si>
    <t>To be completed by TGF</t>
  </si>
  <si>
    <t>1.0 Human Resources (HR)</t>
  </si>
  <si>
    <t>2.0 Travel related costs (TRC)</t>
  </si>
  <si>
    <t>3.0 External Professional services (EPS)</t>
  </si>
  <si>
    <t>4.0 Health Products - Pharmaceutical Products (HPPP)</t>
  </si>
  <si>
    <t>5.0 Health Products - Non-Pharmaceuticals (HPNP)</t>
  </si>
  <si>
    <t>6.0 Health Products - Equipment (HPE)</t>
  </si>
  <si>
    <t>7.0 Procurement and Supply-Chain Management costs (PSM)</t>
  </si>
  <si>
    <t>8.0 Infrastructure (INF)</t>
  </si>
  <si>
    <t>9.0 Non-health equipment (NHP)</t>
  </si>
  <si>
    <t>10.0 Communication Material and Publications (CMP)</t>
  </si>
  <si>
    <t>11.0 Programme Administration costs (PA)</t>
  </si>
  <si>
    <t>12.0 Living support to client/ target population (LSCTP)</t>
  </si>
  <si>
    <t xml:space="preserve">Total </t>
  </si>
  <si>
    <t xml:space="preserve">Types of budget revision: </t>
  </si>
  <si>
    <t>(1) Material Budget Revisions are those that result  in:</t>
  </si>
  <si>
    <t>- More than 15% increase or decrease of the total budget for any intervention; OR
- More than 5% increase or decrease of the total budget of cost grouping for discretionary categories  (calculated on the cost grouping budget for the full IP); OR
- Inclusion of new modules and interventions on the official approved budget.</t>
  </si>
  <si>
    <t xml:space="preserve">(2) Non-mterial budget revision: revision which fall below the thresholds listed above. </t>
  </si>
  <si>
    <t>Tipos de revisión de presupuesto:</t>
  </si>
  <si>
    <t>(1) Las Revisiones Presupuestarias Importantes son aquellas que resultan en:</t>
  </si>
  <si>
    <t>(2) Revisión del presupuesto no comercial: revisión que cae por debajo de los umbrales enumerados anteriormente.</t>
  </si>
  <si>
    <t>Source (FUENTE)</t>
  </si>
  <si>
    <t>Destination (DESTINO)</t>
  </si>
  <si>
    <t>Budget Line Ref
(Línea Presupuestaria #)</t>
  </si>
  <si>
    <t>Intervention
(Intervención)</t>
  </si>
  <si>
    <t>Module 
(Módulo)</t>
  </si>
  <si>
    <t>Activity description
(Descripción de la Actividad)</t>
  </si>
  <si>
    <t>Cost Grouping
(Categoria de Costos)</t>
  </si>
  <si>
    <t>Total IP approved budget 
(Presupuesto total aprobado parala LP)</t>
  </si>
  <si>
    <t>Unused budget
(Presupuesto no utilizado)</t>
  </si>
  <si>
    <t>Requested amount to be reallocated
(Importe solicitado para ser reasignado)</t>
  </si>
  <si>
    <t>Amount to be allocated
(Cantidad asignar)</t>
  </si>
  <si>
    <t>Justification
(Justificación)</t>
  </si>
  <si>
    <t>Programas de prevención integral para hombres que tienen relaciones sexuales con hombres</t>
  </si>
  <si>
    <t>Diagnóstico y tratamiento de ITS y otros servicios de salud sexual y reproductiva para HSH</t>
  </si>
  <si>
    <t>Gestión de programas</t>
  </si>
  <si>
    <t>11.0 Costos de administración del programa</t>
  </si>
  <si>
    <t>9.0 Equipamiento no sanitario</t>
  </si>
  <si>
    <t>Programas de prevención integral para trabajadores del sexo y sus clientes</t>
  </si>
  <si>
    <t>Servicios de diagnóstico de VIH para HSH</t>
  </si>
  <si>
    <t>5.0 Productos sanitarios: productos no farmacéuticos</t>
  </si>
  <si>
    <t>Tratamiento, atención y apoyo</t>
  </si>
  <si>
    <t>2.0 Costos relacionados con viajes</t>
  </si>
  <si>
    <t>3.0 Servicios profesionales externos (SPE)</t>
  </si>
  <si>
    <t>Adherencia al tratamiento</t>
  </si>
  <si>
    <t>MINSAL</t>
  </si>
  <si>
    <t>SLV-H-MOH</t>
  </si>
  <si>
    <t>ENE-DIC 2019</t>
  </si>
  <si>
    <t>By Module - Intervention</t>
  </si>
  <si>
    <t>Q1</t>
  </si>
  <si>
    <t>Q2</t>
  </si>
  <si>
    <t>Q3</t>
  </si>
  <si>
    <t>Q4</t>
  </si>
  <si>
    <t>Q5</t>
  </si>
  <si>
    <t>Q6</t>
  </si>
  <si>
    <t>Q7</t>
  </si>
  <si>
    <t>Q8</t>
  </si>
  <si>
    <t>Q9</t>
  </si>
  <si>
    <t>Q10</t>
  </si>
  <si>
    <t>Q11</t>
  </si>
  <si>
    <t>Q12</t>
  </si>
  <si>
    <t>%</t>
  </si>
  <si>
    <t>Coordinadora del Programa Nacional de ITS/VIH/SIDA</t>
  </si>
  <si>
    <t>SOLICITA:</t>
  </si>
  <si>
    <t>Dra. Ana Isabel Nieto</t>
  </si>
  <si>
    <t>Licda. Maria Isabel Mendoza</t>
  </si>
  <si>
    <t>Coordinadora Área de Fondos Externos</t>
  </si>
  <si>
    <t>REVISA:</t>
  </si>
  <si>
    <t>VO.BO.:</t>
  </si>
  <si>
    <t>Gerente General de Operaciones</t>
  </si>
  <si>
    <t>Ministra de Salud</t>
  </si>
  <si>
    <t>Dra. Ana del Carmen Orellana Bendek</t>
  </si>
  <si>
    <t>F. _______________________________________</t>
  </si>
  <si>
    <t>F. ______________________________________</t>
  </si>
  <si>
    <t>AUTORIZA.:</t>
  </si>
  <si>
    <t>Budget Revision Form (Formulario de revisión de presupuesto)</t>
  </si>
  <si>
    <t>Más del 15% de aumento o disminución del presupuesto total para cualquier intervención; O
Más del 5% de aumento o disminución del presupuesto total de la agrupación de costos para categorías discrecionales (calculado sobre el presupuesto de la agrupación de costos para el IP completo); o 
Inclusión de nuevos módulos e intervenciones en el presupuesto oficial aprobado. "</t>
  </si>
  <si>
    <t>Ánalisis Financiero:</t>
  </si>
  <si>
    <t>Año 1</t>
  </si>
  <si>
    <t>Año 2</t>
  </si>
  <si>
    <t>Año 3</t>
  </si>
  <si>
    <t>Total</t>
  </si>
  <si>
    <t>Programas de prevención integral para hombres que tienen relaciones sexuales con hombres - Servicios de diagnóstico de VIH para HSH</t>
  </si>
  <si>
    <t/>
  </si>
  <si>
    <t>Programas de prevención integral para hombres que tienen relaciones sexuales con hombres - Diagnóstico y tratamiento de ITS y otros servicios de salud sexual y reproductiva para HSH</t>
  </si>
  <si>
    <t>Programas de prevención integral para personas transgénero - Diagnóstico y tratamiento de ITS y servicios de salud sexual y reproductiva para personas transgénero</t>
  </si>
  <si>
    <t>Programas de prevención integral para personas transgénero - Servicios de diagnóstico de VIH para personas transgénero</t>
  </si>
  <si>
    <t>Programas de prevención integral para trabajadores del sexo y sus clientes - Diagnóstico y tratamiento de ITS y otros servicios de salud sexual y reproductiva para trabajadores sexuales</t>
  </si>
  <si>
    <t>Programas de prevención integral para trabajadores del sexo y sus clientes - Servicios de diagnóstico de VIH para trabajadores sexuales</t>
  </si>
  <si>
    <t>Programas integrales para personas privadas de libertad en centros penitenciarios y otros lugares de reclusión - Servicios de diagnóstico de VIH para personas privadas de libertad en centros penitenciarios y otros lugares de reclusión</t>
  </si>
  <si>
    <t>Programas integrales para personas privadas de libertad en centros penitenciarios y otros lugares de reclusión - Diagnóstico y tratamiento de ITS y otros servicios de salud sexual y reproductiva para personas privadas de libertad en centros penitenciarios y otros lugares de reclusión</t>
  </si>
  <si>
    <t>PTMI - Vertiente 3: Prevención de la transmisión maternoinfantil del VIH</t>
  </si>
  <si>
    <t>Tratamiento, atención y apoyo - Prevención, diagnóstico y tratamiento de infecciones oportunistas</t>
  </si>
  <si>
    <t>Tratamiento, atención y apoyo - Seguimiento del tratamiento: carga vírica</t>
  </si>
  <si>
    <t>Tratamiento, atención y apoyo - Otras intervenciones para tratamiento</t>
  </si>
  <si>
    <t>TB/VIH - Intervenciones colaborativas de TB/VIH</t>
  </si>
  <si>
    <t>Programas de prevención integral para trabajadores del sexo y sus clientes - Programas de preservativos y lubricantes para trabajadores sexuales</t>
  </si>
  <si>
    <t>Tratamiento, atención y apoyo - Adherencia al tratamiento</t>
  </si>
  <si>
    <t>Gestión de programas - Políticas, planificación, coordinación y gestión de programas nacionales de control de enfermedades</t>
  </si>
  <si>
    <t>Programas de prevención integral para hombres que tienen relaciones sexuales con hombres - Intervenciones conductuales para HSH</t>
  </si>
  <si>
    <t>Programas de prevención integral para hombres que tienen relaciones sexuales con hombres - Programas de preservativos y lubricantes para HSH</t>
  </si>
  <si>
    <t>Programas de prevención integral para personas transgénero - Intervenciones conductuales para personas transgénero</t>
  </si>
  <si>
    <t>Programas de prevención integral para trabajadores del sexo y sus clientes - Intervenciones conductuales para trabajadores sexuales</t>
  </si>
  <si>
    <t>Gestión de programas - Gestión de subvenciones</t>
  </si>
  <si>
    <t>SSRS: Sistemas de información en salud y monitoreo y evaluación - Análisis, revisión y transparencia</t>
  </si>
  <si>
    <t>SSRS: Sistemas de información en salud y monitoreo y evaluación - Calidad de los programas y de los datos</t>
  </si>
  <si>
    <t>Tratamiento, atención y apoyo - Atención para el VIH</t>
  </si>
  <si>
    <t>13.1 Payment for Results</t>
  </si>
  <si>
    <t>MINISTERIO DE SALUD</t>
  </si>
  <si>
    <t>PROYECTO FONDO GLOBAL COMPONENTE VIH/SIDA/SSF/NMF/FASE2</t>
  </si>
  <si>
    <t>.</t>
  </si>
  <si>
    <t>Especificos del Gasto en SAFI que disminuyen por LP</t>
  </si>
  <si>
    <t>Especificos del Gasto en SAFI que aumentan por LP</t>
  </si>
  <si>
    <t>Dr. Elmer Wilfredo Mendoza Rodríguez</t>
  </si>
  <si>
    <t xml:space="preserve">En cumplimiento a las Directrices para la elaboración de presupuestos de las subvenciones-junio 2017 y en base a las necesidades de compra de estos insumos para el cumpliento de indicadores y metas programáticas se solicita autorización de la recalendarización de fondos para ejecutar esta actividad en el año 1. </t>
  </si>
  <si>
    <t>Fuente
14082019</t>
  </si>
  <si>
    <t>Destino
14082019</t>
  </si>
  <si>
    <t>Aumentar
14082019</t>
  </si>
  <si>
    <t>Disminuir
14082019</t>
  </si>
  <si>
    <t>Destino
12072019</t>
  </si>
  <si>
    <t>Destino
23092019</t>
  </si>
  <si>
    <t>Fuente
23092019</t>
  </si>
  <si>
    <t>Fuente
12072019</t>
  </si>
  <si>
    <t>Aumentar
12072019</t>
  </si>
  <si>
    <t>Aumentar
23092019</t>
  </si>
  <si>
    <t>Disminuir
23092019</t>
  </si>
  <si>
    <t>Disminuir
12072019</t>
  </si>
  <si>
    <t>Monto Límite de Aumento o disminución por Intervención
 (+/-)15%</t>
  </si>
  <si>
    <t>Mantenimiento, seguro y combustible Unidades Moviles/
Sub actividad:
Combustible de Unidades Moviles</t>
  </si>
  <si>
    <t>54599-$ 2,400.00</t>
  </si>
  <si>
    <t>54599-$2,400.00</t>
  </si>
  <si>
    <t>Mantenimiento, seguro y combustible Unidades Moviles/
Sub actividad:
Pintura de Unidades móviles a transferir a organizaciones SSR (tres, 2019 y tres, 2020)</t>
  </si>
  <si>
    <t>Mantenimiento, seguro y combustible Unidades Moviles/
Sub actividad:
Trámite de nuevas placas a móviles a transferir a organizaciones SSR (tres, 2019 y tres, 2020)</t>
  </si>
  <si>
    <t>Mantenimiento, seguro y combustible Unidades Moviles/
Sub actividad:
Pago de experticia de Unidades móviles a transferir a organizaciones SSR (tres, 2019 y tres, 2020)</t>
  </si>
  <si>
    <t>Pago de trámites de inscripción de placa para las organizaciones que estarían recibiendo el vehículo. 3 en el primer trimestre del 2020 y 3 en el primer trimestre del 2021.</t>
  </si>
  <si>
    <t>Pago de trámites de revisión (experticia de policia) de vehículo  para las organizaciones que estarían recibiendo el vehículo. 3 en el primer trimestre del 2020 y 3 en el primer trimestre del 2021.</t>
  </si>
  <si>
    <t>Alquiler de oficina, suministros y servicios basicos/
Sub actividad: Alquiler de oficina</t>
  </si>
  <si>
    <t>Alquiler de oficina, suministros y servicios basicos/
Sub actividad: Servicios Básicos/Internet</t>
  </si>
  <si>
    <t>Alquiler de oficina, suministros y servicios basicos/
Sub actividad:Servicio de seguridad</t>
  </si>
  <si>
    <t>Gestión de subvenciones</t>
  </si>
  <si>
    <t>54599-$15,300.00</t>
  </si>
  <si>
    <t>54599-$7,200.00</t>
  </si>
  <si>
    <t>54599-$22,500.0</t>
  </si>
  <si>
    <t>Servicios profesionales para la implementacion de la Estrategia de Vinculación SSR/
Sub actividad: 
Consultoría para la elaboración de imagen en la implementación de estrategia multimedia</t>
  </si>
  <si>
    <t>Servicios profesionales para la implementacion de la Estrategia de Vinculación SSR/
Sub actividad: 
Consultoría para el seguimiento de la implementación de estrategia multimedia</t>
  </si>
  <si>
    <t>54599-$358.00</t>
  </si>
  <si>
    <t>54599-$742.00</t>
  </si>
  <si>
    <t>Servicios profesionales para la implementacion de la Estrategia de Vinculación SSR/
Sub actividad: 
Registro legal de APP movil en CNR</t>
  </si>
  <si>
    <t>SR-PLAN INTERNACIONAL, INC.</t>
  </si>
  <si>
    <t>SSR-ASOCIACION SALVADOREÑA DE DERECHOS HUMANOS ENTRE AMIGOS</t>
  </si>
  <si>
    <t>Costos operativos de SSR
Sub actividad:
Compra de papelería</t>
  </si>
  <si>
    <t>Costos operativos de SSR
Sub actividad:
Manteniniento de equipos</t>
  </si>
  <si>
    <t>Intervenciones conductuales para HSH</t>
  </si>
  <si>
    <t>Costos operativos de SSR</t>
  </si>
  <si>
    <t>54599-$3,300.00</t>
  </si>
  <si>
    <t>SSR-MOVIMIENTO DE MUJERES ORQUIDEAS DEL MAR</t>
  </si>
  <si>
    <t>Actividades para el abordaje educativo, cara a cara con trabajadoras del sexo./
Sub Actividad:
Viáticos</t>
  </si>
  <si>
    <t>Actividades para el abordaje educativo, cara a cara con trabajadoras del sexo./
Sub Actividad:
Encuentro nacional de trabajadoras sexuales</t>
  </si>
  <si>
    <t xml:space="preserve">Actividades para el abordaje educativo, cara a cara con trabajadoras del sexo./
Sub Actividad:
Talleres: intercambio de lecciones aprendidas, experiencias y desafios entre trabajadoras sexuales, personal de salud  y redes interinstitucionales </t>
  </si>
  <si>
    <t>Intervenciones conductuales para trabajadores sexuales</t>
  </si>
  <si>
    <t>Actividades para el abordaje educativo, cara a cara con trabajadoras del sexo./
Sub Actividad:
Actividades lúdicas, educación de pares - Abordajes</t>
  </si>
  <si>
    <t>54599-$6,925.00</t>
  </si>
  <si>
    <t>Pruebas rapidas e insumos para poblaciones clave</t>
  </si>
  <si>
    <t>54599-$ 24,643.92</t>
  </si>
  <si>
    <t>Fuente Financiera: Correo de fecha 25-092-019 de Bauduhin, Patrice" &lt;Patrice.Bauduhin2@plan-international.org_ SR-PLAN INTERNACIONAL, INC., en el que remite solicitud de Reprogramación de actividades.Archivo Excell" Sol. Reprogramación no sustantiva Plan Internacional, 24092019</t>
  </si>
  <si>
    <t>Esta reprogramacion es con el objetivo de efectuar la transferencia de unidades móviles a organizaciones socias, por lo que se realizara retiro de logos de Plan y pintura de sustitucion al retiro de los logos, asi mismo se  agregara el logo de la organización que lo estaría recibiendo. 3 vehículos en el último trimestre del 2019 ($ 900.00) y 3 en el último trimestre del 2020 ($ 900.00)</t>
  </si>
  <si>
    <t>Se solicita aprobación de reprogramacion para pago de  empresa  para servicio de  seguridad prestado  a la oficina del SR Plan Internacional, INC. Por un periodo de 15 meses a partir del mes de octubre 2019, hasta diciembre 2020, (a razon de $ 1,500.00 mensuales) dicha vigilancia es neesaria para  proteger e integridad física de las personas y los bienes  de la  oficina donde se desarrollan las actividades de la subvención SLV-H-MOH. Asi tambien el vigilante prestara servicio de  logistica para las llegadas tardes y en fines de semana por las jornadas de tomas de pruebas de los equipos técnicos asignados a unidades móviles, habilitando  el ingreso de estos equipos en horarios no convencionales. No omitimos manifestar que este servicio ya fue apoyado por el FM en el periodo de implementación de Plan de cierre de la subvención SLV-H-PLAN .</t>
  </si>
  <si>
    <t xml:space="preserve">Se solicita aprobación para el uso de economias obtenidas en las 2 actividades detalladas, para proceder al registro legal de la APP móvil, esto incluye nombre comercial, marca y derechos registrales ante las instancias gubernamentales asi como los honorarios del profesional responsable de las gestiones ante las instancias respectivas. </t>
  </si>
  <si>
    <t>Se solicita reprogramacion para adquision de servicio de mantenimiento preventivo y correctivo de aquipo de computo,  ya que es necesario mantener la vida util de éste equipo y existiendo economias de este rubro. Dicho servicio se requiere para el periodo  de noviembre del 2019 y marzo del 2020.</t>
  </si>
  <si>
    <t xml:space="preserve">AUTORIZADO </t>
  </si>
  <si>
    <t xml:space="preserve">Ministra de Salud </t>
  </si>
  <si>
    <t xml:space="preserve">Se solicita aprobación y presupuesto para desarrollar un encuentro nacional de mujeres trabajadoras sexuales, en cual se contempla alimentacion y viatico de transporte para 70 participantes con el objetivo de conocer la perspectiva que tienen las MTS para el próximo año, además de visualizar las acciones a tomar de cara a que el Fondo Mundial se retire del pais y ya no apoye con la adquisición de insumos, entre otras temáticas.
El hecho de conocer, de primera mano, las expectativas de las trabajadoras sexuales nos permitirá realizar una mejor planificación de las actividades a realizar y de las maneras de abordarlas sin el incentivo de la entrega de insumos que actualmente se les facilita y que ya no se les brindara en un futuro proximo, tambien el encuentro Nacional de Trabajadoras Sexuales, se visualiza como una necesidad de contar con un espacio para intercambiar y profundizar, sobre la dinámica que el trabajo sexual está adquirendo en las diferentes zonas; ademas, para compartir con mayor precisión los alcances del proyecto en ejecución, las apuestas y los cambios sustantivos que el mismo contempla, para lo cual se requiere que las trabajadoras sexuales se vayan posicionando desde otra perspectiva, en cuanto al autocuido y de cara a la exigibilidad de su derecho a la salud, ello implica necesarimente que la institucionalidad de salud pública, se fortalezca tomando en consideración las propuestas de esta población clave de cara a la buena ejecución del proyecto. </t>
  </si>
  <si>
    <t>Se propone desarrollar 3 talleres a razon de $625.00 c/u con 25 particiapantes por taller en cada unas de las zonas del pais, Occidental, Central y oriental donde se contempla alimentación a razon de $ 25.00 por participante; los cuales servirian para un intercambio de lecciones aprendidas y desafíos entre trabadoras sexuales y actores claves como personal de salud y redes inter institucionales, esto de cara a mejorar y fortalecer el trabajo y el trato entre estas instituciones y las trabajadoras sexuales así como eliminar las barreras existentes y tener una mejor coordinación visualizando el proceso de transición que habrá el próximo año.
A pesar de las acciones de sensibilización realizado en torno al tema de estigma y dicriminación, aun persisten algunas practicas institucionales que se convierten en barreras que limitan brindar servicios amigables a la población clave, sobre todo porque en torno al tema de trabajo sexual aun falta mayor conocimiento, por lo que se considera necesario llevar a cabo estos talleres en los cuales participe personal clave de salud y trabajadoras sexuales a fin de intercambiar experencias que fortalezcan las buenas prácticas o lo que aun falta por mejorar, ello de cara a abonar a los objetivos del proyecto.</t>
  </si>
  <si>
    <t>Reprogramación No. 4 Proyecto Fondo Global Componente VIH/sida SSF/NMF Fase 2</t>
  </si>
  <si>
    <t>REPROGRAMACION No. 1      SR PLAN INTERNACIONAL</t>
  </si>
  <si>
    <t>RECALENDARIZACION No. 1      SR PLAN INTERNACIONAL</t>
  </si>
  <si>
    <t xml:space="preserve">
En cumplimiento a las Directrices para la elaboración de presupuestos de las subvenciones-junio 2017 se ha realizado la clasificación de las necesidades que existen para fortalecer diferentes intervenciones en la ejecución del Proyecto Fondo Global Componente VIH/sida SSF/NMF/Fase2, determinando que existe un  monto de $ 36,225.00 que se solicita para ser reprogramado y asignado al fortalecimiento de actividades que dan respuesta al cumplimiento de objetivos y metas programaticas.
En vista de lo anterior se verifico que dentro de las adquisiciones no se incluyan actividades que esten relacionadas a las categorias de costos discrecionales( Recursos Humanos, Vehículos, Viáticos, gastos generales), asi como el aumento o la reducción de las intervenciones cumpla con las normas estándar de (+/- 15%) y el principio de ajuste de las categorias discrecionales, por lo que  para las intervenciones (fuente-disminución) e intervenciones (destino-aumento)  se determinó que para ambas intervenciones el cambio de presupuesto es inferior al 15% y se considera un ajuste poco significativo. Por lo tanto, no es necesario solicitar una autorización previa del Fondo Mundial para ser utilizadas, unicamente se requiere de aprobación interna por parte del Receptor Principal y MCP.
</t>
  </si>
  <si>
    <t>AUTORIZADO:</t>
  </si>
  <si>
    <t>F_________________________________________________</t>
  </si>
  <si>
    <t>F._________________________________________</t>
  </si>
  <si>
    <t>F. ______________________________________________</t>
  </si>
  <si>
    <t>F. ___________________________________________________</t>
  </si>
  <si>
    <t>PROYECTO FONDO GLOBAL COMPONENTE VIH/SIDA/SSF/NMF/FASE 2</t>
  </si>
  <si>
    <t>ANALISIS DE REPROGRAMACIONES DEL PRESUPUESTO POR CATEGORIAS DE COSTOS AL 24 DE SEPTIEMBRE DE 2019</t>
  </si>
  <si>
    <t>ANALISIS DE REPROGRAMACIONES DEL PRESUPUESTO POR INTERVENCIONES AL 24 DE SEPTIEMBRE DE 2019</t>
  </si>
  <si>
    <t>F. ____________________________________________</t>
  </si>
  <si>
    <t>Fuente 24/09/2019</t>
  </si>
  <si>
    <t>Destino
24/09/2019</t>
  </si>
  <si>
    <t>Aumentar
24/09/2019</t>
  </si>
  <si>
    <t>Disminuir
24/09/2019</t>
  </si>
  <si>
    <t>REPROGRAMACION No. 2      SR PLAN INTERNACIONAL</t>
  </si>
  <si>
    <t>Personal adminstrativo y financiero</t>
  </si>
  <si>
    <t>1.0 Recursos Humanos (RRHH)</t>
  </si>
  <si>
    <t>Servicios de diagnóstico de VIH para trabajadores sexuales</t>
  </si>
  <si>
    <t xml:space="preserve">Personal del  SR y SSR para el abordaje de TSF </t>
  </si>
  <si>
    <t>54599-$12,000.00</t>
  </si>
  <si>
    <t>54599-$12,000.0</t>
  </si>
  <si>
    <t>54599-$90,442.00</t>
  </si>
  <si>
    <r>
      <t xml:space="preserve">Actividades para el abordaje educativo, cara a cara con trabajadoras del sexo./
</t>
    </r>
    <r>
      <rPr>
        <b/>
        <sz val="10"/>
        <rFont val="Arial"/>
        <family val="2"/>
      </rPr>
      <t xml:space="preserve">Talleres  de disminución de estigma y discriminación (TOT) el cual incluye un proceso para la certificación de USCF que atienden mayor cantidad de poblaciones claves , nuevas VICITS y nuevos establecimientos amigables. </t>
    </r>
  </si>
  <si>
    <r>
      <t xml:space="preserve">Servicios profesionales para la implementacion de la Estrategia de Vinculación SSR/
</t>
    </r>
    <r>
      <rPr>
        <b/>
        <sz val="10"/>
        <rFont val="Arial"/>
        <family val="2"/>
      </rPr>
      <t>Asistencia Técnica para la elaboración de estudio para cambio de algoritmo diagnóstico de VIH.</t>
    </r>
  </si>
  <si>
    <r>
      <t>Materiales y formularios/</t>
    </r>
    <r>
      <rPr>
        <b/>
        <sz val="11"/>
        <color theme="1"/>
        <rFont val="Arial"/>
        <family val="2"/>
      </rPr>
      <t xml:space="preserve">
Impresión a full color de la Guía Nacional de atención VIH para ser utilizada en establecimientos de salud.</t>
    </r>
  </si>
  <si>
    <r>
      <t xml:space="preserve">Estrategia de Vinculación SSR/
</t>
    </r>
    <r>
      <rPr>
        <b/>
        <sz val="11"/>
        <color theme="1"/>
        <rFont val="Arial"/>
        <family val="2"/>
      </rPr>
      <t>Apoyo en implementación de malla curricular en programa educativo en centros penitenciarios  ede DGCP</t>
    </r>
  </si>
  <si>
    <r>
      <t xml:space="preserve">Servicios profesionales para la implementacion de la Estrategia de Vinculación SSR/
</t>
    </r>
    <r>
      <rPr>
        <b/>
        <sz val="10"/>
        <rFont val="Arial"/>
        <family val="2"/>
      </rPr>
      <t>Elaboración de malla curricular/ programa educativo,  para Ministerio de Justicia y Seguridad Pública</t>
    </r>
  </si>
  <si>
    <t>Fuente Financiera: Correo de fecha 25-092-019 de Bauduhin, Patrice" &lt;Patrice.Bauduhin2@plan-international.org_ SR-PLAN INTERNACIONAL, INC., en el que remite solicitud de Reprogramación de actividades.Archivo Excell" Sol. Reprogramación  sustantiva Plan Internacional, 24092019</t>
  </si>
  <si>
    <t xml:space="preserve">PENDIENTE DE PROGRAMAR PARA CUMPLIR EL 15% </t>
  </si>
  <si>
    <t>Reprogramacion en Aumento al 24 de Septiembre de 2019</t>
  </si>
  <si>
    <t>Reprogramacion en Disminución al 24 de Septiembre de 2019</t>
  </si>
  <si>
    <t>NETO</t>
  </si>
  <si>
    <t>Monto Límite de Aumento o disminución por cat.cost
 (+/-)5%</t>
  </si>
  <si>
    <t>Analisis Financiero al 24-09-2019</t>
  </si>
  <si>
    <t>Esta intervención a la fecha no ha sufrido cambios en el presupuesto (aumentos o disminuciones)</t>
  </si>
  <si>
    <t>Esta categoria de costos a la fecha no ha sufrido cambios en el presupuesto (aumentos o disminuciones)</t>
  </si>
  <si>
    <r>
      <t xml:space="preserve">El porcentaje de </t>
    </r>
    <r>
      <rPr>
        <b/>
        <sz val="10"/>
        <color theme="1"/>
        <rFont val="Arial"/>
        <family val="2"/>
      </rPr>
      <t>disminución acumulado a la fecha</t>
    </r>
    <r>
      <rPr>
        <sz val="10"/>
        <color theme="1"/>
        <rFont val="Arial"/>
        <family val="2"/>
      </rPr>
      <t xml:space="preserve"> para esta intervención es &lt;15%, por lo tanto no es necesario solicitar una autorización previa al Fondo Mundial</t>
    </r>
  </si>
  <si>
    <r>
      <t>El porcentaje de</t>
    </r>
    <r>
      <rPr>
        <b/>
        <sz val="10"/>
        <color theme="1"/>
        <rFont val="Arial"/>
        <family val="2"/>
      </rPr>
      <t xml:space="preserve"> aumento acumulado a la fecha </t>
    </r>
    <r>
      <rPr>
        <sz val="10"/>
        <color theme="1"/>
        <rFont val="Arial"/>
        <family val="2"/>
      </rPr>
      <t>para esta intervención es &lt;15%, por lo tanto no es necesario solicitar una autorización previa al Fondo Mundial</t>
    </r>
  </si>
  <si>
    <r>
      <t xml:space="preserve">El porcentaje de </t>
    </r>
    <r>
      <rPr>
        <b/>
        <sz val="10"/>
        <color theme="1"/>
        <rFont val="Arial"/>
        <family val="2"/>
      </rPr>
      <t>disminución</t>
    </r>
    <r>
      <rPr>
        <sz val="10"/>
        <color theme="1"/>
        <rFont val="Arial"/>
        <family val="2"/>
      </rPr>
      <t xml:space="preserve"> para esta intervención es &lt;15%, por lo tanto no es necesario solicitar una autorización previa al Fondo Mundial</t>
    </r>
  </si>
  <si>
    <r>
      <rPr>
        <b/>
        <sz val="10"/>
        <color theme="1"/>
        <rFont val="Arial"/>
        <family val="2"/>
      </rPr>
      <t>Comentarios:</t>
    </r>
    <r>
      <rPr>
        <sz val="10"/>
        <color theme="1"/>
        <rFont val="Arial"/>
        <family val="2"/>
      </rPr>
      <t xml:space="preserve"> Los cambios presupuestarios estan por debajo del umbral (+/-15%) para las intervenciones que sufren modificaciones en aumento o disminución, en tal sentido dichos cambios se consideran </t>
    </r>
    <r>
      <rPr>
        <b/>
        <u/>
        <sz val="10"/>
        <color theme="1"/>
        <rFont val="Arial"/>
        <family val="2"/>
      </rPr>
      <t>no sustanciales</t>
    </r>
    <r>
      <rPr>
        <sz val="10"/>
        <color theme="1"/>
        <rFont val="Arial"/>
        <family val="2"/>
      </rPr>
      <t>, por lo tanto no es necesario solicitar una autorización previa al Fondo Mundial, unicamente se requiere de la autorización interna por parte del Receptor Pricipal y MCP.</t>
    </r>
  </si>
  <si>
    <r>
      <t xml:space="preserve">El porcentaje de </t>
    </r>
    <r>
      <rPr>
        <b/>
        <sz val="10"/>
        <color theme="1"/>
        <rFont val="Arial"/>
        <family val="2"/>
      </rPr>
      <t>disminución a la fecha</t>
    </r>
    <r>
      <rPr>
        <sz val="10"/>
        <color theme="1"/>
        <rFont val="Arial"/>
        <family val="2"/>
      </rPr>
      <t xml:space="preserve"> para esta categoria de costos es &lt;5%, por lo tanto no es necesario solicitar una autorización previa al Fondo Mundial</t>
    </r>
  </si>
  <si>
    <r>
      <t xml:space="preserve">El porcentaje de </t>
    </r>
    <r>
      <rPr>
        <b/>
        <sz val="10"/>
        <color theme="1"/>
        <rFont val="Arial"/>
        <family val="2"/>
      </rPr>
      <t xml:space="preserve">aumento a la fecha </t>
    </r>
    <r>
      <rPr>
        <sz val="10"/>
        <color theme="1"/>
        <rFont val="Arial"/>
        <family val="2"/>
      </rPr>
      <t>para esta categoria de costos es &lt;5%, por lo tanto no es necesario solicitar una autorización previa al Fondo Mundial</t>
    </r>
  </si>
  <si>
    <r>
      <t>El porcentaje de</t>
    </r>
    <r>
      <rPr>
        <b/>
        <sz val="10"/>
        <color theme="1"/>
        <rFont val="Arial"/>
        <family val="2"/>
      </rPr>
      <t xml:space="preserve"> aumento a la fecha </t>
    </r>
    <r>
      <rPr>
        <sz val="10"/>
        <color theme="1"/>
        <rFont val="Arial"/>
        <family val="2"/>
      </rPr>
      <t>para esta categoria de costos es &gt;5%, por lo tanto se han verificado que las adquisiciones no forman parte de las categorias discrecionales ( Recursos Humanos, Vehículos, Viáticos, gastos generales) por lo que no es necesario solicitar una autorización previa al Fondo Mundial</t>
    </r>
  </si>
  <si>
    <r>
      <rPr>
        <b/>
        <sz val="10"/>
        <color theme="1"/>
        <rFont val="Arial"/>
        <family val="2"/>
      </rPr>
      <t>Comentarios:</t>
    </r>
    <r>
      <rPr>
        <sz val="10"/>
        <color theme="1"/>
        <rFont val="Arial"/>
        <family val="2"/>
      </rPr>
      <t xml:space="preserve"> En vista que los productos a adquirirse no forman parte de las categorias discrecionales ( Recursos Humanos, Vehículos, Viáticos, gastos generales) y los cambios presupuestarios estan por debajo del umbral (+/-5%) para las categorias que sufren modificaciones en aumento o disminución, a excepción de la categoria de costos 9.0   Non-health equipment (NHP) que alcanza el 11% superando un 6%, por lo que se han verificado las adquisiciones solicitadas y evidenciando que dicho aumento no forma parte de las categorias discrecionales ( Recursos Humanos, Vehículos, Viáticos, gastos generales); y 10.0 Communication Material and Publications (CMP) que alcanza un 16.9% en tal sentido dichos cambios se consideran </t>
    </r>
    <r>
      <rPr>
        <b/>
        <u/>
        <sz val="10"/>
        <color theme="1"/>
        <rFont val="Arial"/>
        <family val="2"/>
      </rPr>
      <t>no sustanciales</t>
    </r>
    <r>
      <rPr>
        <sz val="10"/>
        <color theme="1"/>
        <rFont val="Arial"/>
        <family val="2"/>
      </rPr>
      <t>, por lo tanto no es necesario solicitar una autorización previa al Fondo Mundial, unicamente se requiere de la autorización interna por parte del Receptor Principal y MCP.</t>
    </r>
  </si>
  <si>
    <t xml:space="preserve">
En cumplimiento a las Directrices para la elaboración de presupuestos de las subvenciones-junio 2017 se ha realizado la clasificación de las necesidades que existen para fortalecer diferentes intervenciones en la ejecución del Proyecto Fondo Global Componente VIH/sida SSF/NMF/Fase2, determinando que existe un  monto de $ 102,442.00 que se solicita para ser reprogramado y asignado al fortalecimiento de actividades que dan respuesta al cumplimiento de objetivos y metas programaticas.
En vista de lo anterior se verifico que dentro de las adquisiciones no se incluyan actividades que aumenten las categorias de costos discrecionales( Recursos Humanos, Vehículos, Viáticos, gastos generales), asi como el aumento o la reducción de las intervenciones cumpla con las normas estándar de (+/- 15%) y el principio de ajuste de las categorias discrecionales, por lo que  para las intervenciones (fuente-disminución) e intervenciones (destino-aumento)  se determinó que para ambas intervenciones el cambio de presupuesto es inferior al 15% y se considera un ajuste poco significativo. Por lo tanto, no es necesario solicitar una autorización previa del Fondo Mundial para ser utilizadas, unicamente se requiere de aprobación interna por parte del Receptor Principal y MCP.
</t>
  </si>
  <si>
    <t>Reprogramación No. 5 (MINSAL) Proyecto Fondo Global Componente VIH/sida SSF/NMF Fase 2</t>
  </si>
  <si>
    <t xml:space="preserve">Se solicita  recalendarizacion del presupuesto del año 2020 para ejcutarse el año 2019, para poder realizar la compra de pruebas rapidas capilares para poblaciones clave, con el objeto de realizar la compra de pruebas en el presente año y no iniciar el año 2020 y quedar desabastecidos de estas pruebas. Es importante mencionar, que la compra se estará realizando por la cantidad de pruebas que puedan ser adquiridas debido a que los costos unitarios en el presupuesto fueron calculados inferior a los cotizados acutalmente por el proveedor único en el pais.. </t>
  </si>
  <si>
    <t>Recalendarización No. 2 (MINSAL) Proyecto Fondo Global Componente VIH/sida SSF/NMF Fase 2</t>
  </si>
  <si>
    <t xml:space="preserve">En vista que existen economias de RRHH, y siendo  necesario entregar las Guía  a finales de octubre 2019 y se requiere la impresión de la misma para ser entregada a los equipos multidisciplinarios del Sistema Nacional de Salud, incluyendo los 20 hospitales donde hay Clínicas de atención integral.
La  estandarizacion de los manejos clínicos de el VIH, incluyendo las nuevas recomendaciones de OMS con la introduccion de nuevos fármacos, hacen que la calidad de la atención en salud para personas con VIH mejore. La guía de atención clínica, es el docuemnto normativo nacional que debe ser divulgado y socializado con todo el personal de salud involucrado en la atención integral al VIH.
Costo historio por impresión de documentos similares en la subvención SLV-H-PLAN; se estiman 5000 ejemplares a un costo de $ 7.00 C/U.y con esto se da respuesa a los indicadores del proyecto.  Se solicita autorizacion para reprogramar dichos fondos.  </t>
  </si>
  <si>
    <t xml:space="preserve">En vista que existen economias de  RRHH debido a la implementación de plan de cierre en la subvencion SLV-H-PLAN, por lo que se genero esta economía. Ante ello, se solicita que parte de ese remanente sea utilizado para la realización de Talleres  de disminución de estigma y discriminación (TOT) el cual incluye un proceso para la certificación de USCF que atienden mayor cantidad de poblaciones claves , nuevas VICITS y nuevos establecimientos amigables. 
Esta actividad no está considerada en el presupuesto de la subvención SLV-H-MOH 2019-2021 por falta de recursos; sin embargo es una necesidad sentida para asegurar que los establecimientos involucrados den una buena atención a las poblaciones claves, se han incluido VICIT y USCF amigables, no incluidas en las capacitaciones realizadas con la subvención SLV-H-PLAN.
La calidad del programa  mejora  ya que si el 100% del personal de los establecimientos  de salud están formados y sensibilizados  y los establecimientos son  certificados como  espacios libres de estigma y discriminacion,  las poblaciones claves accesan de manera más cómoda  a los servicios ofrecidos en los establecimientos, seguros de que no serán estigmatizados y discriminados y que  recibirán una atención de calidad de acuerdo a los lineamientos técnicos. </t>
  </si>
  <si>
    <t>En vista que existen economias de RRHH, y siendo  necesario la implementación de malla currillcular en escuela penitenciaria y siendo que 
esta actividad contribuirá a las acciones de formación y fortalecimiento del personal penitenciario en el eje   trasformador de género lo que permitirá  promover y  garantizar  los derechos de población en condición de vulnerabilidad en los Centros Penales,  mediante el desarrollo de talleres formativos  con el personal y que estos puedan implementar acciones que promuevan  el reconocimiento y respeto a los derechos de población LGBTIQ+, población viviendo con con VIH, niñas, niños y jóvenes, que esten involucrados en el sistema penal, ya sea porque residen junto a su madres en unidades del sistema cerrado o porque estan en proceso de algún tipo de sanción, lo que servirá para la formación y preparación del personal para el desarrollo del diagnóstico sobre la situación de estas poblaciones identificando nudos críticos y proponiendo vías de resolución de los mismos, así también la consolidación de una mesa de trabajo permanente interinstitucional al fin de establecer lineamientos administrativos y técnicos que garanticen el respeto irrestricto del interés superior de niñas y niños que residen en unidades penales junto a sus madres, así como los derechos de las mujeres, población LGBTIQ+ y personas viviendo con VIH, dentro de centros penales y en general población en condición de vulnerabilidad. Se ha considerado el desarrollo de 10 talleres con un promedio de 35 participantes con un costo unitario de alimentación de 25.00 por persona, la contratación de facilitadores a un costo de $6,000 y 1 kit de materiales didácticos por 250.00. Se solicita autorizacion para reprogramar dichos fondos, ya que con esto se estara dando respueta a los indicadores del proyecto.</t>
  </si>
  <si>
    <t xml:space="preserve">En vista que existen economias de RRHH, y es necesario modificar  los algoritmos vigentes recomendados por OMS basado en pruebas rápidas, es necesario realizar una consultoría para actualizarlos con el objetivo de aumentar coberturas de detección, disminuir el tiempo de respuesta y disminuir los costos de las pruebas.
El contar con un algoritmo diagnóstico actualizado en relación a la aplicación de pruebas rápidas, representa una oportunidad costo beneficio que puede ayudar en la transición de las subvenciones del Fondo Muindial. y con esto se da respuesa a los indicadores del proyecto.  Se solicita autorizacion para reprogramar dichos fondos. </t>
  </si>
  <si>
    <t xml:space="preserve"> En vista que existen economias de RRHH, y existiendo el requerimiento oficial de Ministerio de Justicia y Seguridad pública, como una necesidad emergente para el cumplimientos de leyes, existe la necesidad de la contratación de una consultoría para la elaboración de una malla curricular que contribuya al plan nacional de la escuela penitenciaria y así contar con un programa curricular de formación y fortalecimiento al personal de centros penitenciarios y de esta forma contribuirá a las acciones  trasformadoras de género a fin de garantizar  los derechos de población en condición de vulnerabilidad en los Centos Penales, se apoyará al Ministerio de Justicia y Seguridad Pública, a través de Dirección General de Centros Penales en la elaboración de un programa educativo/ curricular, para la Escuela Penitenciaria que incluya marcos jurídicos, filosófico, programático y estratégico con el desarrollo de temáticas con enfoques tranversales de género/protección lo cual tendría como resultado el reconocimiento y respeto a los derechos de población LGBTIQ+, población viviendo con con VIH, niñas, niños y jóvenes, que estén involucrados en el sistema penal, ya sea porque residen junto a su madres en unidades del sistema cerrado o porque están en proceso de algún tipo de sanción. Por lo que se solicita la reprogramacion de estos fondos ya que se da respuesta a los indicadores del proyecto. </t>
  </si>
  <si>
    <t xml:space="preserve">Se solicita un refuerzo presupuestario para pago de viaticos a educadoras, principalmente para las actividades realizadas en la zona oriental del pais asi como las que se desarrollan para referecia efectiva de usuarias.
La solicitud de refuerzo presupuestario para viáticos a educadoras, abona a los resultados, en la medida que permitirá la movilización a las diferentes zonas de trabajo sexual, sobre todo, debido a la necesidad de una mayor movilización en las actividades programáticas ya que la mayoria de mujeres trabajadoras sexuales que estan concentradas en puntos de trabajo sexual a la fecha ya han sido abordadas y por lo tanto es necesario una mayor busqueda para el cumplimiento de los indicadores de testeo y referencia efectiva contemplados en el presente proyecto. A tres meses de finalizar el año, y tomando en cuenta un historial de lo ejecutado a la fecha en ese rubro, se presenta la necesidad urgente de inyectar refuerzo en esa linea para cumplir al 100% con las metas establecidas,  ya que ello implica ampliar cobertura en la medida que se necesita alcanzar mujeres trabajadoras sexuales en zonas que aun no han sido intervenidas, por lo que se vuelve prioritario considerar positivamente este refuerzo presupuestario. </t>
  </si>
  <si>
    <t xml:space="preserve">En vista que se cuenta con economias en la linea presupuestaria y existiendo la necesidad de contar con papeleria e insumos de limpieza, por la cantidad de $400 x mes para el periodo  de julio a diciembre del 2019 , la cual se utilizara en la oficna central de Asociación Entre Amigos y la bodega periferica ubicada en el departamento de San Miguel. Ya que dicha necesidad no se contemplo dentro de los Costos Operativos de SSR al momento de la elaboración del POA Financiero del año 2019. Esta papeleria sera utiliza para la preparación de informes técnicos y financieros.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</si>
</sst>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0%"/>
  </numFmts>
  <fonts count="31" x14ac:knownFonts="1">
    <font>
      <sz val="11"/>
      <color theme="1"/>
      <name val="Arial"/>
      <family val="2"/>
    </font>
    <font>
      <sz val="11"/>
      <color theme="1"/>
      <name val="Georgia"/>
      <family val="1"/>
    </font>
    <font>
      <b/>
      <sz val="11"/>
      <color theme="1"/>
      <name val="Georgia"/>
      <family val="1"/>
    </font>
    <font>
      <b/>
      <sz val="26"/>
      <color rgb="FFFF0000"/>
      <name val="Arial"/>
      <family val="2"/>
    </font>
    <font>
      <b/>
      <sz val="12"/>
      <name val="Arial"/>
      <family val="2"/>
    </font>
    <font>
      <b/>
      <sz val="18"/>
      <color theme="1"/>
      <name val="Georgia"/>
      <family val="1"/>
    </font>
    <font>
      <i/>
      <sz val="10"/>
      <color theme="1"/>
      <name val="Georgia"/>
      <family val="1"/>
    </font>
    <font>
      <b/>
      <sz val="10"/>
      <color theme="1"/>
      <name val="Georgia"/>
      <family val="1"/>
    </font>
    <font>
      <i/>
      <sz val="11"/>
      <color theme="1"/>
      <name val="Georgia"/>
      <family val="1"/>
    </font>
    <font>
      <b/>
      <sz val="10"/>
      <color theme="1"/>
      <name val="Arial"/>
      <family val="2"/>
    </font>
    <font>
      <sz val="10"/>
      <name val="Arial"/>
      <family val="2"/>
    </font>
    <font>
      <sz val="11"/>
      <color theme="1"/>
      <name val="Arial"/>
      <family val="2"/>
    </font>
    <font>
      <sz val="10"/>
      <color theme="1"/>
      <name val="Arial Unicode MS"/>
    </font>
    <font>
      <b/>
      <sz val="11"/>
      <color theme="1"/>
      <name val="Arial"/>
      <family val="2"/>
    </font>
    <font>
      <b/>
      <sz val="15"/>
      <name val="Arial"/>
      <family val="2"/>
    </font>
    <font>
      <sz val="12"/>
      <color theme="1"/>
      <name val="Calibri"/>
      <family val="2"/>
      <scheme val="minor"/>
    </font>
    <font>
      <b/>
      <sz val="15"/>
      <color theme="1"/>
      <name val="Georgia"/>
      <family val="1"/>
    </font>
    <font>
      <b/>
      <sz val="14"/>
      <color theme="1"/>
      <name val="Georgia"/>
      <family val="1"/>
    </font>
    <font>
      <b/>
      <i/>
      <sz val="11"/>
      <color theme="1"/>
      <name val="Arial"/>
      <family val="2"/>
    </font>
    <font>
      <sz val="12"/>
      <color theme="1"/>
      <name val="Arial"/>
      <family val="2"/>
    </font>
    <font>
      <b/>
      <i/>
      <u/>
      <sz val="13"/>
      <color theme="1"/>
      <name val="Arial"/>
      <family val="2"/>
    </font>
    <font>
      <b/>
      <sz val="28"/>
      <color theme="1"/>
      <name val="Georgia"/>
      <family val="1"/>
    </font>
    <font>
      <sz val="28"/>
      <color theme="1"/>
      <name val="Georgia"/>
      <family val="1"/>
    </font>
    <font>
      <b/>
      <sz val="11"/>
      <color rgb="FFFF0000"/>
      <name val="Arial"/>
      <family val="2"/>
    </font>
    <font>
      <sz val="11"/>
      <name val="Arial"/>
      <family val="2"/>
    </font>
    <font>
      <sz val="11"/>
      <color theme="1"/>
      <name val="Arial Unicode MS"/>
    </font>
    <font>
      <b/>
      <sz val="11"/>
      <name val="Georgia"/>
      <family val="1"/>
    </font>
    <font>
      <sz val="8"/>
      <name val="Arial"/>
      <family val="2"/>
    </font>
    <font>
      <sz val="10"/>
      <color theme="1"/>
      <name val="Arial"/>
      <family val="2"/>
    </font>
    <font>
      <b/>
      <sz val="10"/>
      <name val="Arial"/>
      <family val="2"/>
    </font>
    <font>
      <b/>
      <u/>
      <sz val="10"/>
      <color theme="1"/>
      <name val="Arial"/>
      <family val="2"/>
    </font>
  </fonts>
  <fills count="12">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7">
    <xf numFmtId="0" fontId="0" fillId="0" borderId="0"/>
    <xf numFmtId="0" fontId="10" fillId="0" borderId="0"/>
    <xf numFmtId="44"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5" fillId="0" borderId="0"/>
    <xf numFmtId="9" fontId="15" fillId="0" borderId="0" applyFont="0" applyFill="0" applyBorder="0" applyAlignment="0" applyProtection="0"/>
  </cellStyleXfs>
  <cellXfs count="383">
    <xf numFmtId="0" fontId="0" fillId="0" borderId="0" xfId="0"/>
    <xf numFmtId="0" fontId="0" fillId="0" borderId="3" xfId="0" applyBorder="1" applyAlignment="1">
      <alignment wrapText="1"/>
    </xf>
    <xf numFmtId="0" fontId="0" fillId="0" borderId="0" xfId="0" applyAlignment="1">
      <alignment wrapText="1"/>
    </xf>
    <xf numFmtId="0" fontId="3" fillId="0" borderId="0" xfId="0" applyFont="1" applyAlignment="1">
      <alignment horizontal="left" vertical="top" wrapText="1"/>
    </xf>
    <xf numFmtId="3" fontId="0" fillId="0" borderId="1" xfId="0" applyNumberFormat="1" applyBorder="1" applyAlignment="1">
      <alignment wrapText="1"/>
    </xf>
    <xf numFmtId="0" fontId="2" fillId="2" borderId="12" xfId="0" applyFont="1" applyFill="1" applyBorder="1" applyAlignment="1">
      <alignment horizontal="center" vertical="center" wrapText="1"/>
    </xf>
    <xf numFmtId="3" fontId="0" fillId="0" borderId="4" xfId="0" applyNumberFormat="1" applyBorder="1" applyAlignment="1">
      <alignment wrapText="1"/>
    </xf>
    <xf numFmtId="0" fontId="0" fillId="4" borderId="27" xfId="0" applyFill="1" applyBorder="1" applyAlignment="1">
      <alignment wrapText="1"/>
    </xf>
    <xf numFmtId="0" fontId="0" fillId="4" borderId="28" xfId="0" applyFill="1" applyBorder="1" applyAlignment="1">
      <alignment wrapText="1"/>
    </xf>
    <xf numFmtId="44" fontId="0" fillId="0" borderId="0" xfId="2" applyFont="1" applyAlignment="1">
      <alignment wrapText="1"/>
    </xf>
    <xf numFmtId="44" fontId="0" fillId="0" borderId="11" xfId="2" applyFont="1" applyBorder="1" applyAlignment="1">
      <alignment wrapText="1"/>
    </xf>
    <xf numFmtId="0" fontId="7" fillId="2" borderId="2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0" fillId="0" borderId="0" xfId="0" applyAlignment="1">
      <alignment horizontal="center" vertical="center"/>
    </xf>
    <xf numFmtId="10" fontId="0" fillId="0" borderId="0" xfId="3" applyNumberFormat="1" applyFont="1"/>
    <xf numFmtId="0" fontId="3" fillId="0" borderId="0" xfId="0" applyFont="1" applyAlignment="1">
      <alignment horizontal="center" vertical="center" wrapText="1"/>
    </xf>
    <xf numFmtId="0" fontId="0" fillId="0" borderId="3" xfId="0" applyBorder="1" applyAlignment="1">
      <alignment horizontal="center" vertical="center" wrapText="1"/>
    </xf>
    <xf numFmtId="3" fontId="0" fillId="0" borderId="1" xfId="0" applyNumberFormat="1" applyBorder="1" applyAlignment="1">
      <alignment horizontal="center" vertical="center" wrapText="1"/>
    </xf>
    <xf numFmtId="0" fontId="12" fillId="0" borderId="25" xfId="0" applyFont="1" applyBorder="1" applyAlignment="1">
      <alignment vertical="center"/>
    </xf>
    <xf numFmtId="0" fontId="0" fillId="0" borderId="0" xfId="0" applyBorder="1"/>
    <xf numFmtId="0" fontId="0" fillId="0" borderId="0" xfId="0" applyBorder="1" applyAlignment="1">
      <alignment horizontal="left" wrapText="1"/>
    </xf>
    <xf numFmtId="0" fontId="0" fillId="0" borderId="0" xfId="0" applyBorder="1" applyAlignment="1">
      <alignment wrapText="1"/>
    </xf>
    <xf numFmtId="0" fontId="0" fillId="0" borderId="0" xfId="0" applyBorder="1" applyAlignment="1">
      <alignment horizontal="left"/>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xf numFmtId="0" fontId="0" fillId="0" borderId="29" xfId="0" applyBorder="1" applyAlignment="1">
      <alignment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35" xfId="0" applyBorder="1" applyAlignment="1">
      <alignment wrapText="1"/>
    </xf>
    <xf numFmtId="44" fontId="0" fillId="0" borderId="36" xfId="2" applyFont="1" applyBorder="1" applyAlignment="1">
      <alignment wrapText="1"/>
    </xf>
    <xf numFmtId="0" fontId="0" fillId="4" borderId="38" xfId="0" applyFill="1" applyBorder="1" applyAlignment="1">
      <alignment wrapText="1"/>
    </xf>
    <xf numFmtId="0" fontId="0" fillId="0" borderId="0" xfId="0" applyAlignment="1">
      <alignment horizontal="right" vertical="top" wrapText="1"/>
    </xf>
    <xf numFmtId="0" fontId="0" fillId="0" borderId="0" xfId="0" applyAlignment="1">
      <alignment horizontal="right" vertical="top"/>
    </xf>
    <xf numFmtId="0" fontId="2" fillId="0" borderId="25" xfId="0" applyFont="1" applyFill="1" applyBorder="1" applyAlignment="1">
      <alignment horizontal="right" vertical="top"/>
    </xf>
    <xf numFmtId="0" fontId="2" fillId="0" borderId="29" xfId="0" applyFont="1" applyFill="1" applyBorder="1" applyAlignment="1">
      <alignment horizontal="right" vertical="top"/>
    </xf>
    <xf numFmtId="0" fontId="2" fillId="0" borderId="30" xfId="0" applyFont="1" applyFill="1" applyBorder="1" applyAlignment="1">
      <alignment horizontal="right" vertical="top"/>
    </xf>
    <xf numFmtId="0" fontId="2" fillId="0" borderId="0" xfId="0" applyFont="1" applyFill="1" applyBorder="1" applyAlignment="1">
      <alignment horizontal="right" vertical="top"/>
    </xf>
    <xf numFmtId="0" fontId="1" fillId="0" borderId="0" xfId="0" applyFont="1" applyFill="1" applyBorder="1" applyAlignment="1">
      <alignment horizontal="left" vertical="top"/>
    </xf>
    <xf numFmtId="0" fontId="0" fillId="0" borderId="0" xfId="0" applyAlignment="1">
      <alignment horizontal="left" wrapText="1"/>
    </xf>
    <xf numFmtId="0" fontId="0" fillId="0" borderId="36" xfId="0" applyBorder="1" applyAlignment="1">
      <alignment horizontal="left" wrapText="1"/>
    </xf>
    <xf numFmtId="0" fontId="0" fillId="0" borderId="11" xfId="0" applyBorder="1" applyAlignment="1">
      <alignment horizontal="left" wrapText="1"/>
    </xf>
    <xf numFmtId="0" fontId="5" fillId="2" borderId="8" xfId="0" applyFont="1" applyFill="1" applyBorder="1" applyAlignment="1">
      <alignment horizontal="left" wrapText="1"/>
    </xf>
    <xf numFmtId="0" fontId="0" fillId="0" borderId="0" xfId="0" applyAlignment="1">
      <alignment horizontal="left"/>
    </xf>
    <xf numFmtId="3" fontId="0" fillId="0" borderId="34" xfId="0" applyNumberFormat="1" applyBorder="1" applyAlignment="1">
      <alignment horizontal="left" wrapText="1"/>
    </xf>
    <xf numFmtId="3" fontId="0" fillId="0" borderId="1" xfId="0" applyNumberFormat="1" applyBorder="1" applyAlignment="1">
      <alignment horizontal="left" wrapText="1"/>
    </xf>
    <xf numFmtId="0" fontId="0" fillId="0" borderId="1" xfId="0" applyBorder="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2" fillId="0" borderId="24" xfId="0" applyFont="1" applyFill="1" applyBorder="1" applyAlignment="1">
      <alignment horizontal="left" vertical="top"/>
    </xf>
    <xf numFmtId="0" fontId="2" fillId="0" borderId="25" xfId="0" applyFont="1" applyFill="1" applyBorder="1" applyAlignment="1">
      <alignment horizontal="left" vertical="top"/>
    </xf>
    <xf numFmtId="0" fontId="2" fillId="0" borderId="0" xfId="0" applyFont="1" applyFill="1" applyBorder="1" applyAlignment="1">
      <alignment horizontal="left" vertical="top"/>
    </xf>
    <xf numFmtId="0" fontId="12" fillId="0" borderId="25" xfId="0" applyFont="1" applyBorder="1" applyAlignment="1">
      <alignment horizontal="left" vertical="center"/>
    </xf>
    <xf numFmtId="0" fontId="0" fillId="0" borderId="34" xfId="0" applyBorder="1" applyAlignment="1">
      <alignment horizontal="left" wrapText="1"/>
    </xf>
    <xf numFmtId="3" fontId="0" fillId="0" borderId="37" xfId="0" applyNumberFormat="1" applyBorder="1" applyAlignment="1">
      <alignment horizontal="left" wrapText="1"/>
    </xf>
    <xf numFmtId="3" fontId="0" fillId="0" borderId="14" xfId="0" applyNumberFormat="1" applyBorder="1" applyAlignment="1">
      <alignment horizontal="left"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left" wrapText="1"/>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25" xfId="0" applyFont="1" applyBorder="1" applyAlignment="1">
      <alignment horizontal="left" wrapText="1"/>
    </xf>
    <xf numFmtId="0" fontId="0" fillId="0" borderId="25" xfId="0" applyBorder="1" applyAlignment="1">
      <alignment wrapText="1"/>
    </xf>
    <xf numFmtId="44" fontId="0" fillId="0" borderId="25" xfId="2" applyFont="1" applyBorder="1" applyAlignment="1">
      <alignment wrapText="1"/>
    </xf>
    <xf numFmtId="44" fontId="0" fillId="0" borderId="0" xfId="2"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44" fontId="7" fillId="2" borderId="24" xfId="2" applyFont="1" applyFill="1" applyBorder="1" applyAlignment="1">
      <alignment horizontal="center" vertical="center" wrapText="1"/>
    </xf>
    <xf numFmtId="44" fontId="16" fillId="2" borderId="10" xfId="0" applyNumberFormat="1" applyFont="1" applyFill="1" applyBorder="1" applyAlignment="1">
      <alignment wrapText="1"/>
    </xf>
    <xf numFmtId="0" fontId="9" fillId="0" borderId="0" xfId="0" applyFont="1" applyAlignment="1">
      <alignment horizontal="right" vertical="center" wrapText="1"/>
    </xf>
    <xf numFmtId="44" fontId="17" fillId="2" borderId="10" xfId="0" applyNumberFormat="1" applyFont="1" applyFill="1" applyBorder="1" applyAlignment="1">
      <alignment wrapText="1"/>
    </xf>
    <xf numFmtId="0" fontId="13" fillId="0" borderId="32" xfId="0" applyFont="1" applyBorder="1" applyAlignment="1">
      <alignment vertical="center"/>
    </xf>
    <xf numFmtId="0" fontId="5" fillId="0" borderId="0" xfId="0" applyFont="1" applyFill="1" applyBorder="1" applyAlignment="1">
      <alignment horizontal="right" wrapText="1"/>
    </xf>
    <xf numFmtId="44" fontId="17" fillId="0" borderId="0" xfId="0" applyNumberFormat="1" applyFont="1" applyFill="1" applyBorder="1" applyAlignment="1">
      <alignment wrapText="1"/>
    </xf>
    <xf numFmtId="0" fontId="0" fillId="0" borderId="0" xfId="0" applyFill="1"/>
    <xf numFmtId="0" fontId="5" fillId="0" borderId="0" xfId="0" applyFont="1" applyFill="1" applyBorder="1" applyAlignment="1">
      <alignment horizontal="center" wrapText="1"/>
    </xf>
    <xf numFmtId="44" fontId="16" fillId="0" borderId="0" xfId="0" applyNumberFormat="1" applyFont="1" applyFill="1" applyBorder="1" applyAlignment="1">
      <alignment wrapText="1"/>
    </xf>
    <xf numFmtId="0" fontId="5" fillId="0" borderId="0" xfId="0" applyFont="1" applyFill="1" applyBorder="1" applyAlignment="1">
      <alignment horizontal="left" wrapText="1"/>
    </xf>
    <xf numFmtId="0" fontId="0" fillId="0" borderId="0" xfId="0" applyFill="1" applyBorder="1" applyAlignment="1">
      <alignment wrapText="1"/>
    </xf>
    <xf numFmtId="0" fontId="0" fillId="0" borderId="0" xfId="0" applyFill="1" applyAlignment="1">
      <alignment wrapText="1"/>
    </xf>
    <xf numFmtId="0" fontId="1" fillId="0" borderId="0" xfId="0" applyFont="1" applyFill="1" applyBorder="1" applyAlignment="1">
      <alignment vertical="top" wrapText="1"/>
    </xf>
    <xf numFmtId="44" fontId="0" fillId="0" borderId="29" xfId="2" applyFont="1" applyBorder="1" applyAlignment="1">
      <alignment wrapText="1"/>
    </xf>
    <xf numFmtId="0" fontId="1" fillId="0" borderId="0" xfId="0" applyFont="1" applyFill="1" applyBorder="1" applyAlignment="1">
      <alignment horizontal="left" vertical="center"/>
    </xf>
    <xf numFmtId="0" fontId="1" fillId="0" borderId="30" xfId="0" applyFont="1" applyFill="1" applyBorder="1" applyAlignment="1">
      <alignment horizontal="left" vertical="center"/>
    </xf>
    <xf numFmtId="0" fontId="1" fillId="0" borderId="19"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0" fillId="0" borderId="19" xfId="0" applyBorder="1" applyAlignment="1">
      <alignment wrapText="1"/>
    </xf>
    <xf numFmtId="9" fontId="0" fillId="0" borderId="0" xfId="3" applyFont="1" applyBorder="1" applyAlignment="1">
      <alignment horizontal="left" wrapText="1"/>
    </xf>
    <xf numFmtId="0" fontId="0" fillId="0" borderId="0" xfId="0" applyNumberFormat="1"/>
    <xf numFmtId="0" fontId="13" fillId="0" borderId="0" xfId="0" applyNumberFormat="1" applyFont="1" applyBorder="1" applyAlignment="1">
      <alignment vertical="center"/>
    </xf>
    <xf numFmtId="0" fontId="0" fillId="0" borderId="0" xfId="0" applyNumberFormat="1" applyAlignment="1">
      <alignment wrapText="1"/>
    </xf>
    <xf numFmtId="0" fontId="0" fillId="0" borderId="0" xfId="0" applyNumberFormat="1" applyBorder="1" applyAlignment="1">
      <alignment wrapText="1"/>
    </xf>
    <xf numFmtId="0" fontId="17" fillId="0" borderId="0" xfId="0" applyNumberFormat="1" applyFont="1" applyFill="1" applyBorder="1" applyAlignment="1">
      <alignment wrapText="1"/>
    </xf>
    <xf numFmtId="0" fontId="0" fillId="0" borderId="0" xfId="3" applyNumberFormat="1" applyFont="1"/>
    <xf numFmtId="0" fontId="0" fillId="0" borderId="0" xfId="0" applyNumberFormat="1" applyBorder="1"/>
    <xf numFmtId="0" fontId="0" fillId="0" borderId="25" xfId="0" applyNumberFormat="1" applyBorder="1"/>
    <xf numFmtId="0" fontId="7" fillId="2" borderId="12" xfId="0" applyNumberFormat="1" applyFont="1" applyFill="1" applyBorder="1" applyAlignment="1">
      <alignment horizontal="center" vertical="center" wrapText="1"/>
    </xf>
    <xf numFmtId="0" fontId="17" fillId="2" borderId="26" xfId="0" applyNumberFormat="1" applyFont="1" applyFill="1" applyBorder="1" applyAlignment="1">
      <alignment wrapText="1"/>
    </xf>
    <xf numFmtId="164" fontId="0" fillId="0" borderId="26" xfId="0" applyNumberFormat="1" applyFill="1" applyBorder="1" applyAlignment="1">
      <alignment horizontal="left" vertical="center" wrapText="1"/>
    </xf>
    <xf numFmtId="0" fontId="0" fillId="0" borderId="26" xfId="2"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26" xfId="0" applyFill="1" applyBorder="1" applyAlignment="1">
      <alignment vertical="center" wrapText="1"/>
    </xf>
    <xf numFmtId="3" fontId="0" fillId="0" borderId="26" xfId="0" applyNumberFormat="1" applyFill="1" applyBorder="1" applyAlignment="1">
      <alignment vertical="center" wrapText="1"/>
    </xf>
    <xf numFmtId="0" fontId="5" fillId="3" borderId="39" xfId="0" applyFont="1" applyFill="1" applyBorder="1" applyAlignment="1">
      <alignment horizontal="center" vertical="top" wrapText="1"/>
    </xf>
    <xf numFmtId="3" fontId="0" fillId="0" borderId="12" xfId="0" applyNumberFormat="1" applyFill="1" applyBorder="1" applyAlignment="1">
      <alignment horizontal="center" vertical="center" wrapText="1"/>
    </xf>
    <xf numFmtId="0" fontId="0" fillId="0" borderId="0" xfId="0" applyAlignment="1">
      <alignment horizontal="center" vertical="center" wrapText="1"/>
    </xf>
    <xf numFmtId="44" fontId="0" fillId="0" borderId="12" xfId="2" applyFont="1" applyFill="1" applyBorder="1" applyAlignment="1">
      <alignment horizontal="center" vertical="center" wrapText="1"/>
    </xf>
    <xf numFmtId="44" fontId="0" fillId="0" borderId="39" xfId="2" applyFont="1" applyFill="1" applyBorder="1" applyAlignment="1">
      <alignment horizontal="center" vertical="center" wrapText="1"/>
    </xf>
    <xf numFmtId="44" fontId="0" fillId="0" borderId="13" xfId="2" applyFont="1" applyFill="1" applyBorder="1" applyAlignment="1">
      <alignment horizontal="center" vertical="center" wrapText="1"/>
    </xf>
    <xf numFmtId="44" fontId="0" fillId="0" borderId="26" xfId="2" applyFont="1" applyFill="1" applyBorder="1" applyAlignment="1">
      <alignment horizontal="center" vertical="center" wrapText="1"/>
    </xf>
    <xf numFmtId="0" fontId="0" fillId="0" borderId="13" xfId="2"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3" fontId="0" fillId="0" borderId="26" xfId="0" applyNumberFormat="1" applyFill="1" applyBorder="1" applyAlignment="1">
      <alignment horizontal="center" vertical="center" wrapText="1"/>
    </xf>
    <xf numFmtId="3" fontId="0" fillId="0" borderId="39" xfId="0" applyNumberFormat="1" applyFill="1" applyBorder="1" applyAlignment="1">
      <alignment horizontal="center" vertical="center" wrapText="1"/>
    </xf>
    <xf numFmtId="3" fontId="0" fillId="0" borderId="13" xfId="0" applyNumberFormat="1" applyFill="1" applyBorder="1" applyAlignment="1">
      <alignment horizontal="center" vertical="center" wrapText="1"/>
    </xf>
    <xf numFmtId="164" fontId="0" fillId="0" borderId="13" xfId="0" applyNumberFormat="1" applyFill="1" applyBorder="1" applyAlignment="1">
      <alignment horizontal="left" vertical="center" wrapText="1"/>
    </xf>
    <xf numFmtId="44" fontId="0" fillId="0" borderId="0" xfId="2" applyFont="1" applyAlignment="1">
      <alignment horizontal="center" vertical="center"/>
    </xf>
    <xf numFmtId="44" fontId="13" fillId="0" borderId="32" xfId="2" applyFont="1" applyBorder="1" applyAlignment="1">
      <alignment vertical="center"/>
    </xf>
    <xf numFmtId="44" fontId="7" fillId="2" borderId="20" xfId="2" applyFont="1" applyFill="1" applyBorder="1" applyAlignment="1">
      <alignment horizontal="center" vertical="center" wrapText="1"/>
    </xf>
    <xf numFmtId="44" fontId="0" fillId="0" borderId="1" xfId="2" applyFont="1" applyBorder="1" applyAlignment="1">
      <alignment horizontal="center" vertical="center" wrapText="1"/>
    </xf>
    <xf numFmtId="44" fontId="5" fillId="0" borderId="0" xfId="2" applyFont="1" applyFill="1" applyBorder="1" applyAlignment="1">
      <alignment horizontal="right" wrapText="1"/>
    </xf>
    <xf numFmtId="44" fontId="0" fillId="0" borderId="0" xfId="2" applyFont="1" applyAlignment="1">
      <alignment horizontal="right" vertical="top"/>
    </xf>
    <xf numFmtId="44" fontId="2" fillId="0" borderId="25" xfId="2" applyFont="1" applyFill="1" applyBorder="1" applyAlignment="1">
      <alignment horizontal="right" vertical="top"/>
    </xf>
    <xf numFmtId="44" fontId="2" fillId="0" borderId="0" xfId="2" applyFont="1" applyFill="1" applyBorder="1" applyAlignment="1">
      <alignment horizontal="right" vertical="top"/>
    </xf>
    <xf numFmtId="44" fontId="1" fillId="0" borderId="0" xfId="2" applyFont="1" applyFill="1" applyBorder="1" applyAlignment="1">
      <alignment horizontal="left" vertical="center"/>
    </xf>
    <xf numFmtId="44" fontId="12" fillId="0" borderId="0" xfId="2" applyFont="1" applyBorder="1" applyAlignment="1">
      <alignment vertical="center"/>
    </xf>
    <xf numFmtId="44" fontId="12" fillId="0" borderId="25" xfId="2" applyFont="1" applyBorder="1" applyAlignment="1">
      <alignment vertical="center"/>
    </xf>
    <xf numFmtId="44" fontId="0" fillId="0" borderId="0" xfId="2" applyFont="1" applyBorder="1" applyAlignment="1">
      <alignment horizontal="left" vertical="center"/>
    </xf>
    <xf numFmtId="0" fontId="1" fillId="0" borderId="0" xfId="0" applyFont="1" applyFill="1" applyBorder="1" applyAlignment="1">
      <alignment horizontal="left" vertical="top" wrapText="1"/>
    </xf>
    <xf numFmtId="0" fontId="0" fillId="0" borderId="0" xfId="0" applyFont="1" applyAlignment="1">
      <alignment horizontal="left" wrapText="1"/>
    </xf>
    <xf numFmtId="0" fontId="23" fillId="0" borderId="0" xfId="0" applyFont="1" applyAlignment="1">
      <alignment horizontal="left" vertical="top" wrapText="1"/>
    </xf>
    <xf numFmtId="3" fontId="0" fillId="0" borderId="34" xfId="0" applyNumberFormat="1" applyFont="1" applyBorder="1" applyAlignment="1">
      <alignment horizontal="left" wrapText="1"/>
    </xf>
    <xf numFmtId="0" fontId="2" fillId="0" borderId="0" xfId="0" applyFont="1" applyFill="1" applyBorder="1" applyAlignment="1">
      <alignment horizontal="right" wrapText="1"/>
    </xf>
    <xf numFmtId="0" fontId="0" fillId="0" borderId="0" xfId="0" applyFont="1" applyAlignment="1">
      <alignment horizontal="left" vertical="top" wrapText="1"/>
    </xf>
    <xf numFmtId="0" fontId="0" fillId="0" borderId="25" xfId="0" applyFont="1" applyBorder="1" applyAlignment="1">
      <alignment horizontal="left" wrapText="1"/>
    </xf>
    <xf numFmtId="0" fontId="25" fillId="0" borderId="0" xfId="0" applyFont="1" applyBorder="1" applyAlignment="1">
      <alignment horizontal="left" vertical="center"/>
    </xf>
    <xf numFmtId="0" fontId="25" fillId="0" borderId="25" xfId="0" applyFont="1" applyBorder="1" applyAlignment="1">
      <alignment horizontal="left" vertical="center"/>
    </xf>
    <xf numFmtId="0" fontId="0" fillId="0" borderId="0" xfId="0" applyFont="1" applyBorder="1" applyAlignment="1">
      <alignment horizontal="left" wrapText="1"/>
    </xf>
    <xf numFmtId="0" fontId="0" fillId="0" borderId="34" xfId="0" applyFont="1" applyBorder="1" applyAlignment="1">
      <alignment horizontal="left" wrapText="1"/>
    </xf>
    <xf numFmtId="0" fontId="0" fillId="0" borderId="1" xfId="0" applyFont="1" applyBorder="1" applyAlignment="1">
      <alignment horizontal="left" wrapText="1"/>
    </xf>
    <xf numFmtId="0" fontId="2" fillId="0" borderId="0" xfId="0" applyFont="1" applyFill="1" applyBorder="1" applyAlignment="1">
      <alignment horizontal="center" wrapText="1"/>
    </xf>
    <xf numFmtId="0" fontId="0" fillId="0" borderId="0" xfId="0" applyFont="1" applyBorder="1" applyAlignment="1">
      <alignment horizontal="left" vertical="center"/>
    </xf>
    <xf numFmtId="164" fontId="0" fillId="0" borderId="12" xfId="0" applyNumberFormat="1" applyFill="1" applyBorder="1" applyAlignment="1">
      <alignment horizontal="left" vertical="center" wrapText="1"/>
    </xf>
    <xf numFmtId="0" fontId="0" fillId="0" borderId="0" xfId="0" applyAlignment="1">
      <alignment horizontal="left" vertical="center" wrapText="1"/>
    </xf>
    <xf numFmtId="0" fontId="0" fillId="0" borderId="39" xfId="0" applyBorder="1" applyAlignment="1">
      <alignment vertical="center" wrapText="1"/>
    </xf>
    <xf numFmtId="0" fontId="0" fillId="0" borderId="0" xfId="0" applyAlignment="1">
      <alignment horizontal="center" vertical="center" wrapText="1"/>
    </xf>
    <xf numFmtId="0" fontId="0" fillId="0" borderId="26" xfId="0" applyFill="1" applyBorder="1" applyAlignment="1">
      <alignment horizontal="left" vertical="center" wrapText="1"/>
    </xf>
    <xf numFmtId="0" fontId="0" fillId="0" borderId="0" xfId="0" applyAlignment="1">
      <alignment horizontal="center" vertical="center" wrapText="1"/>
    </xf>
    <xf numFmtId="0" fontId="0" fillId="0" borderId="12" xfId="0" applyFill="1" applyBorder="1" applyAlignment="1">
      <alignment horizontal="left" vertical="center" wrapText="1"/>
    </xf>
    <xf numFmtId="0" fontId="0" fillId="0" borderId="39" xfId="0" applyFill="1" applyBorder="1" applyAlignment="1">
      <alignment horizontal="left" vertical="center" wrapText="1"/>
    </xf>
    <xf numFmtId="0" fontId="0" fillId="0" borderId="0" xfId="0" applyAlignment="1">
      <alignment horizontal="center" vertical="center" wrapText="1"/>
    </xf>
    <xf numFmtId="0" fontId="0" fillId="0" borderId="0" xfId="0" applyFill="1" applyAlignment="1">
      <alignment horizontal="left" wrapText="1"/>
    </xf>
    <xf numFmtId="0" fontId="26" fillId="0" borderId="12" xfId="0" applyFont="1" applyFill="1" applyBorder="1" applyAlignment="1">
      <alignment horizontal="center" vertical="center" wrapText="1"/>
    </xf>
    <xf numFmtId="0" fontId="0" fillId="0" borderId="36" xfId="0" applyFill="1" applyBorder="1" applyAlignment="1">
      <alignment horizontal="left" wrapText="1"/>
    </xf>
    <xf numFmtId="0" fontId="0" fillId="0" borderId="11" xfId="0" applyFill="1" applyBorder="1" applyAlignment="1">
      <alignment horizontal="left" wrapText="1"/>
    </xf>
    <xf numFmtId="0" fontId="5" fillId="0" borderId="8" xfId="0" applyFont="1" applyFill="1" applyBorder="1" applyAlignment="1">
      <alignment horizontal="left" wrapText="1"/>
    </xf>
    <xf numFmtId="0" fontId="0" fillId="0" borderId="0" xfId="0" applyFill="1" applyBorder="1" applyAlignment="1">
      <alignment horizontal="left" wrapText="1"/>
    </xf>
    <xf numFmtId="0" fontId="0" fillId="0" borderId="25" xfId="0" applyFill="1" applyBorder="1" applyAlignment="1">
      <alignment horizontal="left" wrapText="1"/>
    </xf>
    <xf numFmtId="0" fontId="5" fillId="3" borderId="39" xfId="0" applyFont="1" applyFill="1" applyBorder="1" applyAlignment="1">
      <alignment horizontal="center" vertical="top" wrapText="1"/>
    </xf>
    <xf numFmtId="44" fontId="0" fillId="0" borderId="39" xfId="2"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2" applyNumberFormat="1" applyFont="1" applyFill="1" applyBorder="1" applyAlignment="1">
      <alignment horizontal="center" vertical="center" wrapText="1"/>
    </xf>
    <xf numFmtId="0" fontId="0" fillId="0" borderId="0" xfId="0" applyAlignment="1">
      <alignment horizontal="center" vertical="center" wrapText="1"/>
    </xf>
    <xf numFmtId="0" fontId="7"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0" xfId="0" applyFont="1" applyFill="1" applyBorder="1" applyAlignment="1">
      <alignment horizontal="center" vertical="center" wrapText="1"/>
    </xf>
    <xf numFmtId="44" fontId="7" fillId="2" borderId="25" xfId="2"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26" fillId="0" borderId="25" xfId="0" applyFont="1" applyFill="1" applyBorder="1" applyAlignment="1">
      <alignment horizontal="center" vertical="center" wrapText="1"/>
    </xf>
    <xf numFmtId="0" fontId="5" fillId="3" borderId="30" xfId="0" applyFont="1" applyFill="1" applyBorder="1" applyAlignment="1">
      <alignment horizontal="center" vertical="top" wrapText="1"/>
    </xf>
    <xf numFmtId="3" fontId="0" fillId="0" borderId="1" xfId="0" applyNumberFormat="1" applyFont="1" applyFill="1" applyBorder="1" applyAlignment="1">
      <alignment vertical="center" wrapText="1"/>
    </xf>
    <xf numFmtId="164" fontId="0" fillId="0" borderId="1" xfId="0" applyNumberFormat="1" applyFill="1" applyBorder="1" applyAlignment="1">
      <alignment vertical="center" wrapText="1"/>
    </xf>
    <xf numFmtId="3" fontId="0" fillId="0" borderId="1" xfId="0" applyNumberFormat="1" applyFill="1" applyBorder="1" applyAlignment="1">
      <alignment horizontal="center" vertical="center" wrapText="1"/>
    </xf>
    <xf numFmtId="44" fontId="0" fillId="0" borderId="1" xfId="2"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Alignment="1">
      <alignment horizontal="center" wrapText="1"/>
    </xf>
    <xf numFmtId="0" fontId="0" fillId="0" borderId="1" xfId="0" applyFill="1" applyBorder="1" applyAlignment="1">
      <alignment horizontal="center" vertical="center" wrapText="1"/>
    </xf>
    <xf numFmtId="0" fontId="0" fillId="0" borderId="3"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4" fontId="10" fillId="0" borderId="1" xfId="0" applyNumberFormat="1" applyFont="1" applyBorder="1" applyAlignment="1" applyProtection="1">
      <alignment horizontal="center" vertical="center" wrapText="1"/>
      <protection locked="0"/>
    </xf>
    <xf numFmtId="44" fontId="9" fillId="7" borderId="1" xfId="2" applyFont="1" applyFill="1" applyBorder="1" applyAlignment="1">
      <alignment horizontal="center" vertical="center" wrapText="1"/>
    </xf>
    <xf numFmtId="0" fontId="28" fillId="0" borderId="0" xfId="0" applyFont="1"/>
    <xf numFmtId="165" fontId="9" fillId="7" borderId="1" xfId="3"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9" fontId="9" fillId="7" borderId="1" xfId="3" applyFont="1" applyFill="1" applyBorder="1" applyAlignment="1">
      <alignment horizontal="center" vertical="center" wrapText="1"/>
    </xf>
    <xf numFmtId="0" fontId="9" fillId="0" borderId="0" xfId="0" applyFont="1" applyFill="1" applyAlignment="1">
      <alignment horizontal="center" vertical="center" wrapText="1"/>
    </xf>
    <xf numFmtId="44" fontId="28" fillId="10" borderId="1" xfId="2" applyFont="1" applyFill="1" applyBorder="1" applyAlignment="1">
      <alignment vertical="center" wrapText="1"/>
    </xf>
    <xf numFmtId="44" fontId="28" fillId="9" borderId="1" xfId="2" applyFont="1" applyFill="1" applyBorder="1" applyAlignment="1">
      <alignment vertical="center"/>
    </xf>
    <xf numFmtId="44" fontId="28" fillId="10" borderId="1" xfId="2" applyFont="1" applyFill="1" applyBorder="1" applyAlignment="1">
      <alignment vertical="center"/>
    </xf>
    <xf numFmtId="165" fontId="28" fillId="10" borderId="1" xfId="3" applyNumberFormat="1" applyFont="1" applyFill="1" applyBorder="1" applyAlignment="1">
      <alignment vertical="center"/>
    </xf>
    <xf numFmtId="0" fontId="28" fillId="10" borderId="1" xfId="0" applyFont="1" applyFill="1" applyBorder="1" applyAlignment="1">
      <alignment vertical="center"/>
    </xf>
    <xf numFmtId="9" fontId="28" fillId="10" borderId="1" xfId="3" applyFont="1" applyFill="1" applyBorder="1" applyAlignment="1">
      <alignment horizontal="center" vertical="center"/>
    </xf>
    <xf numFmtId="44" fontId="28" fillId="9" borderId="1" xfId="3" applyNumberFormat="1" applyFont="1" applyFill="1" applyBorder="1" applyAlignment="1">
      <alignment vertical="center"/>
    </xf>
    <xf numFmtId="9" fontId="28" fillId="10" borderId="1" xfId="3" applyFont="1" applyFill="1" applyBorder="1" applyAlignment="1">
      <alignment vertical="center"/>
    </xf>
    <xf numFmtId="165" fontId="28" fillId="10" borderId="1" xfId="3" applyNumberFormat="1" applyFont="1" applyFill="1" applyBorder="1" applyAlignment="1">
      <alignment horizontal="center" vertical="center"/>
    </xf>
    <xf numFmtId="0" fontId="28" fillId="10" borderId="1" xfId="0" applyFont="1" applyFill="1" applyBorder="1" applyAlignment="1">
      <alignment horizontal="left" vertical="center" wrapText="1"/>
    </xf>
    <xf numFmtId="0" fontId="28" fillId="0" borderId="0" xfId="0" applyFont="1" applyAlignment="1">
      <alignment vertical="center"/>
    </xf>
    <xf numFmtId="44" fontId="28" fillId="11" borderId="1" xfId="2" applyFont="1" applyFill="1" applyBorder="1" applyAlignment="1">
      <alignment vertical="center" wrapText="1"/>
    </xf>
    <xf numFmtId="44" fontId="28" fillId="8" borderId="1" xfId="2" applyFont="1" applyFill="1" applyBorder="1" applyAlignment="1">
      <alignment vertical="center"/>
    </xf>
    <xf numFmtId="44" fontId="28" fillId="11" borderId="1" xfId="2" applyFont="1" applyFill="1" applyBorder="1" applyAlignment="1">
      <alignment vertical="center"/>
    </xf>
    <xf numFmtId="165" fontId="28" fillId="11" borderId="1" xfId="3" applyNumberFormat="1" applyFont="1" applyFill="1" applyBorder="1" applyAlignment="1">
      <alignment vertical="center"/>
    </xf>
    <xf numFmtId="0" fontId="28" fillId="11" borderId="1" xfId="0" applyFont="1" applyFill="1" applyBorder="1" applyAlignment="1">
      <alignment vertical="center"/>
    </xf>
    <xf numFmtId="44" fontId="28" fillId="11" borderId="1" xfId="0" applyNumberFormat="1" applyFont="1" applyFill="1" applyBorder="1" applyAlignment="1">
      <alignment vertical="center"/>
    </xf>
    <xf numFmtId="9" fontId="28" fillId="11" borderId="1" xfId="3" applyFont="1" applyFill="1" applyBorder="1" applyAlignment="1">
      <alignment horizontal="center" vertical="center"/>
    </xf>
    <xf numFmtId="9" fontId="28" fillId="11" borderId="1" xfId="3" applyFont="1" applyFill="1" applyBorder="1" applyAlignment="1">
      <alignment vertical="center"/>
    </xf>
    <xf numFmtId="165" fontId="28" fillId="11" borderId="1" xfId="3" applyNumberFormat="1" applyFont="1" applyFill="1" applyBorder="1" applyAlignment="1">
      <alignment horizontal="center" vertical="center"/>
    </xf>
    <xf numFmtId="0" fontId="28" fillId="11" borderId="1" xfId="0" applyFont="1" applyFill="1" applyBorder="1" applyAlignment="1">
      <alignment horizontal="left" vertical="center" wrapText="1"/>
    </xf>
    <xf numFmtId="44" fontId="28" fillId="9" borderId="1" xfId="2" applyFont="1" applyFill="1" applyBorder="1" applyAlignment="1">
      <alignment vertical="center" wrapText="1"/>
    </xf>
    <xf numFmtId="44" fontId="28" fillId="0" borderId="1" xfId="2" applyFont="1" applyBorder="1" applyAlignment="1">
      <alignment vertical="center"/>
    </xf>
    <xf numFmtId="165" fontId="28" fillId="9" borderId="1" xfId="3" applyNumberFormat="1" applyFont="1" applyFill="1" applyBorder="1" applyAlignment="1">
      <alignment vertical="center"/>
    </xf>
    <xf numFmtId="0" fontId="28" fillId="9" borderId="1" xfId="0" applyFont="1" applyFill="1" applyBorder="1" applyAlignment="1">
      <alignment vertical="center"/>
    </xf>
    <xf numFmtId="9" fontId="28" fillId="9" borderId="1" xfId="3" applyFont="1" applyFill="1" applyBorder="1" applyAlignment="1">
      <alignment horizontal="center" vertical="center"/>
    </xf>
    <xf numFmtId="9" fontId="28" fillId="9" borderId="1" xfId="3" applyFont="1" applyFill="1" applyBorder="1" applyAlignment="1">
      <alignment vertical="center"/>
    </xf>
    <xf numFmtId="165" fontId="28" fillId="9" borderId="1" xfId="3" applyNumberFormat="1" applyFont="1" applyFill="1" applyBorder="1" applyAlignment="1">
      <alignment horizontal="center" vertical="center"/>
    </xf>
    <xf numFmtId="0" fontId="28" fillId="9" borderId="1" xfId="2" applyNumberFormat="1" applyFont="1" applyFill="1" applyBorder="1" applyAlignment="1">
      <alignment vertical="center" wrapText="1"/>
    </xf>
    <xf numFmtId="44" fontId="28" fillId="10" borderId="1" xfId="0" applyNumberFormat="1" applyFont="1" applyFill="1" applyBorder="1" applyAlignment="1">
      <alignment vertical="center"/>
    </xf>
    <xf numFmtId="44" fontId="9" fillId="6" borderId="1" xfId="2" applyFont="1" applyFill="1" applyBorder="1" applyAlignment="1">
      <alignment wrapText="1"/>
    </xf>
    <xf numFmtId="44" fontId="9" fillId="6" borderId="1" xfId="2" applyFont="1" applyFill="1" applyBorder="1"/>
    <xf numFmtId="165" fontId="9" fillId="6" borderId="1" xfId="3" applyNumberFormat="1" applyFont="1" applyFill="1" applyBorder="1"/>
    <xf numFmtId="9" fontId="9" fillId="6" borderId="1" xfId="3" applyFont="1" applyFill="1" applyBorder="1" applyAlignment="1">
      <alignment horizontal="center" vertical="center"/>
    </xf>
    <xf numFmtId="9" fontId="9" fillId="6" borderId="1" xfId="3" applyFont="1" applyFill="1" applyBorder="1"/>
    <xf numFmtId="165" fontId="9" fillId="6" borderId="1" xfId="3" applyNumberFormat="1" applyFont="1" applyFill="1" applyBorder="1" applyAlignment="1">
      <alignment horizontal="center" vertical="center"/>
    </xf>
    <xf numFmtId="0" fontId="9" fillId="0" borderId="0" xfId="0" applyFont="1"/>
    <xf numFmtId="44" fontId="28" fillId="0" borderId="0" xfId="2" applyFont="1" applyAlignment="1">
      <alignment wrapText="1"/>
    </xf>
    <xf numFmtId="44" fontId="28" fillId="0" borderId="0" xfId="2" applyFont="1"/>
    <xf numFmtId="165" fontId="28" fillId="0" borderId="0" xfId="3" applyNumberFormat="1" applyFont="1"/>
    <xf numFmtId="9" fontId="28" fillId="0" borderId="0" xfId="3" applyFont="1" applyAlignment="1">
      <alignment horizontal="center" vertical="center"/>
    </xf>
    <xf numFmtId="9" fontId="28" fillId="0" borderId="0" xfId="3" applyFont="1"/>
    <xf numFmtId="165" fontId="28" fillId="0" borderId="0" xfId="3" applyNumberFormat="1" applyFont="1" applyAlignment="1">
      <alignment horizontal="center" vertical="center"/>
    </xf>
    <xf numFmtId="44" fontId="28" fillId="0" borderId="0" xfId="0" applyNumberFormat="1" applyFont="1"/>
    <xf numFmtId="44" fontId="9" fillId="7" borderId="1" xfId="2" applyFont="1" applyFill="1" applyBorder="1" applyAlignment="1">
      <alignment horizontal="center" vertical="center"/>
    </xf>
    <xf numFmtId="165" fontId="9" fillId="7" borderId="1" xfId="3" applyNumberFormat="1" applyFont="1" applyFill="1" applyBorder="1" applyAlignment="1">
      <alignment horizontal="center" vertical="center"/>
    </xf>
    <xf numFmtId="0" fontId="9" fillId="7" borderId="1" xfId="0" applyFont="1" applyFill="1" applyBorder="1" applyAlignment="1">
      <alignment horizontal="center" vertical="center"/>
    </xf>
    <xf numFmtId="0" fontId="9" fillId="0" borderId="0" xfId="0" applyFont="1" applyFill="1" applyAlignment="1">
      <alignment horizontal="center" vertical="center"/>
    </xf>
    <xf numFmtId="44" fontId="28" fillId="10" borderId="1" xfId="2" applyFont="1" applyFill="1" applyBorder="1" applyAlignment="1">
      <alignment horizontal="left" vertical="center" wrapText="1"/>
    </xf>
    <xf numFmtId="44" fontId="28" fillId="0" borderId="1" xfId="2" applyFont="1" applyBorder="1" applyAlignment="1">
      <alignment horizontal="left" vertical="center"/>
    </xf>
    <xf numFmtId="44" fontId="28" fillId="10" borderId="1" xfId="2" applyFont="1" applyFill="1" applyBorder="1" applyAlignment="1">
      <alignment horizontal="left" vertical="center"/>
    </xf>
    <xf numFmtId="165" fontId="28" fillId="10" borderId="1" xfId="3" applyNumberFormat="1" applyFont="1" applyFill="1" applyBorder="1" applyAlignment="1">
      <alignment horizontal="left" vertical="center"/>
    </xf>
    <xf numFmtId="165" fontId="28" fillId="0" borderId="1" xfId="3" applyNumberFormat="1" applyFont="1" applyBorder="1" applyAlignment="1">
      <alignment horizontal="left" vertical="center"/>
    </xf>
    <xf numFmtId="0" fontId="28" fillId="10" borderId="1" xfId="0" applyFont="1" applyFill="1" applyBorder="1" applyAlignment="1">
      <alignment horizontal="left" vertical="center"/>
    </xf>
    <xf numFmtId="9" fontId="28" fillId="0" borderId="1" xfId="3" applyFont="1" applyBorder="1" applyAlignment="1">
      <alignment horizontal="left" vertical="center"/>
    </xf>
    <xf numFmtId="9" fontId="28" fillId="10" borderId="1" xfId="3" applyFont="1" applyFill="1" applyBorder="1" applyAlignment="1">
      <alignment horizontal="left" vertical="center"/>
    </xf>
    <xf numFmtId="0" fontId="28" fillId="0" borderId="0" xfId="0" applyFont="1" applyAlignment="1">
      <alignment horizontal="left" vertical="center"/>
    </xf>
    <xf numFmtId="44" fontId="28" fillId="11" borderId="1" xfId="2" applyFont="1" applyFill="1" applyBorder="1" applyAlignment="1">
      <alignment horizontal="left" vertical="center" wrapText="1"/>
    </xf>
    <xf numFmtId="44" fontId="28" fillId="9" borderId="1" xfId="2" applyFont="1" applyFill="1" applyBorder="1" applyAlignment="1">
      <alignment horizontal="left" vertical="center"/>
    </xf>
    <xf numFmtId="44" fontId="28" fillId="11" borderId="1" xfId="2" applyFont="1" applyFill="1" applyBorder="1" applyAlignment="1">
      <alignment horizontal="left" vertical="center"/>
    </xf>
    <xf numFmtId="165" fontId="28" fillId="11" borderId="1" xfId="3" applyNumberFormat="1" applyFont="1" applyFill="1" applyBorder="1" applyAlignment="1">
      <alignment horizontal="left" vertical="center"/>
    </xf>
    <xf numFmtId="165" fontId="28" fillId="9" borderId="1" xfId="3" applyNumberFormat="1" applyFont="1" applyFill="1" applyBorder="1" applyAlignment="1">
      <alignment horizontal="left" vertical="center"/>
    </xf>
    <xf numFmtId="0" fontId="28" fillId="11" borderId="1" xfId="0" applyFont="1" applyFill="1" applyBorder="1" applyAlignment="1">
      <alignment horizontal="left" vertical="center"/>
    </xf>
    <xf numFmtId="9" fontId="28" fillId="9" borderId="1" xfId="3" applyFont="1" applyFill="1" applyBorder="1" applyAlignment="1">
      <alignment horizontal="left" vertical="center"/>
    </xf>
    <xf numFmtId="9" fontId="28" fillId="11" borderId="1" xfId="3" applyFont="1" applyFill="1" applyBorder="1" applyAlignment="1">
      <alignment horizontal="left" vertical="center"/>
    </xf>
    <xf numFmtId="44" fontId="28" fillId="8" borderId="1" xfId="2" applyFont="1" applyFill="1" applyBorder="1" applyAlignment="1">
      <alignment horizontal="left" vertical="center"/>
    </xf>
    <xf numFmtId="165" fontId="28" fillId="8" borderId="1" xfId="3" applyNumberFormat="1" applyFont="1" applyFill="1" applyBorder="1" applyAlignment="1">
      <alignment horizontal="left" vertical="center"/>
    </xf>
    <xf numFmtId="9" fontId="28" fillId="8" borderId="1" xfId="3" applyFont="1" applyFill="1" applyBorder="1" applyAlignment="1">
      <alignment horizontal="left" vertical="center"/>
    </xf>
    <xf numFmtId="44" fontId="28" fillId="0" borderId="1" xfId="2" applyFont="1" applyBorder="1" applyAlignment="1">
      <alignment horizontal="left" vertical="center" wrapText="1"/>
    </xf>
    <xf numFmtId="0" fontId="28" fillId="0" borderId="1" xfId="0" applyFont="1" applyBorder="1" applyAlignment="1">
      <alignment horizontal="left" vertical="center"/>
    </xf>
    <xf numFmtId="9" fontId="28" fillId="0" borderId="1" xfId="3" applyFont="1" applyBorder="1" applyAlignment="1">
      <alignment horizontal="center" vertical="center"/>
    </xf>
    <xf numFmtId="165" fontId="28" fillId="0" borderId="1" xfId="3" applyNumberFormat="1" applyFont="1" applyBorder="1" applyAlignment="1">
      <alignment horizontal="center" vertical="center"/>
    </xf>
    <xf numFmtId="0" fontId="28" fillId="0" borderId="1" xfId="0" applyFont="1" applyBorder="1" applyAlignment="1">
      <alignment horizontal="left" vertical="center" wrapText="1"/>
    </xf>
    <xf numFmtId="44" fontId="28" fillId="9" borderId="1" xfId="2" applyFont="1" applyFill="1" applyBorder="1" applyAlignment="1">
      <alignment horizontal="left" vertical="center" wrapText="1"/>
    </xf>
    <xf numFmtId="0" fontId="28" fillId="9" borderId="1" xfId="0" applyFont="1" applyFill="1" applyBorder="1" applyAlignment="1">
      <alignment horizontal="left" vertical="center"/>
    </xf>
    <xf numFmtId="44" fontId="9" fillId="6" borderId="40" xfId="2" applyFont="1" applyFill="1" applyBorder="1" applyAlignment="1">
      <alignment wrapText="1"/>
    </xf>
    <xf numFmtId="44" fontId="9" fillId="6" borderId="40" xfId="2" applyFont="1" applyFill="1" applyBorder="1"/>
    <xf numFmtId="9" fontId="9" fillId="6" borderId="40" xfId="3" applyFont="1" applyFill="1" applyBorder="1"/>
    <xf numFmtId="165" fontId="9" fillId="6" borderId="40" xfId="3" applyNumberFormat="1" applyFont="1" applyFill="1" applyBorder="1"/>
    <xf numFmtId="9" fontId="9" fillId="6" borderId="40" xfId="3" applyFont="1" applyFill="1" applyBorder="1" applyAlignment="1">
      <alignment horizontal="center" vertical="center"/>
    </xf>
    <xf numFmtId="165" fontId="9" fillId="6" borderId="40" xfId="3" applyNumberFormat="1" applyFont="1" applyFill="1" applyBorder="1" applyAlignment="1">
      <alignment horizontal="center" vertical="center"/>
    </xf>
    <xf numFmtId="165" fontId="28" fillId="0" borderId="0" xfId="0" applyNumberFormat="1" applyFont="1"/>
    <xf numFmtId="0" fontId="0" fillId="0" borderId="0" xfId="0" applyAlignment="1">
      <alignment horizontal="center" vertical="center" wrapText="1"/>
    </xf>
    <xf numFmtId="0" fontId="0" fillId="0" borderId="0" xfId="0" applyBorder="1" applyAlignment="1">
      <alignment horizont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32" xfId="0" applyFont="1" applyBorder="1" applyAlignment="1">
      <alignment horizontal="center" vertical="center" wrapText="1"/>
    </xf>
    <xf numFmtId="0" fontId="19" fillId="0" borderId="33"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vertical="center"/>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18" fillId="0" borderId="25" xfId="0" applyFont="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44" fontId="0" fillId="0" borderId="39" xfId="2" applyFont="1" applyFill="1" applyBorder="1" applyAlignment="1">
      <alignment horizontal="center" vertical="center" wrapText="1"/>
    </xf>
    <xf numFmtId="44" fontId="0" fillId="0" borderId="13" xfId="2" applyFont="1" applyFill="1" applyBorder="1" applyAlignment="1">
      <alignment horizontal="center" vertical="center" wrapText="1"/>
    </xf>
    <xf numFmtId="0" fontId="0" fillId="0" borderId="39" xfId="2" applyNumberFormat="1" applyFont="1" applyFill="1" applyBorder="1" applyAlignment="1">
      <alignment horizontal="center" vertical="center" wrapText="1"/>
    </xf>
    <xf numFmtId="0" fontId="0" fillId="0" borderId="13" xfId="2" applyNumberFormat="1" applyFont="1" applyFill="1" applyBorder="1" applyAlignment="1">
      <alignment horizontal="center" vertical="center" wrapText="1"/>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10" xfId="0" applyFont="1" applyFill="1" applyBorder="1" applyAlignment="1">
      <alignment horizontal="right" wrapText="1"/>
    </xf>
    <xf numFmtId="0" fontId="5" fillId="3" borderId="12" xfId="0" applyFont="1" applyFill="1" applyBorder="1" applyAlignment="1">
      <alignment horizontal="center" vertical="top" wrapText="1"/>
    </xf>
    <xf numFmtId="0" fontId="5" fillId="3" borderId="39" xfId="0" applyFont="1" applyFill="1" applyBorder="1" applyAlignment="1">
      <alignment horizontal="center" vertical="top" wrapText="1"/>
    </xf>
    <xf numFmtId="0" fontId="21"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13" xfId="0"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39"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3" fontId="0" fillId="0" borderId="39" xfId="0" applyNumberFormat="1" applyFill="1" applyBorder="1" applyAlignment="1">
      <alignment horizontal="center" vertical="center" wrapText="1"/>
    </xf>
    <xf numFmtId="3" fontId="0" fillId="0" borderId="13" xfId="0" applyNumberFormat="1" applyFill="1" applyBorder="1" applyAlignment="1">
      <alignment horizontal="center" vertical="center" wrapText="1"/>
    </xf>
    <xf numFmtId="164" fontId="0" fillId="0" borderId="39" xfId="0" applyNumberFormat="1" applyFill="1" applyBorder="1" applyAlignment="1">
      <alignment horizontal="center" vertical="center" wrapText="1"/>
    </xf>
    <xf numFmtId="164" fontId="0" fillId="0" borderId="13" xfId="0" applyNumberFormat="1" applyFill="1" applyBorder="1" applyAlignment="1">
      <alignment horizontal="center" vertical="center" wrapText="1"/>
    </xf>
    <xf numFmtId="0" fontId="2" fillId="0" borderId="23" xfId="0" applyFont="1" applyBorder="1" applyAlignment="1">
      <alignment horizontal="left" vertical="top" wrapText="1"/>
    </xf>
    <xf numFmtId="0" fontId="2" fillId="0" borderId="15" xfId="0" applyFont="1" applyBorder="1" applyAlignment="1">
      <alignment horizontal="left" vertical="top" wrapText="1"/>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0" fillId="0" borderId="19" xfId="2" applyNumberFormat="1" applyFont="1" applyFill="1" applyBorder="1" applyAlignment="1">
      <alignment horizontal="center" vertical="center" wrapText="1"/>
    </xf>
    <xf numFmtId="0" fontId="0" fillId="0" borderId="31" xfId="2" applyNumberFormat="1" applyFont="1" applyFill="1" applyBorder="1" applyAlignment="1">
      <alignment horizontal="center" vertic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18" fillId="0" borderId="32" xfId="0" applyFont="1" applyBorder="1" applyAlignment="1">
      <alignment horizontal="center" vertical="center" wrapText="1"/>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2" fillId="0" borderId="24" xfId="0" applyFont="1" applyFill="1" applyBorder="1" applyAlignment="1">
      <alignment horizontal="center" vertical="top"/>
    </xf>
    <xf numFmtId="0" fontId="2" fillId="0" borderId="25" xfId="0" applyFont="1" applyFill="1" applyBorder="1" applyAlignment="1">
      <alignment horizontal="center" vertical="top"/>
    </xf>
    <xf numFmtId="0" fontId="2" fillId="5" borderId="21" xfId="0" applyFont="1" applyFill="1" applyBorder="1" applyAlignment="1">
      <alignment horizontal="left" vertical="top" wrapText="1"/>
    </xf>
    <xf numFmtId="0" fontId="2" fillId="5" borderId="18" xfId="0" applyFont="1" applyFill="1" applyBorder="1" applyAlignment="1">
      <alignment horizontal="left" vertical="top" wrapText="1"/>
    </xf>
    <xf numFmtId="0" fontId="6" fillId="5" borderId="17" xfId="0" applyFont="1" applyFill="1" applyBorder="1" applyAlignment="1">
      <alignment horizontal="center" vertical="top" wrapText="1"/>
    </xf>
    <xf numFmtId="0" fontId="6" fillId="5" borderId="2" xfId="0" applyFont="1" applyFill="1" applyBorder="1" applyAlignment="1">
      <alignment horizontal="center"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14" fillId="0" borderId="17" xfId="0" applyFont="1" applyBorder="1" applyAlignment="1">
      <alignment horizontal="left" vertical="top" wrapText="1"/>
    </xf>
    <xf numFmtId="0" fontId="14" fillId="0" borderId="2"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lignment horizontal="left" vertical="top" wrapText="1"/>
    </xf>
    <xf numFmtId="0" fontId="6" fillId="5" borderId="1" xfId="0" applyFont="1" applyFill="1" applyBorder="1" applyAlignment="1">
      <alignment horizontal="center" vertical="top" wrapText="1"/>
    </xf>
    <xf numFmtId="0" fontId="6" fillId="5" borderId="4" xfId="0" applyFont="1" applyFill="1" applyBorder="1" applyAlignment="1">
      <alignment horizontal="center"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4" xfId="0" applyFont="1" applyBorder="1" applyAlignment="1">
      <alignment horizontal="left" vertical="top" wrapText="1"/>
    </xf>
    <xf numFmtId="0" fontId="1" fillId="5" borderId="1" xfId="0" applyFont="1" applyFill="1" applyBorder="1" applyAlignment="1">
      <alignment horizontal="center" vertical="top" wrapText="1"/>
    </xf>
    <xf numFmtId="0" fontId="1" fillId="5" borderId="4"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44" fontId="0" fillId="0" borderId="12" xfId="2" applyFont="1" applyFill="1" applyBorder="1" applyAlignment="1">
      <alignment horizontal="center" vertical="center" wrapText="1"/>
    </xf>
    <xf numFmtId="0" fontId="18" fillId="0" borderId="32" xfId="0" applyFont="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2" xfId="0" applyFill="1" applyBorder="1" applyAlignment="1">
      <alignment horizontal="center" vertical="center" wrapText="1"/>
    </xf>
    <xf numFmtId="1" fontId="24" fillId="5" borderId="24" xfId="0" applyNumberFormat="1" applyFont="1" applyFill="1" applyBorder="1" applyAlignment="1" applyProtection="1">
      <alignment horizontal="center" vertical="center" wrapText="1"/>
      <protection locked="0"/>
    </xf>
    <xf numFmtId="1" fontId="24" fillId="5" borderId="31" xfId="0" applyNumberFormat="1" applyFont="1" applyFill="1" applyBorder="1" applyAlignment="1" applyProtection="1">
      <alignment horizontal="center" vertical="center" wrapText="1"/>
      <protection locked="0"/>
    </xf>
    <xf numFmtId="164" fontId="0" fillId="0" borderId="12" xfId="0" applyNumberFormat="1" applyFill="1" applyBorder="1" applyAlignment="1">
      <alignment horizontal="center" vertical="center" wrapText="1"/>
    </xf>
    <xf numFmtId="0" fontId="0" fillId="0" borderId="12" xfId="2" applyNumberFormat="1" applyFont="1" applyFill="1" applyBorder="1" applyAlignment="1">
      <alignment horizontal="center" vertical="center" wrapText="1"/>
    </xf>
    <xf numFmtId="3" fontId="0" fillId="0" borderId="12" xfId="0" applyNumberFormat="1" applyFill="1" applyBorder="1" applyAlignment="1">
      <alignment horizontal="center" vertical="center" wrapText="1"/>
    </xf>
    <xf numFmtId="1" fontId="24" fillId="5" borderId="20" xfId="0" applyNumberFormat="1" applyFont="1" applyFill="1" applyBorder="1" applyAlignment="1" applyProtection="1">
      <alignment horizontal="center" vertical="center" wrapText="1"/>
      <protection locked="0"/>
    </xf>
    <xf numFmtId="1" fontId="24" fillId="5" borderId="41" xfId="0" applyNumberFormat="1" applyFont="1" applyFill="1" applyBorder="1" applyAlignment="1" applyProtection="1">
      <alignment horizontal="center" vertical="center" wrapText="1"/>
      <protection locked="0"/>
    </xf>
    <xf numFmtId="1" fontId="24" fillId="5" borderId="19"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5" fillId="3" borderId="13" xfId="0" applyFont="1" applyFill="1" applyBorder="1" applyAlignment="1">
      <alignment horizontal="center" vertical="top" wrapText="1"/>
    </xf>
    <xf numFmtId="0" fontId="28" fillId="0" borderId="31" xfId="0" applyFont="1" applyBorder="1" applyAlignment="1">
      <alignment horizontal="left" vertical="center" wrapText="1"/>
    </xf>
    <xf numFmtId="0" fontId="1" fillId="0" borderId="31" xfId="0" applyFont="1" applyFill="1" applyBorder="1" applyAlignment="1">
      <alignment horizontal="left" vertical="center" wrapText="1"/>
    </xf>
    <xf numFmtId="44" fontId="9" fillId="0" borderId="0" xfId="2" applyFont="1" applyAlignment="1">
      <alignment horizontal="center" vertical="center" wrapText="1"/>
    </xf>
    <xf numFmtId="44" fontId="28" fillId="0" borderId="0" xfId="2" applyFont="1" applyAlignment="1">
      <alignment horizontal="center" vertical="center" wrapText="1"/>
    </xf>
    <xf numFmtId="0" fontId="28" fillId="0" borderId="8" xfId="2" applyNumberFormat="1" applyFont="1" applyBorder="1" applyAlignment="1">
      <alignment horizontal="left" vertical="center" wrapText="1"/>
    </xf>
    <xf numFmtId="0" fontId="28" fillId="0" borderId="9" xfId="2" applyNumberFormat="1" applyFont="1" applyBorder="1" applyAlignment="1">
      <alignment horizontal="left" vertical="center" wrapText="1"/>
    </xf>
    <xf numFmtId="0" fontId="28" fillId="0" borderId="10" xfId="2" applyNumberFormat="1" applyFont="1" applyBorder="1" applyAlignment="1">
      <alignment horizontal="left" vertical="center" wrapText="1"/>
    </xf>
    <xf numFmtId="44" fontId="9" fillId="0" borderId="0" xfId="2" applyFont="1" applyAlignment="1">
      <alignment horizontal="center" wrapText="1"/>
    </xf>
    <xf numFmtId="44" fontId="28" fillId="0" borderId="0" xfId="2" applyFont="1" applyAlignment="1">
      <alignment horizontal="center" wrapText="1"/>
    </xf>
  </cellXfs>
  <cellStyles count="7">
    <cellStyle name="Moneda" xfId="2" builtinId="4"/>
    <cellStyle name="Moneda 2" xfId="4"/>
    <cellStyle name="Normal" xfId="0" builtinId="0"/>
    <cellStyle name="Normal 10" xfId="1"/>
    <cellStyle name="Normal 2" xfId="5"/>
    <cellStyle name="Porcentaje" xfId="3" builtinId="5"/>
    <cellStyle name="Porcentaje 2" xfId="6"/>
  </cellStyles>
  <dxfs count="17">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bgColor rgb="FFFF0000"/>
        </patternFill>
      </fill>
    </dxf>
    <dxf>
      <fill>
        <patternFill>
          <bgColor rgb="FFFF0000"/>
        </patternFill>
      </fill>
    </dxf>
    <dxf>
      <fill>
        <patternFill>
          <bgColor rgb="FFFF0000"/>
        </patternFill>
      </fill>
    </dxf>
    <dxf>
      <fill>
        <patternFill patternType="solid">
          <fgColor indexed="64"/>
          <bgColor rgb="FFFF0000"/>
        </patternFill>
      </fill>
    </dxf>
    <dxf>
      <fill>
        <patternFill patternType="solid">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uentes/Desktop/AREA%20DE%20FONDOS%20EXTERNOS/TECNICO%20FINACIERO_PROYECTOS%20DE%20DONACION%20FONDO%20GLOBAL/A&#209;O%202019/PROYECTO%20SLV-H-MoH/RECEPTOR%20PRINCIPAL/Copia%20de%20SLV-H-MOH_DB_MINSAL_PLAN%20%20%2022NOV18%20sin%20IN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odatta\AppData\Local\Temp\X-Author%20for%20Excel\eb671b60-394c-4ac3-8f59-cccbd2a36357\Detailed%20Budget-9%20Nov-Runti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FONDOS%20EXTERNOS\Desktop\PRESUPUESTO%20VIH%20NUEVA%20PROPUESTA%202019\PSM%20FundingModel_Budget_VIH_MINSAL_v02262018am.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harma%20CI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I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imcorleto/AppData/Local/Microsoft/Windows/INetCache/Content.Outlook/KV7DY0BD/Copia%20de%20Solicitud%20de%20Reprogramaci&#243;n%20sustantiva%2024.09.2019%20SR%20Pla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fuentes/Desktop/SLV-H-MOH_DB_14Jun18_RP%20MINSAL_PLAN%20%2020SEP2018ultimo%20LNR%20MOD%2017102019%205.45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presupuesto resumido"/>
      <sheetName val="Hoja1"/>
      <sheetName val="Assumptions HR"/>
      <sheetName val="Assumptions TRC"/>
      <sheetName val="Assumptions Other"/>
      <sheetName val="Free sheet-enter what you need"/>
      <sheetName val="Hoja4"/>
      <sheetName val="Free pivot table"/>
      <sheetName val="Financial Triggers - Budget"/>
      <sheetName val="Hoja2"/>
      <sheetName val="Hoja3"/>
      <sheetName val="apttusmetadata"/>
    </sheetNames>
    <sheetDataSet>
      <sheetData sheetId="0">
        <row r="2">
          <cell r="J2" t="str">
            <v>Spanish</v>
          </cell>
        </row>
        <row r="3">
          <cell r="L3">
            <v>0</v>
          </cell>
        </row>
        <row r="4">
          <cell r="C4" t="str">
            <v>El Salvador</v>
          </cell>
        </row>
        <row r="6">
          <cell r="C6">
            <v>43466</v>
          </cell>
        </row>
        <row r="12">
          <cell r="A12" t="str">
            <v>[Component Name - ES]</v>
          </cell>
        </row>
        <row r="13">
          <cell r="A13" t="str">
            <v>VIH/SIDA</v>
          </cell>
        </row>
        <row r="14">
          <cell r="A14">
            <v>0</v>
          </cell>
        </row>
        <row r="30">
          <cell r="C30" t="str">
            <v>USD</v>
          </cell>
        </row>
        <row r="31">
          <cell r="C31" t="str">
            <v>USD</v>
          </cell>
        </row>
        <row r="32">
          <cell r="C32" t="str">
            <v>EUR</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4">
          <cell r="K44" t="str">
            <v>Ministry of Health of the Republic of El Salvador</v>
          </cell>
        </row>
        <row r="45">
          <cell r="K45" t="str">
            <v>Plan International, Inc.</v>
          </cell>
        </row>
        <row r="46">
          <cell r="K46" t="str">
            <v/>
          </cell>
        </row>
        <row r="47">
          <cell r="K47" t="str">
            <v/>
          </cell>
        </row>
        <row r="48">
          <cell r="K48" t="str">
            <v/>
          </cell>
        </row>
        <row r="49">
          <cell r="K49" t="str">
            <v/>
          </cell>
        </row>
        <row r="50">
          <cell r="K50" t="str">
            <v/>
          </cell>
        </row>
        <row r="51">
          <cell r="K51" t="str">
            <v/>
          </cell>
        </row>
        <row r="52">
          <cell r="K52" t="str">
            <v/>
          </cell>
        </row>
        <row r="53">
          <cell r="K53" t="str">
            <v/>
          </cell>
        </row>
        <row r="54">
          <cell r="K54" t="str">
            <v/>
          </cell>
        </row>
        <row r="55">
          <cell r="K55" t="str">
            <v/>
          </cell>
        </row>
        <row r="56">
          <cell r="K56" t="str">
            <v/>
          </cell>
        </row>
        <row r="57">
          <cell r="K57" t="str">
            <v/>
          </cell>
        </row>
        <row r="58">
          <cell r="K58" t="str">
            <v/>
          </cell>
        </row>
        <row r="59">
          <cell r="K59" t="str">
            <v/>
          </cell>
        </row>
        <row r="60">
          <cell r="K60" t="str">
            <v/>
          </cell>
        </row>
        <row r="61">
          <cell r="K61" t="str">
            <v/>
          </cell>
        </row>
        <row r="62">
          <cell r="K62" t="str">
            <v/>
          </cell>
        </row>
        <row r="63">
          <cell r="K63" t="str">
            <v/>
          </cell>
        </row>
        <row r="64">
          <cell r="K64" t="str">
            <v/>
          </cell>
        </row>
        <row r="65">
          <cell r="K65" t="str">
            <v/>
          </cell>
        </row>
        <row r="66">
          <cell r="K66" t="str">
            <v/>
          </cell>
        </row>
        <row r="67">
          <cell r="K67" t="str">
            <v/>
          </cell>
        </row>
        <row r="68">
          <cell r="K68" t="str">
            <v/>
          </cell>
        </row>
        <row r="69">
          <cell r="K69" t="str">
            <v/>
          </cell>
        </row>
        <row r="70">
          <cell r="K70" t="str">
            <v/>
          </cell>
        </row>
        <row r="73">
          <cell r="A73" t="str">
            <v>EL SALVADOR</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sheetData>
      <sheetData sheetId="1">
        <row r="5">
          <cell r="D5" t="str">
            <v>a1O36000001qZ7vEAE</v>
          </cell>
          <cell r="F5" t="str">
            <v>a1O36000001qZ96EAE</v>
          </cell>
          <cell r="L5">
            <v>5</v>
          </cell>
        </row>
        <row r="6">
          <cell r="D6" t="str">
            <v>a1O36000001qZ7vEAE</v>
          </cell>
          <cell r="F6" t="str">
            <v>a1O36000001qZ97EAE</v>
          </cell>
          <cell r="L6">
            <v>5</v>
          </cell>
        </row>
        <row r="7">
          <cell r="D7" t="str">
            <v>a1O36000001qZ7vEAE</v>
          </cell>
          <cell r="F7" t="str">
            <v>a1O36000001qZ97EAE</v>
          </cell>
          <cell r="L7">
            <v>4</v>
          </cell>
        </row>
        <row r="8">
          <cell r="D8" t="str">
            <v>a1O36000001qZ7vEAE</v>
          </cell>
          <cell r="F8" t="str">
            <v>a1O36000001qZ97EAE</v>
          </cell>
          <cell r="L8">
            <v>8</v>
          </cell>
        </row>
        <row r="9">
          <cell r="D9" t="str">
            <v>a1O36000001qZ7sEAE</v>
          </cell>
          <cell r="F9" t="str">
            <v>a1O36000001qZ8KEAU</v>
          </cell>
          <cell r="L9">
            <v>5</v>
          </cell>
        </row>
        <row r="10">
          <cell r="D10" t="str">
            <v>a1O36000001qZ7sEAE</v>
          </cell>
          <cell r="F10" t="str">
            <v>a1O36000001qZ8JEAU</v>
          </cell>
          <cell r="L10">
            <v>5</v>
          </cell>
        </row>
        <row r="11">
          <cell r="D11" t="str">
            <v>a1O36000001EGFCEA4</v>
          </cell>
          <cell r="F11" t="str">
            <v>a1O36000001EGGcEAO</v>
          </cell>
          <cell r="L11">
            <v>5</v>
          </cell>
        </row>
        <row r="12">
          <cell r="D12" t="str">
            <v>a1O36000001EGFCEA4</v>
          </cell>
          <cell r="F12" t="str">
            <v>a1O36000001EGGbEAO</v>
          </cell>
          <cell r="L12">
            <v>5</v>
          </cell>
        </row>
        <row r="13">
          <cell r="D13" t="str">
            <v>a1O36000001qZ7tEAE</v>
          </cell>
          <cell r="F13" t="str">
            <v>a1O36000001qZ8UEAU</v>
          </cell>
          <cell r="L13">
            <v>5</v>
          </cell>
        </row>
        <row r="14">
          <cell r="D14" t="str">
            <v>a1O36000001qZ7tEAE</v>
          </cell>
          <cell r="F14" t="str">
            <v>a1O36000001qZ8VEAU</v>
          </cell>
          <cell r="L14">
            <v>5</v>
          </cell>
        </row>
        <row r="15">
          <cell r="D15" t="str">
            <v>a1O36000001EGFGEA4</v>
          </cell>
          <cell r="F15" t="str">
            <v>a1O36000001EGH0EAO</v>
          </cell>
          <cell r="L15">
            <v>5</v>
          </cell>
        </row>
        <row r="16">
          <cell r="D16" t="str">
            <v>a1O36000001EGFHEA4</v>
          </cell>
          <cell r="F16" t="str">
            <v>a1O36000001EGH7EAO</v>
          </cell>
          <cell r="L16">
            <v>5</v>
          </cell>
        </row>
        <row r="17">
          <cell r="D17" t="str">
            <v>a1O36000001EGFHEA4</v>
          </cell>
          <cell r="F17" t="str">
            <v>a1O36000001qZ8fEAE</v>
          </cell>
          <cell r="L17">
            <v>5</v>
          </cell>
        </row>
        <row r="18">
          <cell r="D18" t="str">
            <v>a1O36000001EGFHEA4</v>
          </cell>
          <cell r="F18" t="str">
            <v>a1O36000001EGH7EAO</v>
          </cell>
          <cell r="L18">
            <v>4</v>
          </cell>
        </row>
        <row r="19">
          <cell r="D19" t="str">
            <v>a1O36000001EGFHEA4</v>
          </cell>
          <cell r="F19" t="str">
            <v>a1O36000001EGHBEA4</v>
          </cell>
          <cell r="L19">
            <v>2</v>
          </cell>
        </row>
        <row r="20">
          <cell r="D20" t="str">
            <v>a1O36000001EGFJEA4</v>
          </cell>
          <cell r="F20" t="str">
            <v>a1O36000001EGHKEA4</v>
          </cell>
          <cell r="L20">
            <v>5</v>
          </cell>
        </row>
        <row r="21">
          <cell r="D21" t="str">
            <v>a1O36000001EGFCEA4</v>
          </cell>
          <cell r="F21" t="str">
            <v>a1O36000001EGGaEAO</v>
          </cell>
          <cell r="L21">
            <v>5</v>
          </cell>
        </row>
        <row r="22">
          <cell r="D22" t="str">
            <v>a1O36000001EGFHEA4</v>
          </cell>
          <cell r="F22" t="str">
            <v>a1O36000001EGH6EAO</v>
          </cell>
          <cell r="L22">
            <v>9</v>
          </cell>
        </row>
        <row r="23">
          <cell r="D23" t="str">
            <v>a1O36000001EGFHEA4</v>
          </cell>
          <cell r="F23" t="str">
            <v>a1O36000001EGH6EAO</v>
          </cell>
          <cell r="L23">
            <v>3</v>
          </cell>
        </row>
        <row r="24">
          <cell r="D24" t="str">
            <v>a1O36000001EGFXEA4</v>
          </cell>
          <cell r="F24" t="str">
            <v>a1O36000001EGIUEA4</v>
          </cell>
          <cell r="L24">
            <v>11</v>
          </cell>
        </row>
        <row r="25">
          <cell r="D25" t="str">
            <v>a1O36000001EGFXEA4</v>
          </cell>
          <cell r="F25" t="str">
            <v>a1O36000001EGIUEA4</v>
          </cell>
          <cell r="L25">
            <v>3</v>
          </cell>
        </row>
        <row r="26">
          <cell r="D26" t="str">
            <v>a1O36000001qZ7vEAE</v>
          </cell>
          <cell r="F26" t="str">
            <v>a1O36000001qZ94EAE</v>
          </cell>
          <cell r="L26">
            <v>2</v>
          </cell>
        </row>
        <row r="27">
          <cell r="D27" t="str">
            <v>a1O36000001qZ7vEAE</v>
          </cell>
          <cell r="F27" t="str">
            <v>a1O36000001qZ96EAE</v>
          </cell>
          <cell r="L27">
            <v>5</v>
          </cell>
        </row>
        <row r="28">
          <cell r="D28" t="str">
            <v>a1O36000001qZ7vEAE</v>
          </cell>
          <cell r="F28" t="str">
            <v>a1O36000001qZ95EAE</v>
          </cell>
          <cell r="L28">
            <v>7</v>
          </cell>
        </row>
        <row r="29">
          <cell r="D29" t="str">
            <v>a1O36000001qZ7vEAE</v>
          </cell>
          <cell r="F29" t="str">
            <v>a1O36000001qZ96EAE</v>
          </cell>
          <cell r="L29">
            <v>9</v>
          </cell>
        </row>
        <row r="30">
          <cell r="D30" t="str">
            <v>a1O36000001qZ7vEAE</v>
          </cell>
          <cell r="F30" t="str">
            <v>a1O36000001qZ94EAE</v>
          </cell>
          <cell r="L30">
            <v>10</v>
          </cell>
        </row>
        <row r="31">
          <cell r="D31" t="str">
            <v>a1O36000001qZ7vEAE</v>
          </cell>
          <cell r="F31" t="str">
            <v>a1O36000001qZ94EAE</v>
          </cell>
          <cell r="L31">
            <v>11</v>
          </cell>
        </row>
        <row r="32">
          <cell r="D32" t="str">
            <v>a1O36000001EGFHEA4</v>
          </cell>
          <cell r="F32" t="str">
            <v>a1O36000001EGH6EAO</v>
          </cell>
          <cell r="L32">
            <v>11</v>
          </cell>
        </row>
        <row r="33">
          <cell r="D33" t="str">
            <v>a1O36000001qZ7sEAE</v>
          </cell>
          <cell r="F33" t="str">
            <v>a1O36000001qZ8FEAU</v>
          </cell>
          <cell r="L33">
            <v>2</v>
          </cell>
        </row>
        <row r="34">
          <cell r="D34" t="str">
            <v>a1O36000001qZ7sEAE</v>
          </cell>
          <cell r="F34" t="str">
            <v>a1O36000001qZ8FEAU</v>
          </cell>
          <cell r="L34">
            <v>11</v>
          </cell>
        </row>
        <row r="35">
          <cell r="D35" t="str">
            <v>a1O36000001EGFHEA4</v>
          </cell>
          <cell r="F35" t="str">
            <v>a1O36000001EGH6EAO</v>
          </cell>
          <cell r="L35">
            <v>2</v>
          </cell>
        </row>
        <row r="36">
          <cell r="D36" t="str">
            <v>a1O36000001EGFCEA4</v>
          </cell>
          <cell r="F36" t="str">
            <v>a1O36000001EGGZEA4</v>
          </cell>
          <cell r="L36">
            <v>2</v>
          </cell>
        </row>
        <row r="37">
          <cell r="D37" t="str">
            <v>a1O36000001EGFCEA4</v>
          </cell>
          <cell r="F37" t="str">
            <v>a1O36000001EGGZEA4</v>
          </cell>
          <cell r="L37">
            <v>11</v>
          </cell>
        </row>
        <row r="38">
          <cell r="D38" t="str">
            <v>a1O36000001EGFXEA4</v>
          </cell>
          <cell r="F38" t="str">
            <v>a1O36000001EGIVEA4</v>
          </cell>
          <cell r="L38">
            <v>11</v>
          </cell>
        </row>
        <row r="39">
          <cell r="D39" t="str">
            <v>a1O36000001EGFWEA4</v>
          </cell>
          <cell r="F39" t="str">
            <v>a1O36000001EGIPEA4</v>
          </cell>
          <cell r="L39">
            <v>3</v>
          </cell>
        </row>
        <row r="40">
          <cell r="D40" t="str">
            <v>a1O36000001EGFWEA4</v>
          </cell>
          <cell r="F40" t="str">
            <v>a1O36000001qZ8zEAE</v>
          </cell>
          <cell r="L40">
            <v>9</v>
          </cell>
        </row>
        <row r="41">
          <cell r="D41" t="str">
            <v>a1O36000001EGFWEA4</v>
          </cell>
          <cell r="F41" t="str">
            <v>a1O36000001EGIPEA4</v>
          </cell>
          <cell r="L41">
            <v>2</v>
          </cell>
        </row>
        <row r="42">
          <cell r="D42" t="str">
            <v>a1O36000001qZ7vEAE</v>
          </cell>
          <cell r="F42" t="str">
            <v>a1O36000001qZ96EAE</v>
          </cell>
          <cell r="L42">
            <v>1</v>
          </cell>
        </row>
        <row r="43">
          <cell r="D43" t="str">
            <v>a1O36000001qZ7sEAE</v>
          </cell>
          <cell r="F43" t="str">
            <v>a1O36000001qZ8JEAU</v>
          </cell>
          <cell r="L43">
            <v>1</v>
          </cell>
        </row>
        <row r="44">
          <cell r="D44" t="str">
            <v>a1O36000001EGFCEA4</v>
          </cell>
          <cell r="F44" t="str">
            <v>a1O36000001EGGbEAO</v>
          </cell>
          <cell r="L44">
            <v>1</v>
          </cell>
        </row>
        <row r="45">
          <cell r="D45" t="str">
            <v>a1O36000001EGFXEA4</v>
          </cell>
          <cell r="F45" t="str">
            <v>a1O36000001EGIVEA4</v>
          </cell>
          <cell r="L45">
            <v>1</v>
          </cell>
        </row>
        <row r="46">
          <cell r="D46" t="str">
            <v>a1O36000001EGFWEA4</v>
          </cell>
          <cell r="F46" t="str">
            <v>a1O36000001qZ8zEAE</v>
          </cell>
          <cell r="L46">
            <v>1</v>
          </cell>
        </row>
        <row r="47">
          <cell r="D47" t="str">
            <v>a1O36000001qZ7vEAE</v>
          </cell>
          <cell r="F47" t="str">
            <v>a1O36000001qZ97EAE</v>
          </cell>
          <cell r="L47">
            <v>9</v>
          </cell>
        </row>
        <row r="48">
          <cell r="D48" t="str">
            <v>a1O36000001EGFHEA4</v>
          </cell>
          <cell r="F48" t="str">
            <v>a1O36000001EGH3EAO</v>
          </cell>
          <cell r="L48">
            <v>3</v>
          </cell>
        </row>
        <row r="49">
          <cell r="D49" t="str">
            <v>a1O36000001qZ7sEAE</v>
          </cell>
          <cell r="F49" t="str">
            <v>a1O36000001qZ8JEAU</v>
          </cell>
          <cell r="L49">
            <v>1</v>
          </cell>
        </row>
        <row r="50">
          <cell r="D50" t="str">
            <v>a1O36000001EGFCEA4</v>
          </cell>
          <cell r="F50" t="str">
            <v>a1O36000001EGGZEA4</v>
          </cell>
          <cell r="L50">
            <v>8</v>
          </cell>
        </row>
        <row r="51">
          <cell r="D51" t="str">
            <v>a1O36000001EGFHEA4</v>
          </cell>
          <cell r="F51" t="str">
            <v>a1O36000001EGH6EAO</v>
          </cell>
          <cell r="L51">
            <v>3</v>
          </cell>
        </row>
        <row r="52">
          <cell r="D52" t="str">
            <v/>
          </cell>
          <cell r="F52" t="str">
            <v/>
          </cell>
          <cell r="L52" t="str">
            <v/>
          </cell>
        </row>
        <row r="53">
          <cell r="D53" t="str">
            <v/>
          </cell>
          <cell r="F53" t="str">
            <v/>
          </cell>
          <cell r="L53" t="str">
            <v/>
          </cell>
        </row>
        <row r="54">
          <cell r="D54" t="str">
            <v/>
          </cell>
          <cell r="F54" t="str">
            <v/>
          </cell>
          <cell r="L54" t="str">
            <v/>
          </cell>
        </row>
        <row r="55">
          <cell r="D55" t="str">
            <v/>
          </cell>
          <cell r="F55" t="str">
            <v/>
          </cell>
          <cell r="L55" t="str">
            <v/>
          </cell>
        </row>
        <row r="56">
          <cell r="D56" t="str">
            <v/>
          </cell>
          <cell r="F56" t="str">
            <v/>
          </cell>
          <cell r="L56" t="str">
            <v/>
          </cell>
        </row>
        <row r="57">
          <cell r="D57" t="str">
            <v/>
          </cell>
          <cell r="F57" t="str">
            <v/>
          </cell>
          <cell r="L57" t="str">
            <v/>
          </cell>
        </row>
        <row r="58">
          <cell r="D58" t="str">
            <v/>
          </cell>
          <cell r="F58" t="str">
            <v/>
          </cell>
          <cell r="L58" t="str">
            <v/>
          </cell>
        </row>
        <row r="59">
          <cell r="D59" t="str">
            <v/>
          </cell>
          <cell r="F59" t="str">
            <v/>
          </cell>
          <cell r="L59" t="str">
            <v/>
          </cell>
        </row>
        <row r="60">
          <cell r="D60" t="str">
            <v/>
          </cell>
          <cell r="F60" t="str">
            <v/>
          </cell>
          <cell r="L60" t="str">
            <v/>
          </cell>
        </row>
        <row r="61">
          <cell r="D61" t="str">
            <v/>
          </cell>
          <cell r="F61" t="str">
            <v/>
          </cell>
          <cell r="L61" t="str">
            <v/>
          </cell>
        </row>
        <row r="62">
          <cell r="D62" t="str">
            <v/>
          </cell>
          <cell r="F62" t="str">
            <v/>
          </cell>
          <cell r="L62" t="str">
            <v/>
          </cell>
        </row>
        <row r="63">
          <cell r="D63" t="str">
            <v/>
          </cell>
          <cell r="F63" t="str">
            <v/>
          </cell>
          <cell r="L63" t="str">
            <v/>
          </cell>
        </row>
        <row r="64">
          <cell r="D64" t="str">
            <v/>
          </cell>
          <cell r="F64" t="str">
            <v/>
          </cell>
          <cell r="L64" t="str">
            <v/>
          </cell>
        </row>
        <row r="65">
          <cell r="D65" t="str">
            <v/>
          </cell>
          <cell r="F65" t="str">
            <v/>
          </cell>
          <cell r="L65" t="str">
            <v/>
          </cell>
        </row>
        <row r="66">
          <cell r="D66" t="str">
            <v/>
          </cell>
          <cell r="F66" t="str">
            <v/>
          </cell>
          <cell r="L66" t="str">
            <v/>
          </cell>
        </row>
        <row r="67">
          <cell r="D67" t="str">
            <v/>
          </cell>
          <cell r="F67" t="str">
            <v/>
          </cell>
          <cell r="L67" t="str">
            <v/>
          </cell>
        </row>
        <row r="68">
          <cell r="D68" t="str">
            <v/>
          </cell>
          <cell r="F68" t="str">
            <v/>
          </cell>
          <cell r="L68" t="str">
            <v/>
          </cell>
        </row>
        <row r="69">
          <cell r="D69" t="str">
            <v/>
          </cell>
          <cell r="F69" t="str">
            <v/>
          </cell>
          <cell r="L69" t="str">
            <v/>
          </cell>
        </row>
        <row r="70">
          <cell r="D70" t="str">
            <v/>
          </cell>
          <cell r="F70" t="str">
            <v/>
          </cell>
          <cell r="L70" t="str">
            <v/>
          </cell>
        </row>
        <row r="71">
          <cell r="D71" t="str">
            <v/>
          </cell>
          <cell r="F71" t="str">
            <v/>
          </cell>
          <cell r="L71" t="str">
            <v/>
          </cell>
        </row>
        <row r="72">
          <cell r="D72" t="str">
            <v/>
          </cell>
          <cell r="F72" t="str">
            <v/>
          </cell>
          <cell r="L72" t="str">
            <v/>
          </cell>
        </row>
        <row r="73">
          <cell r="D73" t="str">
            <v/>
          </cell>
          <cell r="F73" t="str">
            <v/>
          </cell>
          <cell r="L73" t="str">
            <v/>
          </cell>
        </row>
        <row r="74">
          <cell r="D74" t="str">
            <v/>
          </cell>
          <cell r="F74" t="str">
            <v/>
          </cell>
          <cell r="L74" t="str">
            <v/>
          </cell>
        </row>
        <row r="75">
          <cell r="D75" t="str">
            <v/>
          </cell>
          <cell r="F75" t="str">
            <v/>
          </cell>
          <cell r="L75" t="str">
            <v/>
          </cell>
        </row>
        <row r="76">
          <cell r="D76" t="str">
            <v/>
          </cell>
          <cell r="F76" t="str">
            <v/>
          </cell>
          <cell r="L76" t="str">
            <v/>
          </cell>
        </row>
        <row r="77">
          <cell r="D77" t="str">
            <v/>
          </cell>
          <cell r="F77" t="str">
            <v/>
          </cell>
          <cell r="L77" t="str">
            <v/>
          </cell>
        </row>
        <row r="78">
          <cell r="D78" t="str">
            <v/>
          </cell>
          <cell r="F78" t="str">
            <v/>
          </cell>
          <cell r="L78" t="str">
            <v/>
          </cell>
        </row>
        <row r="79">
          <cell r="D79" t="str">
            <v/>
          </cell>
          <cell r="F79" t="str">
            <v/>
          </cell>
          <cell r="L79" t="str">
            <v/>
          </cell>
        </row>
        <row r="80">
          <cell r="D80" t="str">
            <v/>
          </cell>
          <cell r="F80" t="str">
            <v/>
          </cell>
          <cell r="L80" t="str">
            <v/>
          </cell>
        </row>
        <row r="81">
          <cell r="D81" t="str">
            <v/>
          </cell>
          <cell r="F81" t="str">
            <v/>
          </cell>
          <cell r="L81" t="str">
            <v/>
          </cell>
        </row>
        <row r="82">
          <cell r="D82" t="str">
            <v/>
          </cell>
          <cell r="F82" t="str">
            <v/>
          </cell>
          <cell r="L82" t="str">
            <v/>
          </cell>
        </row>
        <row r="83">
          <cell r="D83" t="str">
            <v/>
          </cell>
          <cell r="F83" t="str">
            <v/>
          </cell>
          <cell r="L83" t="str">
            <v/>
          </cell>
        </row>
        <row r="84">
          <cell r="D84" t="str">
            <v/>
          </cell>
          <cell r="F84" t="str">
            <v/>
          </cell>
          <cell r="L84" t="str">
            <v/>
          </cell>
        </row>
        <row r="85">
          <cell r="D85" t="str">
            <v/>
          </cell>
          <cell r="F85" t="str">
            <v/>
          </cell>
          <cell r="L85" t="str">
            <v/>
          </cell>
        </row>
        <row r="86">
          <cell r="D86" t="str">
            <v/>
          </cell>
          <cell r="F86" t="str">
            <v/>
          </cell>
          <cell r="L86" t="str">
            <v/>
          </cell>
        </row>
        <row r="87">
          <cell r="D87" t="str">
            <v/>
          </cell>
          <cell r="F87" t="str">
            <v/>
          </cell>
          <cell r="L87" t="str">
            <v/>
          </cell>
        </row>
        <row r="88">
          <cell r="D88" t="str">
            <v/>
          </cell>
          <cell r="F88" t="str">
            <v/>
          </cell>
          <cell r="L88" t="str">
            <v/>
          </cell>
        </row>
        <row r="89">
          <cell r="D89" t="str">
            <v/>
          </cell>
          <cell r="F89" t="str">
            <v/>
          </cell>
          <cell r="L89" t="str">
            <v/>
          </cell>
        </row>
        <row r="90">
          <cell r="D90" t="str">
            <v/>
          </cell>
          <cell r="F90" t="str">
            <v/>
          </cell>
          <cell r="L90" t="str">
            <v/>
          </cell>
        </row>
        <row r="91">
          <cell r="D91" t="str">
            <v/>
          </cell>
          <cell r="F91" t="str">
            <v/>
          </cell>
          <cell r="L91" t="str">
            <v/>
          </cell>
        </row>
        <row r="92">
          <cell r="D92" t="str">
            <v/>
          </cell>
          <cell r="F92" t="str">
            <v/>
          </cell>
          <cell r="L92" t="str">
            <v/>
          </cell>
        </row>
        <row r="93">
          <cell r="D93" t="str">
            <v/>
          </cell>
          <cell r="F93" t="str">
            <v/>
          </cell>
          <cell r="L93" t="str">
            <v/>
          </cell>
        </row>
        <row r="94">
          <cell r="D94" t="str">
            <v/>
          </cell>
          <cell r="F94" t="str">
            <v/>
          </cell>
          <cell r="L94" t="str">
            <v/>
          </cell>
        </row>
        <row r="95">
          <cell r="D95" t="str">
            <v/>
          </cell>
          <cell r="F95" t="str">
            <v/>
          </cell>
          <cell r="L95" t="str">
            <v/>
          </cell>
        </row>
        <row r="96">
          <cell r="D96" t="str">
            <v/>
          </cell>
          <cell r="F96" t="str">
            <v/>
          </cell>
          <cell r="L96" t="str">
            <v/>
          </cell>
        </row>
        <row r="97">
          <cell r="D97" t="str">
            <v/>
          </cell>
          <cell r="F97" t="str">
            <v/>
          </cell>
          <cell r="L97" t="str">
            <v/>
          </cell>
        </row>
        <row r="98">
          <cell r="D98" t="str">
            <v/>
          </cell>
          <cell r="F98" t="str">
            <v/>
          </cell>
          <cell r="L98" t="str">
            <v/>
          </cell>
        </row>
        <row r="99">
          <cell r="D99" t="str">
            <v/>
          </cell>
          <cell r="F99" t="str">
            <v/>
          </cell>
          <cell r="L99" t="str">
            <v/>
          </cell>
        </row>
        <row r="100">
          <cell r="D100" t="str">
            <v/>
          </cell>
          <cell r="F100" t="str">
            <v/>
          </cell>
          <cell r="L100" t="str">
            <v/>
          </cell>
        </row>
        <row r="101">
          <cell r="D101" t="str">
            <v/>
          </cell>
          <cell r="F101" t="str">
            <v/>
          </cell>
          <cell r="L101" t="str">
            <v/>
          </cell>
        </row>
        <row r="102">
          <cell r="D102" t="str">
            <v/>
          </cell>
          <cell r="F102" t="str">
            <v/>
          </cell>
          <cell r="L102" t="str">
            <v/>
          </cell>
        </row>
        <row r="103">
          <cell r="D103" t="str">
            <v/>
          </cell>
          <cell r="F103" t="str">
            <v/>
          </cell>
          <cell r="L103" t="str">
            <v/>
          </cell>
        </row>
        <row r="104">
          <cell r="D104" t="str">
            <v/>
          </cell>
          <cell r="F104" t="str">
            <v/>
          </cell>
          <cell r="L104" t="str">
            <v/>
          </cell>
        </row>
        <row r="105">
          <cell r="D105" t="str">
            <v/>
          </cell>
          <cell r="F105" t="str">
            <v/>
          </cell>
          <cell r="L105" t="str">
            <v/>
          </cell>
        </row>
        <row r="106">
          <cell r="D106" t="str">
            <v/>
          </cell>
          <cell r="F106" t="str">
            <v/>
          </cell>
          <cell r="L106" t="str">
            <v/>
          </cell>
        </row>
        <row r="107">
          <cell r="D107" t="str">
            <v/>
          </cell>
          <cell r="F107" t="str">
            <v/>
          </cell>
          <cell r="L107" t="str">
            <v/>
          </cell>
        </row>
        <row r="108">
          <cell r="D108" t="str">
            <v/>
          </cell>
          <cell r="F108" t="str">
            <v/>
          </cell>
          <cell r="L108" t="str">
            <v/>
          </cell>
        </row>
        <row r="109">
          <cell r="D109" t="str">
            <v/>
          </cell>
          <cell r="F109" t="str">
            <v/>
          </cell>
          <cell r="L109" t="str">
            <v/>
          </cell>
        </row>
        <row r="110">
          <cell r="D110" t="str">
            <v/>
          </cell>
          <cell r="F110" t="str">
            <v/>
          </cell>
          <cell r="L110" t="str">
            <v/>
          </cell>
        </row>
        <row r="111">
          <cell r="D111" t="str">
            <v/>
          </cell>
          <cell r="F111" t="str">
            <v/>
          </cell>
          <cell r="L111" t="str">
            <v/>
          </cell>
        </row>
        <row r="112">
          <cell r="D112" t="str">
            <v/>
          </cell>
          <cell r="F112" t="str">
            <v/>
          </cell>
          <cell r="L112" t="str">
            <v/>
          </cell>
        </row>
        <row r="113">
          <cell r="D113" t="str">
            <v/>
          </cell>
          <cell r="F113" t="str">
            <v/>
          </cell>
          <cell r="L113" t="str">
            <v/>
          </cell>
        </row>
        <row r="114">
          <cell r="D114" t="str">
            <v/>
          </cell>
          <cell r="F114" t="str">
            <v/>
          </cell>
          <cell r="L114" t="str">
            <v/>
          </cell>
        </row>
        <row r="115">
          <cell r="D115" t="str">
            <v/>
          </cell>
          <cell r="F115" t="str">
            <v/>
          </cell>
          <cell r="L115" t="str">
            <v/>
          </cell>
        </row>
        <row r="116">
          <cell r="D116" t="str">
            <v/>
          </cell>
          <cell r="F116" t="str">
            <v/>
          </cell>
          <cell r="L116" t="str">
            <v/>
          </cell>
        </row>
        <row r="117">
          <cell r="D117" t="str">
            <v/>
          </cell>
          <cell r="F117" t="str">
            <v/>
          </cell>
          <cell r="L117" t="str">
            <v/>
          </cell>
        </row>
        <row r="118">
          <cell r="D118" t="str">
            <v/>
          </cell>
          <cell r="F118" t="str">
            <v/>
          </cell>
          <cell r="L118" t="str">
            <v/>
          </cell>
        </row>
        <row r="119">
          <cell r="D119" t="str">
            <v/>
          </cell>
          <cell r="F119" t="str">
            <v/>
          </cell>
          <cell r="L119" t="str">
            <v/>
          </cell>
        </row>
        <row r="120">
          <cell r="D120" t="str">
            <v/>
          </cell>
          <cell r="F120" t="str">
            <v/>
          </cell>
          <cell r="L120" t="str">
            <v/>
          </cell>
        </row>
        <row r="121">
          <cell r="D121" t="str">
            <v/>
          </cell>
          <cell r="F121" t="str">
            <v/>
          </cell>
          <cell r="L121" t="str">
            <v/>
          </cell>
        </row>
        <row r="122">
          <cell r="D122" t="str">
            <v/>
          </cell>
          <cell r="F122" t="str">
            <v/>
          </cell>
          <cell r="L122" t="str">
            <v/>
          </cell>
        </row>
        <row r="123">
          <cell r="D123" t="str">
            <v/>
          </cell>
          <cell r="F123" t="str">
            <v/>
          </cell>
          <cell r="L123" t="str">
            <v/>
          </cell>
        </row>
        <row r="124">
          <cell r="D124" t="str">
            <v/>
          </cell>
          <cell r="F124" t="str">
            <v/>
          </cell>
          <cell r="L124" t="str">
            <v/>
          </cell>
        </row>
        <row r="125">
          <cell r="D125" t="str">
            <v/>
          </cell>
          <cell r="F125" t="str">
            <v/>
          </cell>
          <cell r="L125" t="str">
            <v/>
          </cell>
        </row>
        <row r="126">
          <cell r="D126" t="str">
            <v/>
          </cell>
          <cell r="F126" t="str">
            <v/>
          </cell>
          <cell r="L126" t="str">
            <v/>
          </cell>
        </row>
        <row r="127">
          <cell r="D127" t="str">
            <v/>
          </cell>
          <cell r="F127" t="str">
            <v/>
          </cell>
          <cell r="L127" t="str">
            <v/>
          </cell>
        </row>
        <row r="128">
          <cell r="D128" t="str">
            <v/>
          </cell>
          <cell r="F128" t="str">
            <v/>
          </cell>
          <cell r="L128" t="str">
            <v/>
          </cell>
        </row>
        <row r="129">
          <cell r="D129" t="str">
            <v/>
          </cell>
          <cell r="F129" t="str">
            <v/>
          </cell>
          <cell r="L129" t="str">
            <v/>
          </cell>
        </row>
        <row r="130">
          <cell r="D130" t="str">
            <v/>
          </cell>
          <cell r="F130" t="str">
            <v/>
          </cell>
          <cell r="L130" t="str">
            <v/>
          </cell>
        </row>
        <row r="131">
          <cell r="D131" t="str">
            <v/>
          </cell>
          <cell r="F131" t="str">
            <v/>
          </cell>
          <cell r="L131" t="str">
            <v/>
          </cell>
        </row>
        <row r="132">
          <cell r="D132" t="str">
            <v/>
          </cell>
          <cell r="F132" t="str">
            <v/>
          </cell>
          <cell r="L132" t="str">
            <v/>
          </cell>
        </row>
        <row r="133">
          <cell r="D133" t="str">
            <v/>
          </cell>
          <cell r="F133" t="str">
            <v/>
          </cell>
          <cell r="L133" t="str">
            <v/>
          </cell>
        </row>
        <row r="134">
          <cell r="D134" t="str">
            <v/>
          </cell>
          <cell r="F134" t="str">
            <v/>
          </cell>
          <cell r="L134" t="str">
            <v/>
          </cell>
        </row>
        <row r="135">
          <cell r="D135" t="str">
            <v/>
          </cell>
          <cell r="F135" t="str">
            <v/>
          </cell>
          <cell r="L135" t="str">
            <v/>
          </cell>
        </row>
        <row r="136">
          <cell r="D136" t="str">
            <v/>
          </cell>
          <cell r="F136" t="str">
            <v/>
          </cell>
          <cell r="L136" t="str">
            <v/>
          </cell>
        </row>
        <row r="137">
          <cell r="D137" t="str">
            <v/>
          </cell>
          <cell r="F137" t="str">
            <v/>
          </cell>
          <cell r="L137" t="str">
            <v/>
          </cell>
        </row>
        <row r="138">
          <cell r="D138" t="str">
            <v/>
          </cell>
          <cell r="F138" t="str">
            <v/>
          </cell>
          <cell r="L138" t="str">
            <v/>
          </cell>
        </row>
        <row r="139">
          <cell r="D139" t="str">
            <v/>
          </cell>
          <cell r="F139" t="str">
            <v/>
          </cell>
          <cell r="L139" t="str">
            <v/>
          </cell>
        </row>
        <row r="140">
          <cell r="D140" t="str">
            <v/>
          </cell>
          <cell r="F140" t="str">
            <v/>
          </cell>
          <cell r="L140" t="str">
            <v/>
          </cell>
        </row>
        <row r="141">
          <cell r="D141" t="str">
            <v/>
          </cell>
          <cell r="F141" t="str">
            <v/>
          </cell>
          <cell r="L141" t="str">
            <v/>
          </cell>
        </row>
        <row r="142">
          <cell r="D142" t="str">
            <v/>
          </cell>
          <cell r="F142" t="str">
            <v/>
          </cell>
          <cell r="L142" t="str">
            <v/>
          </cell>
        </row>
        <row r="143">
          <cell r="D143" t="str">
            <v/>
          </cell>
          <cell r="F143" t="str">
            <v/>
          </cell>
          <cell r="L143" t="str">
            <v/>
          </cell>
        </row>
        <row r="144">
          <cell r="D144" t="str">
            <v/>
          </cell>
          <cell r="F144" t="str">
            <v/>
          </cell>
          <cell r="L144" t="str">
            <v/>
          </cell>
        </row>
        <row r="145">
          <cell r="D145" t="str">
            <v/>
          </cell>
          <cell r="F145" t="str">
            <v/>
          </cell>
          <cell r="L145" t="str">
            <v/>
          </cell>
        </row>
        <row r="146">
          <cell r="D146" t="str">
            <v/>
          </cell>
          <cell r="F146" t="str">
            <v/>
          </cell>
          <cell r="L146" t="str">
            <v/>
          </cell>
        </row>
        <row r="147">
          <cell r="D147" t="str">
            <v/>
          </cell>
          <cell r="F147" t="str">
            <v/>
          </cell>
          <cell r="L147" t="str">
            <v/>
          </cell>
        </row>
        <row r="148">
          <cell r="D148" t="str">
            <v/>
          </cell>
          <cell r="F148" t="str">
            <v/>
          </cell>
          <cell r="L148" t="str">
            <v/>
          </cell>
        </row>
        <row r="149">
          <cell r="D149" t="str">
            <v/>
          </cell>
          <cell r="F149" t="str">
            <v/>
          </cell>
          <cell r="L149" t="str">
            <v/>
          </cell>
        </row>
        <row r="150">
          <cell r="D150" t="str">
            <v/>
          </cell>
          <cell r="F150" t="str">
            <v/>
          </cell>
          <cell r="L150" t="str">
            <v/>
          </cell>
        </row>
        <row r="151">
          <cell r="D151" t="str">
            <v/>
          </cell>
          <cell r="F151" t="str">
            <v/>
          </cell>
          <cell r="L151" t="str">
            <v/>
          </cell>
        </row>
        <row r="152">
          <cell r="D152" t="str">
            <v/>
          </cell>
          <cell r="F152" t="str">
            <v/>
          </cell>
          <cell r="L152" t="str">
            <v/>
          </cell>
        </row>
        <row r="153">
          <cell r="D153" t="str">
            <v/>
          </cell>
          <cell r="F153" t="str">
            <v/>
          </cell>
          <cell r="L153" t="str">
            <v/>
          </cell>
        </row>
        <row r="154">
          <cell r="D154" t="str">
            <v/>
          </cell>
          <cell r="F154" t="str">
            <v/>
          </cell>
          <cell r="L154" t="str">
            <v/>
          </cell>
        </row>
        <row r="155">
          <cell r="D155" t="str">
            <v/>
          </cell>
          <cell r="F155" t="str">
            <v/>
          </cell>
          <cell r="L155" t="str">
            <v/>
          </cell>
        </row>
        <row r="156">
          <cell r="D156" t="str">
            <v/>
          </cell>
          <cell r="F156" t="str">
            <v/>
          </cell>
          <cell r="L156" t="str">
            <v/>
          </cell>
        </row>
        <row r="157">
          <cell r="D157" t="str">
            <v/>
          </cell>
          <cell r="F157" t="str">
            <v/>
          </cell>
          <cell r="L157" t="str">
            <v/>
          </cell>
        </row>
        <row r="158">
          <cell r="D158" t="str">
            <v/>
          </cell>
          <cell r="F158" t="str">
            <v/>
          </cell>
          <cell r="L158" t="str">
            <v/>
          </cell>
        </row>
        <row r="159">
          <cell r="D159" t="str">
            <v/>
          </cell>
          <cell r="F159" t="str">
            <v/>
          </cell>
          <cell r="L159" t="str">
            <v/>
          </cell>
        </row>
        <row r="160">
          <cell r="D160" t="str">
            <v/>
          </cell>
          <cell r="F160" t="str">
            <v/>
          </cell>
          <cell r="L160" t="str">
            <v/>
          </cell>
        </row>
        <row r="161">
          <cell r="D161" t="str">
            <v/>
          </cell>
          <cell r="F161" t="str">
            <v/>
          </cell>
          <cell r="L161" t="str">
            <v/>
          </cell>
        </row>
        <row r="162">
          <cell r="D162" t="str">
            <v/>
          </cell>
          <cell r="F162" t="str">
            <v/>
          </cell>
          <cell r="L162" t="str">
            <v/>
          </cell>
        </row>
        <row r="163">
          <cell r="D163" t="str">
            <v/>
          </cell>
          <cell r="F163" t="str">
            <v/>
          </cell>
          <cell r="L163" t="str">
            <v/>
          </cell>
        </row>
        <row r="164">
          <cell r="D164" t="str">
            <v/>
          </cell>
          <cell r="F164" t="str">
            <v/>
          </cell>
          <cell r="L164" t="str">
            <v/>
          </cell>
        </row>
        <row r="165">
          <cell r="D165" t="str">
            <v/>
          </cell>
          <cell r="F165" t="str">
            <v/>
          </cell>
          <cell r="L165" t="str">
            <v/>
          </cell>
        </row>
        <row r="166">
          <cell r="D166" t="str">
            <v/>
          </cell>
          <cell r="F166" t="str">
            <v/>
          </cell>
          <cell r="L166" t="str">
            <v/>
          </cell>
        </row>
        <row r="167">
          <cell r="D167" t="str">
            <v/>
          </cell>
          <cell r="F167" t="str">
            <v/>
          </cell>
          <cell r="L167" t="str">
            <v/>
          </cell>
        </row>
        <row r="168">
          <cell r="D168" t="str">
            <v/>
          </cell>
          <cell r="F168" t="str">
            <v/>
          </cell>
          <cell r="L168" t="str">
            <v/>
          </cell>
        </row>
        <row r="169">
          <cell r="D169" t="str">
            <v/>
          </cell>
          <cell r="F169" t="str">
            <v/>
          </cell>
          <cell r="L169" t="str">
            <v/>
          </cell>
        </row>
        <row r="170">
          <cell r="D170" t="str">
            <v/>
          </cell>
          <cell r="F170" t="str">
            <v/>
          </cell>
          <cell r="L170" t="str">
            <v/>
          </cell>
        </row>
        <row r="171">
          <cell r="D171" t="str">
            <v/>
          </cell>
          <cell r="F171" t="str">
            <v/>
          </cell>
          <cell r="L171" t="str">
            <v/>
          </cell>
        </row>
        <row r="172">
          <cell r="D172" t="str">
            <v/>
          </cell>
          <cell r="F172" t="str">
            <v/>
          </cell>
          <cell r="L172" t="str">
            <v/>
          </cell>
        </row>
        <row r="173">
          <cell r="D173" t="str">
            <v/>
          </cell>
          <cell r="F173" t="str">
            <v/>
          </cell>
          <cell r="L173" t="str">
            <v/>
          </cell>
        </row>
        <row r="174">
          <cell r="D174" t="str">
            <v/>
          </cell>
          <cell r="F174" t="str">
            <v/>
          </cell>
          <cell r="L174" t="str">
            <v/>
          </cell>
        </row>
        <row r="175">
          <cell r="D175" t="str">
            <v/>
          </cell>
          <cell r="F175" t="str">
            <v/>
          </cell>
          <cell r="L175" t="str">
            <v/>
          </cell>
        </row>
        <row r="176">
          <cell r="D176" t="str">
            <v/>
          </cell>
          <cell r="F176" t="str">
            <v/>
          </cell>
          <cell r="L176" t="str">
            <v/>
          </cell>
        </row>
        <row r="177">
          <cell r="D177" t="str">
            <v/>
          </cell>
          <cell r="F177" t="str">
            <v/>
          </cell>
          <cell r="L177" t="str">
            <v/>
          </cell>
        </row>
        <row r="178">
          <cell r="D178" t="str">
            <v/>
          </cell>
          <cell r="F178" t="str">
            <v/>
          </cell>
          <cell r="L178" t="str">
            <v/>
          </cell>
        </row>
        <row r="179">
          <cell r="D179" t="str">
            <v/>
          </cell>
          <cell r="F179" t="str">
            <v/>
          </cell>
          <cell r="L179" t="str">
            <v/>
          </cell>
        </row>
        <row r="180">
          <cell r="D180" t="str">
            <v/>
          </cell>
          <cell r="F180" t="str">
            <v/>
          </cell>
          <cell r="L180" t="str">
            <v/>
          </cell>
        </row>
        <row r="181">
          <cell r="D181" t="str">
            <v/>
          </cell>
          <cell r="F181" t="str">
            <v/>
          </cell>
          <cell r="L181" t="str">
            <v/>
          </cell>
        </row>
        <row r="182">
          <cell r="D182" t="str">
            <v/>
          </cell>
          <cell r="F182" t="str">
            <v/>
          </cell>
          <cell r="L182" t="str">
            <v/>
          </cell>
        </row>
        <row r="183">
          <cell r="D183" t="str">
            <v/>
          </cell>
          <cell r="F183" t="str">
            <v/>
          </cell>
          <cell r="L183" t="str">
            <v/>
          </cell>
        </row>
        <row r="184">
          <cell r="D184" t="str">
            <v/>
          </cell>
          <cell r="F184" t="str">
            <v/>
          </cell>
          <cell r="L184" t="str">
            <v/>
          </cell>
        </row>
        <row r="185">
          <cell r="D185" t="str">
            <v/>
          </cell>
          <cell r="F185" t="str">
            <v/>
          </cell>
          <cell r="L185" t="str">
            <v/>
          </cell>
        </row>
        <row r="186">
          <cell r="D186" t="str">
            <v/>
          </cell>
          <cell r="F186" t="str">
            <v/>
          </cell>
          <cell r="L186" t="str">
            <v/>
          </cell>
        </row>
        <row r="187">
          <cell r="D187" t="str">
            <v/>
          </cell>
          <cell r="F187" t="str">
            <v/>
          </cell>
          <cell r="L187" t="str">
            <v/>
          </cell>
        </row>
        <row r="188">
          <cell r="D188" t="str">
            <v/>
          </cell>
          <cell r="F188" t="str">
            <v/>
          </cell>
          <cell r="L188" t="str">
            <v/>
          </cell>
        </row>
        <row r="189">
          <cell r="D189" t="str">
            <v/>
          </cell>
          <cell r="F189" t="str">
            <v/>
          </cell>
          <cell r="L189" t="str">
            <v/>
          </cell>
        </row>
        <row r="190">
          <cell r="D190" t="str">
            <v/>
          </cell>
          <cell r="F190" t="str">
            <v/>
          </cell>
          <cell r="L190" t="str">
            <v/>
          </cell>
        </row>
        <row r="191">
          <cell r="D191" t="str">
            <v/>
          </cell>
          <cell r="F191" t="str">
            <v/>
          </cell>
          <cell r="L191" t="str">
            <v/>
          </cell>
        </row>
        <row r="192">
          <cell r="D192" t="str">
            <v/>
          </cell>
          <cell r="F192" t="str">
            <v/>
          </cell>
          <cell r="L192" t="str">
            <v/>
          </cell>
        </row>
        <row r="193">
          <cell r="D193" t="str">
            <v/>
          </cell>
          <cell r="F193" t="str">
            <v/>
          </cell>
          <cell r="L193" t="str">
            <v/>
          </cell>
        </row>
        <row r="194">
          <cell r="D194" t="str">
            <v/>
          </cell>
          <cell r="F194" t="str">
            <v/>
          </cell>
          <cell r="L194" t="str">
            <v/>
          </cell>
        </row>
        <row r="195">
          <cell r="D195" t="str">
            <v/>
          </cell>
          <cell r="F195" t="str">
            <v/>
          </cell>
          <cell r="L195" t="str">
            <v/>
          </cell>
        </row>
        <row r="196">
          <cell r="D196" t="str">
            <v/>
          </cell>
          <cell r="F196" t="str">
            <v/>
          </cell>
          <cell r="L196" t="str">
            <v/>
          </cell>
        </row>
        <row r="197">
          <cell r="D197" t="str">
            <v/>
          </cell>
          <cell r="F197" t="str">
            <v/>
          </cell>
          <cell r="L197" t="str">
            <v/>
          </cell>
        </row>
        <row r="198">
          <cell r="D198" t="str">
            <v/>
          </cell>
          <cell r="F198" t="str">
            <v/>
          </cell>
          <cell r="L198" t="str">
            <v/>
          </cell>
        </row>
        <row r="199">
          <cell r="D199" t="str">
            <v/>
          </cell>
          <cell r="F199" t="str">
            <v/>
          </cell>
          <cell r="L199" t="str">
            <v/>
          </cell>
        </row>
        <row r="200">
          <cell r="D200" t="str">
            <v/>
          </cell>
          <cell r="F200" t="str">
            <v/>
          </cell>
          <cell r="L200" t="str">
            <v/>
          </cell>
        </row>
        <row r="201">
          <cell r="D201" t="str">
            <v/>
          </cell>
          <cell r="F201" t="str">
            <v/>
          </cell>
          <cell r="L201" t="str">
            <v/>
          </cell>
        </row>
        <row r="202">
          <cell r="D202" t="str">
            <v/>
          </cell>
          <cell r="F202" t="str">
            <v/>
          </cell>
          <cell r="L202" t="str">
            <v/>
          </cell>
        </row>
        <row r="203">
          <cell r="D203" t="str">
            <v/>
          </cell>
          <cell r="F203" t="str">
            <v/>
          </cell>
          <cell r="L203" t="str">
            <v/>
          </cell>
        </row>
        <row r="204">
          <cell r="D204" t="str">
            <v/>
          </cell>
          <cell r="F204" t="str">
            <v/>
          </cell>
          <cell r="L204" t="str">
            <v/>
          </cell>
        </row>
        <row r="205">
          <cell r="D205" t="str">
            <v/>
          </cell>
          <cell r="F205" t="str">
            <v/>
          </cell>
          <cell r="L205" t="str">
            <v/>
          </cell>
        </row>
        <row r="206">
          <cell r="D206" t="str">
            <v/>
          </cell>
          <cell r="F206" t="str">
            <v/>
          </cell>
          <cell r="L206" t="str">
            <v/>
          </cell>
        </row>
        <row r="207">
          <cell r="D207" t="str">
            <v/>
          </cell>
          <cell r="F207" t="str">
            <v/>
          </cell>
          <cell r="L207" t="str">
            <v/>
          </cell>
        </row>
        <row r="208">
          <cell r="D208" t="str">
            <v/>
          </cell>
          <cell r="F208" t="str">
            <v/>
          </cell>
          <cell r="L208" t="str">
            <v/>
          </cell>
        </row>
        <row r="209">
          <cell r="D209" t="str">
            <v/>
          </cell>
          <cell r="F209" t="str">
            <v/>
          </cell>
          <cell r="L209" t="str">
            <v/>
          </cell>
        </row>
        <row r="210">
          <cell r="D210" t="str">
            <v/>
          </cell>
          <cell r="F210" t="str">
            <v/>
          </cell>
          <cell r="L210" t="str">
            <v/>
          </cell>
        </row>
        <row r="211">
          <cell r="D211" t="str">
            <v/>
          </cell>
          <cell r="F211" t="str">
            <v/>
          </cell>
          <cell r="L211" t="str">
            <v/>
          </cell>
        </row>
        <row r="212">
          <cell r="D212" t="str">
            <v/>
          </cell>
          <cell r="F212" t="str">
            <v/>
          </cell>
          <cell r="L212" t="str">
            <v/>
          </cell>
        </row>
        <row r="213">
          <cell r="D213" t="str">
            <v/>
          </cell>
          <cell r="F213" t="str">
            <v/>
          </cell>
          <cell r="L213" t="str">
            <v/>
          </cell>
        </row>
        <row r="214">
          <cell r="D214" t="str">
            <v/>
          </cell>
          <cell r="F214" t="str">
            <v/>
          </cell>
          <cell r="L214" t="str">
            <v/>
          </cell>
        </row>
        <row r="215">
          <cell r="D215" t="str">
            <v/>
          </cell>
          <cell r="F215" t="str">
            <v/>
          </cell>
          <cell r="L215" t="str">
            <v/>
          </cell>
        </row>
        <row r="216">
          <cell r="D216" t="str">
            <v/>
          </cell>
          <cell r="F216" t="str">
            <v/>
          </cell>
          <cell r="L216" t="str">
            <v/>
          </cell>
        </row>
        <row r="217">
          <cell r="D217" t="str">
            <v/>
          </cell>
          <cell r="F217" t="str">
            <v/>
          </cell>
          <cell r="L217" t="str">
            <v/>
          </cell>
        </row>
        <row r="218">
          <cell r="D218" t="str">
            <v/>
          </cell>
          <cell r="F218" t="str">
            <v/>
          </cell>
          <cell r="L218" t="str">
            <v/>
          </cell>
        </row>
        <row r="219">
          <cell r="D219" t="str">
            <v/>
          </cell>
          <cell r="F219" t="str">
            <v/>
          </cell>
          <cell r="L219" t="str">
            <v/>
          </cell>
        </row>
        <row r="220">
          <cell r="D220" t="str">
            <v/>
          </cell>
          <cell r="F220" t="str">
            <v/>
          </cell>
          <cell r="L220" t="str">
            <v/>
          </cell>
        </row>
        <row r="221">
          <cell r="D221" t="str">
            <v/>
          </cell>
          <cell r="F221" t="str">
            <v/>
          </cell>
          <cell r="L221" t="str">
            <v/>
          </cell>
        </row>
        <row r="222">
          <cell r="D222" t="str">
            <v/>
          </cell>
          <cell r="F222" t="str">
            <v/>
          </cell>
          <cell r="L222" t="str">
            <v/>
          </cell>
        </row>
        <row r="223">
          <cell r="D223" t="str">
            <v/>
          </cell>
          <cell r="F223" t="str">
            <v/>
          </cell>
          <cell r="L223" t="str">
            <v/>
          </cell>
        </row>
        <row r="224">
          <cell r="D224" t="str">
            <v/>
          </cell>
          <cell r="F224" t="str">
            <v/>
          </cell>
          <cell r="L224" t="str">
            <v/>
          </cell>
        </row>
        <row r="225">
          <cell r="D225" t="str">
            <v/>
          </cell>
          <cell r="F225" t="str">
            <v/>
          </cell>
          <cell r="L225" t="str">
            <v/>
          </cell>
        </row>
        <row r="226">
          <cell r="D226" t="str">
            <v/>
          </cell>
          <cell r="F226" t="str">
            <v/>
          </cell>
          <cell r="L226" t="str">
            <v/>
          </cell>
        </row>
        <row r="227">
          <cell r="D227" t="str">
            <v/>
          </cell>
          <cell r="F227" t="str">
            <v/>
          </cell>
          <cell r="L227" t="str">
            <v/>
          </cell>
        </row>
        <row r="228">
          <cell r="D228" t="str">
            <v/>
          </cell>
          <cell r="F228" t="str">
            <v/>
          </cell>
          <cell r="L228" t="str">
            <v/>
          </cell>
        </row>
        <row r="229">
          <cell r="D229" t="str">
            <v/>
          </cell>
          <cell r="F229" t="str">
            <v/>
          </cell>
          <cell r="L229" t="str">
            <v/>
          </cell>
        </row>
        <row r="230">
          <cell r="D230" t="str">
            <v/>
          </cell>
          <cell r="F230" t="str">
            <v/>
          </cell>
          <cell r="L230" t="str">
            <v/>
          </cell>
        </row>
        <row r="231">
          <cell r="D231" t="str">
            <v/>
          </cell>
          <cell r="F231" t="str">
            <v/>
          </cell>
          <cell r="L231" t="str">
            <v/>
          </cell>
        </row>
        <row r="232">
          <cell r="D232" t="str">
            <v/>
          </cell>
          <cell r="F232" t="str">
            <v/>
          </cell>
          <cell r="L232" t="str">
            <v/>
          </cell>
        </row>
        <row r="233">
          <cell r="D233" t="str">
            <v/>
          </cell>
          <cell r="F233" t="str">
            <v/>
          </cell>
          <cell r="L233" t="str">
            <v/>
          </cell>
        </row>
        <row r="234">
          <cell r="D234" t="str">
            <v/>
          </cell>
          <cell r="F234" t="str">
            <v/>
          </cell>
          <cell r="L234" t="str">
            <v/>
          </cell>
        </row>
        <row r="235">
          <cell r="D235" t="str">
            <v/>
          </cell>
          <cell r="F235" t="str">
            <v/>
          </cell>
          <cell r="L235" t="str">
            <v/>
          </cell>
        </row>
        <row r="236">
          <cell r="D236" t="str">
            <v/>
          </cell>
          <cell r="F236" t="str">
            <v/>
          </cell>
          <cell r="L236" t="str">
            <v/>
          </cell>
        </row>
        <row r="237">
          <cell r="D237" t="str">
            <v/>
          </cell>
          <cell r="F237" t="str">
            <v/>
          </cell>
          <cell r="L237" t="str">
            <v/>
          </cell>
        </row>
        <row r="238">
          <cell r="D238" t="str">
            <v/>
          </cell>
          <cell r="F238" t="str">
            <v/>
          </cell>
          <cell r="L238" t="str">
            <v/>
          </cell>
        </row>
        <row r="239">
          <cell r="D239" t="str">
            <v/>
          </cell>
          <cell r="F239" t="str">
            <v/>
          </cell>
          <cell r="L239" t="str">
            <v/>
          </cell>
        </row>
        <row r="240">
          <cell r="D240" t="str">
            <v/>
          </cell>
          <cell r="F240" t="str">
            <v/>
          </cell>
          <cell r="L240" t="str">
            <v/>
          </cell>
        </row>
        <row r="241">
          <cell r="D241" t="str">
            <v/>
          </cell>
          <cell r="F241" t="str">
            <v/>
          </cell>
          <cell r="L241" t="str">
            <v/>
          </cell>
        </row>
        <row r="242">
          <cell r="D242" t="str">
            <v/>
          </cell>
          <cell r="F242" t="str">
            <v/>
          </cell>
          <cell r="L242" t="str">
            <v/>
          </cell>
        </row>
        <row r="243">
          <cell r="D243" t="str">
            <v/>
          </cell>
          <cell r="F243" t="str">
            <v/>
          </cell>
          <cell r="L243" t="str">
            <v/>
          </cell>
        </row>
        <row r="244">
          <cell r="D244" t="str">
            <v/>
          </cell>
          <cell r="F244" t="str">
            <v/>
          </cell>
          <cell r="L244" t="str">
            <v/>
          </cell>
        </row>
        <row r="245">
          <cell r="D245" t="str">
            <v/>
          </cell>
          <cell r="F245" t="str">
            <v/>
          </cell>
          <cell r="L245" t="str">
            <v/>
          </cell>
        </row>
        <row r="246">
          <cell r="D246" t="str">
            <v/>
          </cell>
          <cell r="F246" t="str">
            <v/>
          </cell>
          <cell r="L246" t="str">
            <v/>
          </cell>
        </row>
        <row r="247">
          <cell r="D247" t="str">
            <v/>
          </cell>
          <cell r="F247" t="str">
            <v/>
          </cell>
          <cell r="L247" t="str">
            <v/>
          </cell>
        </row>
        <row r="248">
          <cell r="D248" t="str">
            <v/>
          </cell>
          <cell r="F248" t="str">
            <v/>
          </cell>
          <cell r="L248" t="str">
            <v/>
          </cell>
        </row>
        <row r="249">
          <cell r="D249" t="str">
            <v/>
          </cell>
          <cell r="F249" t="str">
            <v/>
          </cell>
          <cell r="L249" t="str">
            <v/>
          </cell>
        </row>
        <row r="250">
          <cell r="D250" t="str">
            <v/>
          </cell>
          <cell r="F250" t="str">
            <v/>
          </cell>
          <cell r="L250" t="str">
            <v/>
          </cell>
        </row>
        <row r="251">
          <cell r="D251" t="str">
            <v/>
          </cell>
          <cell r="F251" t="str">
            <v/>
          </cell>
          <cell r="L251" t="str">
            <v/>
          </cell>
        </row>
        <row r="252">
          <cell r="D252" t="str">
            <v/>
          </cell>
          <cell r="F252" t="str">
            <v/>
          </cell>
          <cell r="L252" t="str">
            <v/>
          </cell>
        </row>
        <row r="253">
          <cell r="D253" t="str">
            <v/>
          </cell>
          <cell r="F253" t="str">
            <v/>
          </cell>
          <cell r="L253" t="str">
            <v/>
          </cell>
        </row>
        <row r="254">
          <cell r="D254" t="str">
            <v/>
          </cell>
          <cell r="F254" t="str">
            <v/>
          </cell>
          <cell r="L254" t="str">
            <v/>
          </cell>
        </row>
        <row r="255">
          <cell r="D255" t="str">
            <v/>
          </cell>
          <cell r="F255" t="str">
            <v/>
          </cell>
          <cell r="L255" t="str">
            <v/>
          </cell>
        </row>
        <row r="256">
          <cell r="D256" t="str">
            <v/>
          </cell>
          <cell r="F256" t="str">
            <v/>
          </cell>
          <cell r="L256" t="str">
            <v/>
          </cell>
        </row>
        <row r="257">
          <cell r="D257" t="str">
            <v/>
          </cell>
          <cell r="F257" t="str">
            <v/>
          </cell>
          <cell r="L257" t="str">
            <v/>
          </cell>
        </row>
        <row r="258">
          <cell r="D258" t="str">
            <v/>
          </cell>
          <cell r="F258" t="str">
            <v/>
          </cell>
          <cell r="L258" t="str">
            <v/>
          </cell>
        </row>
        <row r="259">
          <cell r="D259" t="str">
            <v/>
          </cell>
          <cell r="F259" t="str">
            <v/>
          </cell>
          <cell r="L259" t="str">
            <v/>
          </cell>
        </row>
        <row r="260">
          <cell r="D260" t="str">
            <v/>
          </cell>
          <cell r="F260" t="str">
            <v/>
          </cell>
          <cell r="L260" t="str">
            <v/>
          </cell>
        </row>
        <row r="261">
          <cell r="D261" t="str">
            <v/>
          </cell>
          <cell r="F261" t="str">
            <v/>
          </cell>
          <cell r="L261" t="str">
            <v/>
          </cell>
        </row>
        <row r="262">
          <cell r="D262" t="str">
            <v/>
          </cell>
          <cell r="F262" t="str">
            <v/>
          </cell>
          <cell r="L262" t="str">
            <v/>
          </cell>
        </row>
        <row r="263">
          <cell r="D263" t="str">
            <v/>
          </cell>
          <cell r="F263" t="str">
            <v/>
          </cell>
          <cell r="L263" t="str">
            <v/>
          </cell>
        </row>
        <row r="264">
          <cell r="D264" t="str">
            <v/>
          </cell>
          <cell r="F264" t="str">
            <v/>
          </cell>
          <cell r="L264" t="str">
            <v/>
          </cell>
        </row>
        <row r="265">
          <cell r="D265" t="str">
            <v/>
          </cell>
          <cell r="F265" t="str">
            <v/>
          </cell>
          <cell r="L265" t="str">
            <v/>
          </cell>
        </row>
        <row r="266">
          <cell r="D266" t="str">
            <v/>
          </cell>
          <cell r="F266" t="str">
            <v/>
          </cell>
          <cell r="L266" t="str">
            <v/>
          </cell>
        </row>
        <row r="267">
          <cell r="D267" t="str">
            <v/>
          </cell>
          <cell r="F267" t="str">
            <v/>
          </cell>
          <cell r="L267" t="str">
            <v/>
          </cell>
        </row>
        <row r="268">
          <cell r="D268" t="str">
            <v/>
          </cell>
          <cell r="F268" t="str">
            <v/>
          </cell>
          <cell r="L268" t="str">
            <v/>
          </cell>
        </row>
        <row r="269">
          <cell r="D269" t="str">
            <v/>
          </cell>
          <cell r="F269" t="str">
            <v/>
          </cell>
          <cell r="L269" t="str">
            <v/>
          </cell>
        </row>
        <row r="270">
          <cell r="D270" t="str">
            <v/>
          </cell>
          <cell r="F270" t="str">
            <v/>
          </cell>
          <cell r="L270" t="str">
            <v/>
          </cell>
        </row>
        <row r="271">
          <cell r="D271" t="str">
            <v/>
          </cell>
          <cell r="F271" t="str">
            <v/>
          </cell>
          <cell r="L271" t="str">
            <v/>
          </cell>
        </row>
        <row r="272">
          <cell r="D272" t="str">
            <v/>
          </cell>
          <cell r="F272" t="str">
            <v/>
          </cell>
          <cell r="L272" t="str">
            <v/>
          </cell>
        </row>
        <row r="273">
          <cell r="D273" t="str">
            <v/>
          </cell>
          <cell r="F273" t="str">
            <v/>
          </cell>
          <cell r="L273" t="str">
            <v/>
          </cell>
        </row>
        <row r="274">
          <cell r="D274" t="str">
            <v/>
          </cell>
          <cell r="F274" t="str">
            <v/>
          </cell>
          <cell r="L274" t="str">
            <v/>
          </cell>
        </row>
        <row r="275">
          <cell r="D275" t="str">
            <v/>
          </cell>
          <cell r="F275" t="str">
            <v/>
          </cell>
          <cell r="L275" t="str">
            <v/>
          </cell>
        </row>
        <row r="276">
          <cell r="D276" t="str">
            <v/>
          </cell>
          <cell r="F276" t="str">
            <v/>
          </cell>
          <cell r="L276" t="str">
            <v/>
          </cell>
        </row>
        <row r="277">
          <cell r="D277" t="str">
            <v/>
          </cell>
          <cell r="F277" t="str">
            <v/>
          </cell>
          <cell r="L277" t="str">
            <v/>
          </cell>
        </row>
        <row r="278">
          <cell r="D278" t="str">
            <v/>
          </cell>
          <cell r="F278" t="str">
            <v/>
          </cell>
          <cell r="L278" t="str">
            <v/>
          </cell>
        </row>
        <row r="279">
          <cell r="D279" t="str">
            <v/>
          </cell>
          <cell r="F279" t="str">
            <v/>
          </cell>
          <cell r="L279" t="str">
            <v/>
          </cell>
        </row>
        <row r="280">
          <cell r="D280" t="str">
            <v/>
          </cell>
          <cell r="F280" t="str">
            <v/>
          </cell>
          <cell r="L280" t="str">
            <v/>
          </cell>
        </row>
        <row r="281">
          <cell r="D281" t="str">
            <v/>
          </cell>
          <cell r="F281" t="str">
            <v/>
          </cell>
          <cell r="L281" t="str">
            <v/>
          </cell>
        </row>
        <row r="282">
          <cell r="D282" t="str">
            <v/>
          </cell>
          <cell r="F282" t="str">
            <v/>
          </cell>
          <cell r="L282" t="str">
            <v/>
          </cell>
        </row>
        <row r="283">
          <cell r="D283" t="str">
            <v/>
          </cell>
          <cell r="F283" t="str">
            <v/>
          </cell>
          <cell r="L283" t="str">
            <v/>
          </cell>
        </row>
        <row r="284">
          <cell r="D284" t="str">
            <v/>
          </cell>
          <cell r="F284" t="str">
            <v/>
          </cell>
          <cell r="L284" t="str">
            <v/>
          </cell>
        </row>
        <row r="285">
          <cell r="D285" t="str">
            <v/>
          </cell>
          <cell r="F285" t="str">
            <v/>
          </cell>
          <cell r="L285" t="str">
            <v/>
          </cell>
        </row>
        <row r="286">
          <cell r="D286" t="str">
            <v/>
          </cell>
          <cell r="F286" t="str">
            <v/>
          </cell>
          <cell r="L286" t="str">
            <v/>
          </cell>
        </row>
        <row r="287">
          <cell r="D287" t="str">
            <v/>
          </cell>
          <cell r="F287" t="str">
            <v/>
          </cell>
          <cell r="L287" t="str">
            <v/>
          </cell>
        </row>
        <row r="288">
          <cell r="D288" t="str">
            <v/>
          </cell>
          <cell r="F288" t="str">
            <v/>
          </cell>
          <cell r="L288" t="str">
            <v/>
          </cell>
        </row>
        <row r="289">
          <cell r="D289" t="str">
            <v/>
          </cell>
          <cell r="F289" t="str">
            <v/>
          </cell>
          <cell r="L289" t="str">
            <v/>
          </cell>
        </row>
        <row r="290">
          <cell r="D290" t="str">
            <v/>
          </cell>
          <cell r="F290" t="str">
            <v/>
          </cell>
          <cell r="L290" t="str">
            <v/>
          </cell>
        </row>
        <row r="291">
          <cell r="D291" t="str">
            <v/>
          </cell>
          <cell r="F291" t="str">
            <v/>
          </cell>
          <cell r="L291" t="str">
            <v/>
          </cell>
        </row>
        <row r="292">
          <cell r="D292" t="str">
            <v/>
          </cell>
          <cell r="F292" t="str">
            <v/>
          </cell>
          <cell r="L292" t="str">
            <v/>
          </cell>
        </row>
        <row r="293">
          <cell r="D293" t="str">
            <v/>
          </cell>
          <cell r="F293" t="str">
            <v/>
          </cell>
          <cell r="L293" t="str">
            <v/>
          </cell>
        </row>
        <row r="294">
          <cell r="D294" t="str">
            <v/>
          </cell>
          <cell r="F294" t="str">
            <v/>
          </cell>
          <cell r="L294" t="str">
            <v/>
          </cell>
        </row>
        <row r="295">
          <cell r="D295" t="str">
            <v/>
          </cell>
          <cell r="F295" t="str">
            <v/>
          </cell>
          <cell r="L295" t="str">
            <v/>
          </cell>
        </row>
        <row r="296">
          <cell r="D296" t="str">
            <v/>
          </cell>
          <cell r="F296" t="str">
            <v/>
          </cell>
          <cell r="L296" t="str">
            <v/>
          </cell>
        </row>
        <row r="297">
          <cell r="D297" t="str">
            <v/>
          </cell>
          <cell r="F297" t="str">
            <v/>
          </cell>
          <cell r="L297" t="str">
            <v/>
          </cell>
        </row>
        <row r="298">
          <cell r="D298" t="str">
            <v/>
          </cell>
          <cell r="F298" t="str">
            <v/>
          </cell>
          <cell r="L298" t="str">
            <v/>
          </cell>
        </row>
        <row r="299">
          <cell r="D299" t="str">
            <v/>
          </cell>
          <cell r="F299" t="str">
            <v/>
          </cell>
          <cell r="L299" t="str">
            <v/>
          </cell>
        </row>
        <row r="300">
          <cell r="D300" t="str">
            <v/>
          </cell>
          <cell r="F300" t="str">
            <v/>
          </cell>
          <cell r="L300" t="str">
            <v/>
          </cell>
        </row>
        <row r="301">
          <cell r="D301" t="str">
            <v/>
          </cell>
          <cell r="F301" t="str">
            <v/>
          </cell>
          <cell r="L301" t="str">
            <v/>
          </cell>
        </row>
        <row r="302">
          <cell r="D302" t="str">
            <v/>
          </cell>
          <cell r="F302" t="str">
            <v/>
          </cell>
          <cell r="L302" t="str">
            <v/>
          </cell>
        </row>
        <row r="303">
          <cell r="D303" t="str">
            <v/>
          </cell>
          <cell r="F303" t="str">
            <v/>
          </cell>
          <cell r="L303" t="str">
            <v/>
          </cell>
        </row>
        <row r="304">
          <cell r="D304" t="str">
            <v/>
          </cell>
          <cell r="F304" t="str">
            <v/>
          </cell>
          <cell r="L304" t="str">
            <v/>
          </cell>
        </row>
        <row r="305">
          <cell r="D305" t="str">
            <v/>
          </cell>
          <cell r="F305" t="str">
            <v/>
          </cell>
          <cell r="L305" t="str">
            <v/>
          </cell>
        </row>
        <row r="306">
          <cell r="D306" t="str">
            <v/>
          </cell>
          <cell r="F306" t="str">
            <v/>
          </cell>
          <cell r="L306" t="str">
            <v/>
          </cell>
        </row>
        <row r="307">
          <cell r="D307" t="str">
            <v/>
          </cell>
          <cell r="F307" t="str">
            <v/>
          </cell>
          <cell r="L307" t="str">
            <v/>
          </cell>
        </row>
        <row r="308">
          <cell r="D308" t="str">
            <v/>
          </cell>
          <cell r="F308" t="str">
            <v/>
          </cell>
          <cell r="L308" t="str">
            <v/>
          </cell>
        </row>
        <row r="309">
          <cell r="D309" t="str">
            <v/>
          </cell>
          <cell r="F309" t="str">
            <v/>
          </cell>
          <cell r="L309" t="str">
            <v/>
          </cell>
        </row>
        <row r="310">
          <cell r="D310" t="str">
            <v/>
          </cell>
          <cell r="F310" t="str">
            <v/>
          </cell>
          <cell r="L310" t="str">
            <v/>
          </cell>
        </row>
        <row r="311">
          <cell r="D311" t="str">
            <v/>
          </cell>
          <cell r="F311" t="str">
            <v/>
          </cell>
          <cell r="L311" t="str">
            <v/>
          </cell>
        </row>
        <row r="312">
          <cell r="D312" t="str">
            <v/>
          </cell>
          <cell r="F312" t="str">
            <v/>
          </cell>
          <cell r="L312" t="str">
            <v/>
          </cell>
        </row>
        <row r="313">
          <cell r="D313" t="str">
            <v/>
          </cell>
          <cell r="F313" t="str">
            <v/>
          </cell>
          <cell r="L313" t="str">
            <v/>
          </cell>
        </row>
        <row r="314">
          <cell r="D314" t="str">
            <v/>
          </cell>
          <cell r="F314" t="str">
            <v/>
          </cell>
          <cell r="L314" t="str">
            <v/>
          </cell>
        </row>
        <row r="315">
          <cell r="D315" t="str">
            <v/>
          </cell>
          <cell r="F315" t="str">
            <v/>
          </cell>
          <cell r="L315" t="str">
            <v/>
          </cell>
        </row>
        <row r="316">
          <cell r="D316" t="str">
            <v/>
          </cell>
          <cell r="F316" t="str">
            <v/>
          </cell>
          <cell r="L316" t="str">
            <v/>
          </cell>
        </row>
        <row r="317">
          <cell r="D317" t="str">
            <v/>
          </cell>
          <cell r="F317" t="str">
            <v/>
          </cell>
          <cell r="L317" t="str">
            <v/>
          </cell>
        </row>
        <row r="318">
          <cell r="D318" t="str">
            <v/>
          </cell>
          <cell r="F318" t="str">
            <v/>
          </cell>
          <cell r="L318" t="str">
            <v/>
          </cell>
        </row>
        <row r="319">
          <cell r="D319" t="str">
            <v/>
          </cell>
          <cell r="F319" t="str">
            <v/>
          </cell>
          <cell r="L319" t="str">
            <v/>
          </cell>
        </row>
        <row r="320">
          <cell r="D320" t="str">
            <v/>
          </cell>
          <cell r="F320" t="str">
            <v/>
          </cell>
          <cell r="L320" t="str">
            <v/>
          </cell>
        </row>
        <row r="321">
          <cell r="D321" t="str">
            <v/>
          </cell>
          <cell r="F321" t="str">
            <v/>
          </cell>
          <cell r="L321" t="str">
            <v/>
          </cell>
        </row>
        <row r="322">
          <cell r="D322" t="str">
            <v/>
          </cell>
          <cell r="F322" t="str">
            <v/>
          </cell>
          <cell r="L322" t="str">
            <v/>
          </cell>
        </row>
        <row r="323">
          <cell r="D323" t="str">
            <v/>
          </cell>
          <cell r="F323" t="str">
            <v/>
          </cell>
          <cell r="L323" t="str">
            <v/>
          </cell>
        </row>
        <row r="324">
          <cell r="D324" t="str">
            <v/>
          </cell>
          <cell r="F324" t="str">
            <v/>
          </cell>
          <cell r="L324" t="str">
            <v/>
          </cell>
        </row>
        <row r="325">
          <cell r="D325" t="str">
            <v/>
          </cell>
          <cell r="F325" t="str">
            <v/>
          </cell>
          <cell r="L325" t="str">
            <v/>
          </cell>
        </row>
        <row r="326">
          <cell r="D326" t="str">
            <v/>
          </cell>
          <cell r="F326" t="str">
            <v/>
          </cell>
          <cell r="L326" t="str">
            <v/>
          </cell>
        </row>
        <row r="327">
          <cell r="D327" t="str">
            <v/>
          </cell>
          <cell r="F327" t="str">
            <v/>
          </cell>
          <cell r="L327" t="str">
            <v/>
          </cell>
        </row>
        <row r="328">
          <cell r="D328" t="str">
            <v/>
          </cell>
          <cell r="F328" t="str">
            <v/>
          </cell>
          <cell r="L328" t="str">
            <v/>
          </cell>
        </row>
        <row r="329">
          <cell r="D329" t="str">
            <v/>
          </cell>
          <cell r="F329" t="str">
            <v/>
          </cell>
          <cell r="L329" t="str">
            <v/>
          </cell>
        </row>
        <row r="330">
          <cell r="D330" t="str">
            <v/>
          </cell>
          <cell r="F330" t="str">
            <v/>
          </cell>
          <cell r="L330" t="str">
            <v/>
          </cell>
        </row>
        <row r="331">
          <cell r="D331" t="str">
            <v/>
          </cell>
          <cell r="F331" t="str">
            <v/>
          </cell>
          <cell r="L331" t="str">
            <v/>
          </cell>
        </row>
        <row r="332">
          <cell r="D332" t="str">
            <v/>
          </cell>
          <cell r="F332" t="str">
            <v/>
          </cell>
          <cell r="L332" t="str">
            <v/>
          </cell>
        </row>
        <row r="333">
          <cell r="D333" t="str">
            <v/>
          </cell>
          <cell r="F333" t="str">
            <v/>
          </cell>
          <cell r="L333" t="str">
            <v/>
          </cell>
        </row>
        <row r="334">
          <cell r="D334" t="str">
            <v/>
          </cell>
          <cell r="F334" t="str">
            <v/>
          </cell>
          <cell r="L334" t="str">
            <v/>
          </cell>
        </row>
        <row r="335">
          <cell r="D335" t="str">
            <v/>
          </cell>
          <cell r="F335" t="str">
            <v/>
          </cell>
          <cell r="L335" t="str">
            <v/>
          </cell>
        </row>
        <row r="336">
          <cell r="D336" t="str">
            <v/>
          </cell>
          <cell r="F336" t="str">
            <v/>
          </cell>
          <cell r="L336" t="str">
            <v/>
          </cell>
        </row>
        <row r="337">
          <cell r="D337" t="str">
            <v/>
          </cell>
          <cell r="F337" t="str">
            <v/>
          </cell>
          <cell r="L337" t="str">
            <v/>
          </cell>
        </row>
        <row r="338">
          <cell r="D338" t="str">
            <v/>
          </cell>
          <cell r="F338" t="str">
            <v/>
          </cell>
          <cell r="L338" t="str">
            <v/>
          </cell>
        </row>
        <row r="339">
          <cell r="D339" t="str">
            <v/>
          </cell>
          <cell r="F339" t="str">
            <v/>
          </cell>
          <cell r="L339" t="str">
            <v/>
          </cell>
        </row>
        <row r="340">
          <cell r="D340" t="str">
            <v/>
          </cell>
          <cell r="F340" t="str">
            <v/>
          </cell>
          <cell r="L340" t="str">
            <v/>
          </cell>
        </row>
        <row r="341">
          <cell r="D341" t="str">
            <v/>
          </cell>
          <cell r="F341" t="str">
            <v/>
          </cell>
          <cell r="L341" t="str">
            <v/>
          </cell>
        </row>
        <row r="342">
          <cell r="D342" t="str">
            <v/>
          </cell>
          <cell r="F342" t="str">
            <v/>
          </cell>
          <cell r="L342" t="str">
            <v/>
          </cell>
        </row>
        <row r="343">
          <cell r="D343" t="str">
            <v/>
          </cell>
          <cell r="F343" t="str">
            <v/>
          </cell>
          <cell r="L343" t="str">
            <v/>
          </cell>
        </row>
        <row r="344">
          <cell r="D344" t="str">
            <v/>
          </cell>
          <cell r="F344" t="str">
            <v/>
          </cell>
          <cell r="L344" t="str">
            <v/>
          </cell>
        </row>
        <row r="345">
          <cell r="D345" t="str">
            <v/>
          </cell>
          <cell r="F345" t="str">
            <v/>
          </cell>
          <cell r="L345" t="str">
            <v/>
          </cell>
        </row>
        <row r="346">
          <cell r="D346" t="str">
            <v/>
          </cell>
          <cell r="F346" t="str">
            <v/>
          </cell>
          <cell r="L346" t="str">
            <v/>
          </cell>
        </row>
        <row r="347">
          <cell r="D347" t="str">
            <v/>
          </cell>
          <cell r="F347" t="str">
            <v/>
          </cell>
          <cell r="L347" t="str">
            <v/>
          </cell>
        </row>
        <row r="348">
          <cell r="D348" t="str">
            <v/>
          </cell>
          <cell r="F348" t="str">
            <v/>
          </cell>
          <cell r="L348" t="str">
            <v/>
          </cell>
        </row>
        <row r="349">
          <cell r="D349" t="str">
            <v/>
          </cell>
          <cell r="F349" t="str">
            <v/>
          </cell>
          <cell r="L349" t="str">
            <v/>
          </cell>
        </row>
        <row r="350">
          <cell r="D350" t="str">
            <v/>
          </cell>
          <cell r="F350" t="str">
            <v/>
          </cell>
          <cell r="L350" t="str">
            <v/>
          </cell>
        </row>
        <row r="351">
          <cell r="D351" t="str">
            <v/>
          </cell>
          <cell r="F351" t="str">
            <v/>
          </cell>
          <cell r="L351" t="str">
            <v/>
          </cell>
        </row>
        <row r="352">
          <cell r="D352" t="str">
            <v/>
          </cell>
          <cell r="F352" t="str">
            <v/>
          </cell>
          <cell r="L352" t="str">
            <v/>
          </cell>
        </row>
        <row r="353">
          <cell r="D353" t="str">
            <v/>
          </cell>
          <cell r="F353" t="str">
            <v/>
          </cell>
          <cell r="L353" t="str">
            <v/>
          </cell>
        </row>
        <row r="354">
          <cell r="D354" t="str">
            <v/>
          </cell>
          <cell r="F354" t="str">
            <v/>
          </cell>
          <cell r="L354" t="str">
            <v/>
          </cell>
        </row>
        <row r="355">
          <cell r="D355" t="str">
            <v/>
          </cell>
          <cell r="F355" t="str">
            <v/>
          </cell>
          <cell r="L355" t="str">
            <v/>
          </cell>
        </row>
        <row r="356">
          <cell r="D356" t="str">
            <v/>
          </cell>
          <cell r="F356" t="str">
            <v/>
          </cell>
          <cell r="L356" t="str">
            <v/>
          </cell>
        </row>
        <row r="357">
          <cell r="D357" t="str">
            <v/>
          </cell>
          <cell r="F357" t="str">
            <v/>
          </cell>
          <cell r="L357" t="str">
            <v/>
          </cell>
        </row>
        <row r="358">
          <cell r="D358" t="str">
            <v/>
          </cell>
          <cell r="F358" t="str">
            <v/>
          </cell>
          <cell r="L358" t="str">
            <v/>
          </cell>
        </row>
        <row r="359">
          <cell r="D359" t="str">
            <v/>
          </cell>
          <cell r="F359" t="str">
            <v/>
          </cell>
          <cell r="L359" t="str">
            <v/>
          </cell>
        </row>
        <row r="360">
          <cell r="D360" t="str">
            <v/>
          </cell>
          <cell r="F360" t="str">
            <v/>
          </cell>
          <cell r="L360" t="str">
            <v/>
          </cell>
        </row>
        <row r="361">
          <cell r="D361" t="str">
            <v/>
          </cell>
          <cell r="F361" t="str">
            <v/>
          </cell>
          <cell r="L361" t="str">
            <v/>
          </cell>
        </row>
        <row r="362">
          <cell r="D362" t="str">
            <v/>
          </cell>
          <cell r="F362" t="str">
            <v/>
          </cell>
          <cell r="L362" t="str">
            <v/>
          </cell>
        </row>
        <row r="363">
          <cell r="D363" t="str">
            <v/>
          </cell>
          <cell r="F363" t="str">
            <v/>
          </cell>
          <cell r="L363" t="str">
            <v/>
          </cell>
        </row>
        <row r="364">
          <cell r="D364" t="str">
            <v/>
          </cell>
          <cell r="F364" t="str">
            <v/>
          </cell>
          <cell r="L364" t="str">
            <v/>
          </cell>
        </row>
        <row r="365">
          <cell r="D365" t="str">
            <v/>
          </cell>
          <cell r="F365" t="str">
            <v/>
          </cell>
          <cell r="L365" t="str">
            <v/>
          </cell>
        </row>
        <row r="366">
          <cell r="D366" t="str">
            <v/>
          </cell>
          <cell r="F366" t="str">
            <v/>
          </cell>
          <cell r="L366" t="str">
            <v/>
          </cell>
        </row>
        <row r="367">
          <cell r="D367" t="str">
            <v/>
          </cell>
          <cell r="F367" t="str">
            <v/>
          </cell>
          <cell r="L367" t="str">
            <v/>
          </cell>
        </row>
        <row r="368">
          <cell r="D368" t="str">
            <v/>
          </cell>
          <cell r="F368" t="str">
            <v/>
          </cell>
          <cell r="L368" t="str">
            <v/>
          </cell>
        </row>
        <row r="369">
          <cell r="D369" t="str">
            <v/>
          </cell>
          <cell r="F369" t="str">
            <v/>
          </cell>
          <cell r="L369" t="str">
            <v/>
          </cell>
        </row>
        <row r="370">
          <cell r="D370" t="str">
            <v/>
          </cell>
          <cell r="F370" t="str">
            <v/>
          </cell>
          <cell r="L370" t="str">
            <v/>
          </cell>
        </row>
        <row r="371">
          <cell r="D371" t="str">
            <v/>
          </cell>
          <cell r="F371" t="str">
            <v/>
          </cell>
          <cell r="L371" t="str">
            <v/>
          </cell>
        </row>
        <row r="372">
          <cell r="D372" t="str">
            <v/>
          </cell>
          <cell r="F372" t="str">
            <v/>
          </cell>
          <cell r="L372" t="str">
            <v/>
          </cell>
        </row>
        <row r="373">
          <cell r="D373" t="str">
            <v/>
          </cell>
          <cell r="F373" t="str">
            <v/>
          </cell>
          <cell r="L373" t="str">
            <v/>
          </cell>
        </row>
        <row r="374">
          <cell r="D374" t="str">
            <v/>
          </cell>
          <cell r="F374" t="str">
            <v/>
          </cell>
          <cell r="L374" t="str">
            <v/>
          </cell>
        </row>
        <row r="375">
          <cell r="D375" t="str">
            <v/>
          </cell>
          <cell r="F375" t="str">
            <v/>
          </cell>
          <cell r="L375" t="str">
            <v/>
          </cell>
        </row>
        <row r="376">
          <cell r="D376" t="str">
            <v/>
          </cell>
          <cell r="F376" t="str">
            <v/>
          </cell>
          <cell r="L376" t="str">
            <v/>
          </cell>
        </row>
        <row r="377">
          <cell r="D377" t="str">
            <v/>
          </cell>
          <cell r="F377" t="str">
            <v/>
          </cell>
          <cell r="L377" t="str">
            <v/>
          </cell>
        </row>
        <row r="378">
          <cell r="D378" t="str">
            <v/>
          </cell>
          <cell r="F378" t="str">
            <v/>
          </cell>
          <cell r="L378" t="str">
            <v/>
          </cell>
        </row>
        <row r="379">
          <cell r="D379" t="str">
            <v/>
          </cell>
          <cell r="F379" t="str">
            <v/>
          </cell>
          <cell r="L379" t="str">
            <v/>
          </cell>
        </row>
        <row r="380">
          <cell r="D380" t="str">
            <v/>
          </cell>
          <cell r="F380" t="str">
            <v/>
          </cell>
          <cell r="L380" t="str">
            <v/>
          </cell>
        </row>
        <row r="381">
          <cell r="D381" t="str">
            <v/>
          </cell>
          <cell r="F381" t="str">
            <v/>
          </cell>
          <cell r="L381" t="str">
            <v/>
          </cell>
        </row>
        <row r="382">
          <cell r="D382" t="str">
            <v/>
          </cell>
          <cell r="F382" t="str">
            <v/>
          </cell>
          <cell r="L382" t="str">
            <v/>
          </cell>
        </row>
        <row r="383">
          <cell r="D383" t="str">
            <v/>
          </cell>
          <cell r="F383" t="str">
            <v/>
          </cell>
          <cell r="L383" t="str">
            <v/>
          </cell>
        </row>
        <row r="384">
          <cell r="D384" t="str">
            <v/>
          </cell>
          <cell r="F384" t="str">
            <v/>
          </cell>
          <cell r="L384" t="str">
            <v/>
          </cell>
        </row>
        <row r="385">
          <cell r="D385" t="str">
            <v/>
          </cell>
          <cell r="F385" t="str">
            <v/>
          </cell>
          <cell r="L385" t="str">
            <v/>
          </cell>
        </row>
        <row r="386">
          <cell r="D386" t="str">
            <v/>
          </cell>
          <cell r="F386" t="str">
            <v/>
          </cell>
          <cell r="L386" t="str">
            <v/>
          </cell>
        </row>
        <row r="387">
          <cell r="D387" t="str">
            <v/>
          </cell>
          <cell r="F387" t="str">
            <v/>
          </cell>
          <cell r="L387" t="str">
            <v/>
          </cell>
        </row>
        <row r="388">
          <cell r="D388" t="str">
            <v/>
          </cell>
          <cell r="F388" t="str">
            <v/>
          </cell>
          <cell r="L388" t="str">
            <v/>
          </cell>
        </row>
        <row r="389">
          <cell r="D389" t="str">
            <v/>
          </cell>
          <cell r="F389" t="str">
            <v/>
          </cell>
          <cell r="L389" t="str">
            <v/>
          </cell>
        </row>
        <row r="390">
          <cell r="D390" t="str">
            <v/>
          </cell>
          <cell r="F390" t="str">
            <v/>
          </cell>
          <cell r="L390" t="str">
            <v/>
          </cell>
        </row>
        <row r="391">
          <cell r="D391" t="str">
            <v/>
          </cell>
          <cell r="F391" t="str">
            <v/>
          </cell>
          <cell r="L391" t="str">
            <v/>
          </cell>
        </row>
        <row r="392">
          <cell r="D392" t="str">
            <v/>
          </cell>
          <cell r="F392" t="str">
            <v/>
          </cell>
          <cell r="L392" t="str">
            <v/>
          </cell>
        </row>
        <row r="393">
          <cell r="D393" t="str">
            <v/>
          </cell>
          <cell r="F393" t="str">
            <v/>
          </cell>
          <cell r="L393" t="str">
            <v/>
          </cell>
        </row>
        <row r="394">
          <cell r="D394" t="str">
            <v/>
          </cell>
          <cell r="F394" t="str">
            <v/>
          </cell>
          <cell r="L394" t="str">
            <v/>
          </cell>
        </row>
        <row r="395">
          <cell r="D395" t="str">
            <v/>
          </cell>
          <cell r="F395" t="str">
            <v/>
          </cell>
          <cell r="L395" t="str">
            <v/>
          </cell>
        </row>
        <row r="396">
          <cell r="D396" t="str">
            <v/>
          </cell>
          <cell r="F396" t="str">
            <v/>
          </cell>
          <cell r="L396" t="str">
            <v/>
          </cell>
        </row>
        <row r="397">
          <cell r="D397" t="str">
            <v/>
          </cell>
          <cell r="F397" t="str">
            <v/>
          </cell>
          <cell r="L397" t="str">
            <v/>
          </cell>
        </row>
        <row r="398">
          <cell r="D398" t="str">
            <v/>
          </cell>
          <cell r="F398" t="str">
            <v/>
          </cell>
          <cell r="L398" t="str">
            <v/>
          </cell>
        </row>
        <row r="399">
          <cell r="D399" t="str">
            <v/>
          </cell>
          <cell r="F399" t="str">
            <v/>
          </cell>
          <cell r="L399" t="str">
            <v/>
          </cell>
        </row>
        <row r="400">
          <cell r="D400" t="str">
            <v/>
          </cell>
          <cell r="F400" t="str">
            <v/>
          </cell>
          <cell r="L400" t="str">
            <v/>
          </cell>
        </row>
        <row r="401">
          <cell r="D401" t="str">
            <v/>
          </cell>
          <cell r="F401" t="str">
            <v/>
          </cell>
          <cell r="L401" t="str">
            <v/>
          </cell>
        </row>
        <row r="402">
          <cell r="D402" t="str">
            <v/>
          </cell>
          <cell r="F402" t="str">
            <v/>
          </cell>
          <cell r="L402" t="str">
            <v/>
          </cell>
        </row>
        <row r="403">
          <cell r="D403" t="str">
            <v/>
          </cell>
          <cell r="F403" t="str">
            <v/>
          </cell>
          <cell r="L403" t="str">
            <v/>
          </cell>
        </row>
        <row r="404">
          <cell r="D404" t="str">
            <v/>
          </cell>
          <cell r="F404" t="str">
            <v/>
          </cell>
          <cell r="L404" t="str">
            <v/>
          </cell>
        </row>
        <row r="405">
          <cell r="D405" t="str">
            <v/>
          </cell>
          <cell r="F405" t="str">
            <v/>
          </cell>
          <cell r="L405" t="str">
            <v/>
          </cell>
        </row>
        <row r="406">
          <cell r="D406" t="str">
            <v/>
          </cell>
          <cell r="F406" t="str">
            <v/>
          </cell>
          <cell r="L406" t="str">
            <v/>
          </cell>
        </row>
        <row r="407">
          <cell r="D407" t="str">
            <v/>
          </cell>
          <cell r="F407" t="str">
            <v/>
          </cell>
          <cell r="L407" t="str">
            <v/>
          </cell>
        </row>
        <row r="408">
          <cell r="D408" t="str">
            <v/>
          </cell>
          <cell r="F408" t="str">
            <v/>
          </cell>
          <cell r="L408" t="str">
            <v/>
          </cell>
        </row>
        <row r="409">
          <cell r="D409" t="str">
            <v/>
          </cell>
          <cell r="F409" t="str">
            <v/>
          </cell>
          <cell r="L409" t="str">
            <v/>
          </cell>
        </row>
        <row r="410">
          <cell r="D410" t="str">
            <v/>
          </cell>
          <cell r="F410" t="str">
            <v/>
          </cell>
          <cell r="L410" t="str">
            <v/>
          </cell>
        </row>
        <row r="411">
          <cell r="D411" t="str">
            <v/>
          </cell>
          <cell r="F411" t="str">
            <v/>
          </cell>
          <cell r="L411" t="str">
            <v/>
          </cell>
        </row>
        <row r="412">
          <cell r="D412" t="str">
            <v/>
          </cell>
          <cell r="F412" t="str">
            <v/>
          </cell>
          <cell r="L412" t="str">
            <v/>
          </cell>
        </row>
        <row r="413">
          <cell r="D413" t="str">
            <v/>
          </cell>
          <cell r="F413" t="str">
            <v/>
          </cell>
          <cell r="L413" t="str">
            <v/>
          </cell>
        </row>
        <row r="414">
          <cell r="D414" t="str">
            <v/>
          </cell>
          <cell r="F414" t="str">
            <v/>
          </cell>
          <cell r="L414" t="str">
            <v/>
          </cell>
        </row>
        <row r="415">
          <cell r="D415" t="str">
            <v/>
          </cell>
          <cell r="F415" t="str">
            <v/>
          </cell>
          <cell r="L415" t="str">
            <v/>
          </cell>
        </row>
        <row r="416">
          <cell r="D416" t="str">
            <v/>
          </cell>
          <cell r="F416" t="str">
            <v/>
          </cell>
          <cell r="L416" t="str">
            <v/>
          </cell>
        </row>
        <row r="417">
          <cell r="D417" t="str">
            <v/>
          </cell>
          <cell r="F417" t="str">
            <v/>
          </cell>
          <cell r="L417" t="str">
            <v/>
          </cell>
        </row>
        <row r="418">
          <cell r="D418" t="str">
            <v/>
          </cell>
          <cell r="F418" t="str">
            <v/>
          </cell>
          <cell r="L418" t="str">
            <v/>
          </cell>
        </row>
        <row r="419">
          <cell r="D419" t="str">
            <v/>
          </cell>
          <cell r="F419" t="str">
            <v/>
          </cell>
          <cell r="L419" t="str">
            <v/>
          </cell>
        </row>
        <row r="420">
          <cell r="D420" t="str">
            <v/>
          </cell>
          <cell r="F420" t="str">
            <v/>
          </cell>
          <cell r="L420" t="str">
            <v/>
          </cell>
        </row>
        <row r="421">
          <cell r="D421" t="str">
            <v/>
          </cell>
          <cell r="F421" t="str">
            <v/>
          </cell>
          <cell r="L421" t="str">
            <v/>
          </cell>
        </row>
        <row r="422">
          <cell r="D422" t="str">
            <v/>
          </cell>
          <cell r="F422" t="str">
            <v/>
          </cell>
          <cell r="L422" t="str">
            <v/>
          </cell>
        </row>
        <row r="423">
          <cell r="D423" t="str">
            <v/>
          </cell>
          <cell r="F423" t="str">
            <v/>
          </cell>
          <cell r="L423" t="str">
            <v/>
          </cell>
        </row>
        <row r="424">
          <cell r="D424" t="str">
            <v/>
          </cell>
          <cell r="F424" t="str">
            <v/>
          </cell>
          <cell r="L424" t="str">
            <v/>
          </cell>
        </row>
        <row r="425">
          <cell r="D425" t="str">
            <v/>
          </cell>
          <cell r="F425" t="str">
            <v/>
          </cell>
          <cell r="L425" t="str">
            <v/>
          </cell>
        </row>
        <row r="426">
          <cell r="D426" t="str">
            <v/>
          </cell>
          <cell r="F426" t="str">
            <v/>
          </cell>
          <cell r="L426" t="str">
            <v/>
          </cell>
        </row>
        <row r="427">
          <cell r="D427" t="str">
            <v/>
          </cell>
          <cell r="F427" t="str">
            <v/>
          </cell>
          <cell r="L427" t="str">
            <v/>
          </cell>
        </row>
        <row r="428">
          <cell r="D428" t="str">
            <v/>
          </cell>
          <cell r="F428" t="str">
            <v/>
          </cell>
          <cell r="L428" t="str">
            <v/>
          </cell>
        </row>
        <row r="429">
          <cell r="D429" t="str">
            <v/>
          </cell>
          <cell r="F429" t="str">
            <v/>
          </cell>
          <cell r="L429" t="str">
            <v/>
          </cell>
        </row>
        <row r="430">
          <cell r="D430" t="str">
            <v/>
          </cell>
          <cell r="F430" t="str">
            <v/>
          </cell>
          <cell r="L430" t="str">
            <v/>
          </cell>
        </row>
        <row r="431">
          <cell r="D431" t="str">
            <v/>
          </cell>
          <cell r="F431" t="str">
            <v/>
          </cell>
          <cell r="L431" t="str">
            <v/>
          </cell>
        </row>
        <row r="432">
          <cell r="D432" t="str">
            <v/>
          </cell>
          <cell r="F432" t="str">
            <v/>
          </cell>
          <cell r="L432" t="str">
            <v/>
          </cell>
        </row>
        <row r="433">
          <cell r="D433" t="str">
            <v/>
          </cell>
          <cell r="F433" t="str">
            <v/>
          </cell>
          <cell r="L433" t="str">
            <v/>
          </cell>
        </row>
        <row r="434">
          <cell r="D434" t="str">
            <v/>
          </cell>
          <cell r="F434" t="str">
            <v/>
          </cell>
          <cell r="L434" t="str">
            <v/>
          </cell>
        </row>
        <row r="435">
          <cell r="D435" t="str">
            <v/>
          </cell>
          <cell r="F435" t="str">
            <v/>
          </cell>
          <cell r="L435" t="str">
            <v/>
          </cell>
        </row>
        <row r="436">
          <cell r="D436" t="str">
            <v/>
          </cell>
          <cell r="F436" t="str">
            <v/>
          </cell>
          <cell r="L436" t="str">
            <v/>
          </cell>
        </row>
        <row r="437">
          <cell r="D437" t="str">
            <v/>
          </cell>
          <cell r="F437" t="str">
            <v/>
          </cell>
          <cell r="L437" t="str">
            <v/>
          </cell>
        </row>
        <row r="438">
          <cell r="D438" t="str">
            <v/>
          </cell>
          <cell r="F438" t="str">
            <v/>
          </cell>
          <cell r="L438" t="str">
            <v/>
          </cell>
        </row>
        <row r="439">
          <cell r="D439" t="str">
            <v/>
          </cell>
          <cell r="F439" t="str">
            <v/>
          </cell>
          <cell r="L439" t="str">
            <v/>
          </cell>
        </row>
        <row r="440">
          <cell r="D440" t="str">
            <v/>
          </cell>
          <cell r="F440" t="str">
            <v/>
          </cell>
          <cell r="L440" t="str">
            <v/>
          </cell>
        </row>
        <row r="441">
          <cell r="D441" t="str">
            <v/>
          </cell>
          <cell r="F441" t="str">
            <v/>
          </cell>
          <cell r="L441" t="str">
            <v/>
          </cell>
        </row>
        <row r="442">
          <cell r="D442" t="str">
            <v/>
          </cell>
          <cell r="F442" t="str">
            <v/>
          </cell>
          <cell r="L442" t="str">
            <v/>
          </cell>
        </row>
        <row r="443">
          <cell r="D443" t="str">
            <v/>
          </cell>
          <cell r="F443" t="str">
            <v/>
          </cell>
          <cell r="L443" t="str">
            <v/>
          </cell>
        </row>
        <row r="444">
          <cell r="D444" t="str">
            <v/>
          </cell>
          <cell r="F444" t="str">
            <v/>
          </cell>
          <cell r="L444" t="str">
            <v/>
          </cell>
        </row>
        <row r="445">
          <cell r="D445" t="str">
            <v/>
          </cell>
          <cell r="F445" t="str">
            <v/>
          </cell>
          <cell r="L445" t="str">
            <v/>
          </cell>
        </row>
        <row r="446">
          <cell r="D446" t="str">
            <v/>
          </cell>
          <cell r="F446" t="str">
            <v/>
          </cell>
          <cell r="L446" t="str">
            <v/>
          </cell>
        </row>
        <row r="447">
          <cell r="D447" t="str">
            <v/>
          </cell>
          <cell r="F447" t="str">
            <v/>
          </cell>
          <cell r="L447" t="str">
            <v/>
          </cell>
        </row>
        <row r="448">
          <cell r="D448" t="str">
            <v/>
          </cell>
          <cell r="F448" t="str">
            <v/>
          </cell>
          <cell r="L448" t="str">
            <v/>
          </cell>
        </row>
        <row r="449">
          <cell r="D449" t="str">
            <v/>
          </cell>
          <cell r="F449" t="str">
            <v/>
          </cell>
          <cell r="L449" t="str">
            <v/>
          </cell>
        </row>
        <row r="450">
          <cell r="D450" t="str">
            <v/>
          </cell>
          <cell r="F450" t="str">
            <v/>
          </cell>
          <cell r="L450" t="str">
            <v/>
          </cell>
        </row>
        <row r="451">
          <cell r="D451" t="str">
            <v/>
          </cell>
          <cell r="F451" t="str">
            <v/>
          </cell>
          <cell r="L451" t="str">
            <v/>
          </cell>
        </row>
        <row r="452">
          <cell r="D452" t="str">
            <v/>
          </cell>
          <cell r="F452" t="str">
            <v/>
          </cell>
          <cell r="L452" t="str">
            <v/>
          </cell>
        </row>
        <row r="453">
          <cell r="D453" t="str">
            <v/>
          </cell>
          <cell r="F453" t="str">
            <v/>
          </cell>
          <cell r="L453" t="str">
            <v/>
          </cell>
        </row>
        <row r="454">
          <cell r="D454" t="str">
            <v/>
          </cell>
          <cell r="F454" t="str">
            <v/>
          </cell>
          <cell r="L454" t="str">
            <v/>
          </cell>
        </row>
        <row r="455">
          <cell r="D455" t="str">
            <v/>
          </cell>
          <cell r="F455" t="str">
            <v/>
          </cell>
          <cell r="L455" t="str">
            <v/>
          </cell>
        </row>
        <row r="456">
          <cell r="D456" t="str">
            <v/>
          </cell>
          <cell r="F456" t="str">
            <v/>
          </cell>
          <cell r="L456" t="str">
            <v/>
          </cell>
        </row>
        <row r="457">
          <cell r="D457" t="str">
            <v/>
          </cell>
          <cell r="F457" t="str">
            <v/>
          </cell>
          <cell r="L457" t="str">
            <v/>
          </cell>
        </row>
        <row r="458">
          <cell r="D458" t="str">
            <v/>
          </cell>
          <cell r="F458" t="str">
            <v/>
          </cell>
          <cell r="L458" t="str">
            <v/>
          </cell>
        </row>
        <row r="459">
          <cell r="D459" t="str">
            <v/>
          </cell>
          <cell r="F459" t="str">
            <v/>
          </cell>
          <cell r="L459" t="str">
            <v/>
          </cell>
        </row>
        <row r="460">
          <cell r="D460" t="str">
            <v/>
          </cell>
          <cell r="F460" t="str">
            <v/>
          </cell>
          <cell r="L460" t="str">
            <v/>
          </cell>
        </row>
        <row r="461">
          <cell r="D461" t="str">
            <v/>
          </cell>
          <cell r="F461" t="str">
            <v/>
          </cell>
          <cell r="L461" t="str">
            <v/>
          </cell>
        </row>
        <row r="462">
          <cell r="D462" t="str">
            <v/>
          </cell>
          <cell r="F462" t="str">
            <v/>
          </cell>
          <cell r="L462" t="str">
            <v/>
          </cell>
        </row>
        <row r="463">
          <cell r="D463" t="str">
            <v/>
          </cell>
          <cell r="F463" t="str">
            <v/>
          </cell>
          <cell r="L463" t="str">
            <v/>
          </cell>
        </row>
        <row r="464">
          <cell r="D464" t="str">
            <v/>
          </cell>
          <cell r="F464" t="str">
            <v/>
          </cell>
          <cell r="L464" t="str">
            <v/>
          </cell>
        </row>
        <row r="465">
          <cell r="D465" t="str">
            <v/>
          </cell>
          <cell r="F465" t="str">
            <v/>
          </cell>
          <cell r="L465" t="str">
            <v/>
          </cell>
        </row>
        <row r="466">
          <cell r="D466" t="str">
            <v/>
          </cell>
          <cell r="F466" t="str">
            <v/>
          </cell>
          <cell r="L466" t="str">
            <v/>
          </cell>
        </row>
        <row r="467">
          <cell r="D467" t="str">
            <v/>
          </cell>
          <cell r="F467" t="str">
            <v/>
          </cell>
          <cell r="L467" t="str">
            <v/>
          </cell>
        </row>
        <row r="468">
          <cell r="D468" t="str">
            <v/>
          </cell>
          <cell r="F468" t="str">
            <v/>
          </cell>
          <cell r="L468" t="str">
            <v/>
          </cell>
        </row>
        <row r="469">
          <cell r="D469" t="str">
            <v/>
          </cell>
          <cell r="F469" t="str">
            <v/>
          </cell>
          <cell r="L469" t="str">
            <v/>
          </cell>
        </row>
        <row r="470">
          <cell r="D470" t="str">
            <v/>
          </cell>
          <cell r="F470" t="str">
            <v/>
          </cell>
          <cell r="L470" t="str">
            <v/>
          </cell>
        </row>
        <row r="471">
          <cell r="D471" t="str">
            <v/>
          </cell>
          <cell r="F471" t="str">
            <v/>
          </cell>
          <cell r="L471" t="str">
            <v/>
          </cell>
        </row>
        <row r="472">
          <cell r="D472" t="str">
            <v/>
          </cell>
          <cell r="F472" t="str">
            <v/>
          </cell>
          <cell r="L472" t="str">
            <v/>
          </cell>
        </row>
        <row r="473">
          <cell r="D473" t="str">
            <v/>
          </cell>
          <cell r="F473" t="str">
            <v/>
          </cell>
          <cell r="L473" t="str">
            <v/>
          </cell>
        </row>
        <row r="474">
          <cell r="D474" t="str">
            <v/>
          </cell>
          <cell r="F474" t="str">
            <v/>
          </cell>
          <cell r="L474" t="str">
            <v/>
          </cell>
        </row>
        <row r="475">
          <cell r="D475" t="str">
            <v/>
          </cell>
          <cell r="F475" t="str">
            <v/>
          </cell>
          <cell r="L475" t="str">
            <v/>
          </cell>
        </row>
        <row r="476">
          <cell r="D476" t="str">
            <v/>
          </cell>
          <cell r="F476" t="str">
            <v/>
          </cell>
          <cell r="L476" t="str">
            <v/>
          </cell>
        </row>
        <row r="477">
          <cell r="D477" t="str">
            <v/>
          </cell>
          <cell r="F477" t="str">
            <v/>
          </cell>
          <cell r="L477" t="str">
            <v/>
          </cell>
        </row>
        <row r="478">
          <cell r="D478" t="str">
            <v/>
          </cell>
          <cell r="F478" t="str">
            <v/>
          </cell>
          <cell r="L478" t="str">
            <v/>
          </cell>
        </row>
        <row r="479">
          <cell r="D479" t="str">
            <v/>
          </cell>
          <cell r="F479" t="str">
            <v/>
          </cell>
          <cell r="L479" t="str">
            <v/>
          </cell>
        </row>
        <row r="480">
          <cell r="D480" t="str">
            <v/>
          </cell>
          <cell r="F480" t="str">
            <v/>
          </cell>
          <cell r="L480" t="str">
            <v/>
          </cell>
        </row>
        <row r="481">
          <cell r="D481" t="str">
            <v/>
          </cell>
          <cell r="F481" t="str">
            <v/>
          </cell>
          <cell r="L481" t="str">
            <v/>
          </cell>
        </row>
        <row r="482">
          <cell r="D482" t="str">
            <v/>
          </cell>
          <cell r="F482" t="str">
            <v/>
          </cell>
          <cell r="L482" t="str">
            <v/>
          </cell>
        </row>
        <row r="483">
          <cell r="D483" t="str">
            <v/>
          </cell>
          <cell r="F483" t="str">
            <v/>
          </cell>
          <cell r="L483" t="str">
            <v/>
          </cell>
        </row>
        <row r="484">
          <cell r="D484" t="str">
            <v/>
          </cell>
          <cell r="F484" t="str">
            <v/>
          </cell>
          <cell r="L484" t="str">
            <v/>
          </cell>
        </row>
        <row r="485">
          <cell r="D485" t="str">
            <v/>
          </cell>
          <cell r="F485" t="str">
            <v/>
          </cell>
          <cell r="L485" t="str">
            <v/>
          </cell>
        </row>
        <row r="486">
          <cell r="D486" t="str">
            <v/>
          </cell>
          <cell r="F486" t="str">
            <v/>
          </cell>
          <cell r="L486" t="str">
            <v/>
          </cell>
        </row>
        <row r="487">
          <cell r="D487" t="str">
            <v/>
          </cell>
          <cell r="F487" t="str">
            <v/>
          </cell>
          <cell r="L487" t="str">
            <v/>
          </cell>
        </row>
        <row r="488">
          <cell r="D488" t="str">
            <v/>
          </cell>
          <cell r="F488" t="str">
            <v/>
          </cell>
          <cell r="L488" t="str">
            <v/>
          </cell>
        </row>
        <row r="489">
          <cell r="D489" t="str">
            <v/>
          </cell>
          <cell r="F489" t="str">
            <v/>
          </cell>
          <cell r="L489" t="str">
            <v/>
          </cell>
        </row>
        <row r="490">
          <cell r="D490" t="str">
            <v/>
          </cell>
          <cell r="F490" t="str">
            <v/>
          </cell>
          <cell r="L490" t="str">
            <v/>
          </cell>
        </row>
        <row r="491">
          <cell r="D491" t="str">
            <v/>
          </cell>
          <cell r="F491" t="str">
            <v/>
          </cell>
          <cell r="L491" t="str">
            <v/>
          </cell>
        </row>
        <row r="492">
          <cell r="D492" t="str">
            <v/>
          </cell>
          <cell r="F492" t="str">
            <v/>
          </cell>
          <cell r="L492" t="str">
            <v/>
          </cell>
        </row>
        <row r="493">
          <cell r="D493" t="str">
            <v/>
          </cell>
          <cell r="F493" t="str">
            <v/>
          </cell>
          <cell r="L493" t="str">
            <v/>
          </cell>
        </row>
        <row r="494">
          <cell r="D494" t="str">
            <v/>
          </cell>
          <cell r="F494" t="str">
            <v/>
          </cell>
          <cell r="L494" t="str">
            <v/>
          </cell>
        </row>
        <row r="495">
          <cell r="D495" t="str">
            <v/>
          </cell>
          <cell r="F495" t="str">
            <v/>
          </cell>
          <cell r="L495" t="str">
            <v/>
          </cell>
        </row>
        <row r="496">
          <cell r="D496" t="str">
            <v/>
          </cell>
          <cell r="F496" t="str">
            <v/>
          </cell>
          <cell r="L496" t="str">
            <v/>
          </cell>
        </row>
        <row r="497">
          <cell r="D497" t="str">
            <v/>
          </cell>
          <cell r="F497" t="str">
            <v/>
          </cell>
          <cell r="L497" t="str">
            <v/>
          </cell>
        </row>
        <row r="498">
          <cell r="D498" t="str">
            <v/>
          </cell>
          <cell r="F498" t="str">
            <v/>
          </cell>
          <cell r="L498" t="str">
            <v/>
          </cell>
        </row>
        <row r="499">
          <cell r="D499" t="str">
            <v/>
          </cell>
          <cell r="F499" t="str">
            <v/>
          </cell>
          <cell r="L499" t="str">
            <v/>
          </cell>
        </row>
        <row r="500">
          <cell r="D500" t="str">
            <v/>
          </cell>
          <cell r="F500" t="str">
            <v/>
          </cell>
          <cell r="L500" t="str">
            <v/>
          </cell>
        </row>
        <row r="501">
          <cell r="D501" t="str">
            <v/>
          </cell>
          <cell r="F501" t="str">
            <v/>
          </cell>
          <cell r="L501" t="str">
            <v/>
          </cell>
        </row>
        <row r="502">
          <cell r="D502" t="str">
            <v/>
          </cell>
          <cell r="F502" t="str">
            <v/>
          </cell>
          <cell r="L502" t="str">
            <v/>
          </cell>
        </row>
        <row r="503">
          <cell r="D503" t="str">
            <v/>
          </cell>
          <cell r="F503" t="str">
            <v/>
          </cell>
          <cell r="L503" t="str">
            <v/>
          </cell>
        </row>
        <row r="504">
          <cell r="D504" t="str">
            <v/>
          </cell>
          <cell r="F504" t="str">
            <v/>
          </cell>
          <cell r="L504" t="str">
            <v/>
          </cell>
        </row>
        <row r="505">
          <cell r="D505" t="str">
            <v/>
          </cell>
          <cell r="F505" t="str">
            <v/>
          </cell>
          <cell r="L505" t="str">
            <v/>
          </cell>
        </row>
        <row r="506">
          <cell r="D506" t="str">
            <v/>
          </cell>
          <cell r="F506" t="str">
            <v/>
          </cell>
          <cell r="L506" t="str">
            <v/>
          </cell>
        </row>
        <row r="507">
          <cell r="D507" t="str">
            <v/>
          </cell>
          <cell r="F507" t="str">
            <v/>
          </cell>
          <cell r="L507" t="str">
            <v/>
          </cell>
        </row>
        <row r="508">
          <cell r="D508" t="str">
            <v/>
          </cell>
          <cell r="F508" t="str">
            <v/>
          </cell>
          <cell r="L508" t="str">
            <v/>
          </cell>
        </row>
        <row r="509">
          <cell r="D509" t="str">
            <v/>
          </cell>
          <cell r="F509" t="str">
            <v/>
          </cell>
          <cell r="L509" t="str">
            <v/>
          </cell>
        </row>
        <row r="510">
          <cell r="D510" t="str">
            <v/>
          </cell>
          <cell r="F510" t="str">
            <v/>
          </cell>
          <cell r="L510" t="str">
            <v/>
          </cell>
        </row>
        <row r="511">
          <cell r="D511" t="str">
            <v/>
          </cell>
          <cell r="F511" t="str">
            <v/>
          </cell>
          <cell r="L511" t="str">
            <v/>
          </cell>
        </row>
        <row r="512">
          <cell r="D512" t="str">
            <v/>
          </cell>
          <cell r="F512" t="str">
            <v/>
          </cell>
          <cell r="L512" t="str">
            <v/>
          </cell>
        </row>
        <row r="513">
          <cell r="D513" t="str">
            <v/>
          </cell>
          <cell r="F513" t="str">
            <v/>
          </cell>
          <cell r="L513" t="str">
            <v/>
          </cell>
        </row>
        <row r="514">
          <cell r="D514" t="str">
            <v/>
          </cell>
          <cell r="F514" t="str">
            <v/>
          </cell>
          <cell r="L514" t="str">
            <v/>
          </cell>
        </row>
        <row r="515">
          <cell r="D515" t="str">
            <v/>
          </cell>
          <cell r="F515" t="str">
            <v/>
          </cell>
          <cell r="L515" t="str">
            <v/>
          </cell>
        </row>
        <row r="516">
          <cell r="D516" t="str">
            <v/>
          </cell>
          <cell r="F516" t="str">
            <v/>
          </cell>
          <cell r="L516" t="str">
            <v/>
          </cell>
        </row>
        <row r="517">
          <cell r="D517" t="str">
            <v/>
          </cell>
          <cell r="F517" t="str">
            <v/>
          </cell>
          <cell r="L517" t="str">
            <v/>
          </cell>
        </row>
        <row r="518">
          <cell r="D518" t="str">
            <v/>
          </cell>
          <cell r="F518" t="str">
            <v/>
          </cell>
          <cell r="L518" t="str">
            <v/>
          </cell>
        </row>
        <row r="519">
          <cell r="D519" t="str">
            <v/>
          </cell>
          <cell r="F519" t="str">
            <v/>
          </cell>
          <cell r="L519" t="str">
            <v/>
          </cell>
        </row>
        <row r="520">
          <cell r="D520" t="str">
            <v/>
          </cell>
          <cell r="F520" t="str">
            <v/>
          </cell>
          <cell r="L520" t="str">
            <v/>
          </cell>
        </row>
        <row r="521">
          <cell r="D521" t="str">
            <v/>
          </cell>
          <cell r="F521" t="str">
            <v/>
          </cell>
          <cell r="L521" t="str">
            <v/>
          </cell>
        </row>
        <row r="522">
          <cell r="D522" t="str">
            <v/>
          </cell>
          <cell r="F522" t="str">
            <v/>
          </cell>
          <cell r="L522" t="str">
            <v/>
          </cell>
        </row>
        <row r="523">
          <cell r="D523" t="str">
            <v/>
          </cell>
          <cell r="F523" t="str">
            <v/>
          </cell>
          <cell r="L523" t="str">
            <v/>
          </cell>
        </row>
        <row r="524">
          <cell r="D524" t="str">
            <v/>
          </cell>
          <cell r="F524" t="str">
            <v/>
          </cell>
          <cell r="L524" t="str">
            <v/>
          </cell>
        </row>
        <row r="525">
          <cell r="D525" t="str">
            <v/>
          </cell>
          <cell r="F525" t="str">
            <v/>
          </cell>
          <cell r="L525" t="str">
            <v/>
          </cell>
        </row>
        <row r="526">
          <cell r="D526" t="str">
            <v/>
          </cell>
          <cell r="F526" t="str">
            <v/>
          </cell>
          <cell r="L526" t="str">
            <v/>
          </cell>
        </row>
        <row r="527">
          <cell r="D527" t="str">
            <v/>
          </cell>
          <cell r="F527" t="str">
            <v/>
          </cell>
          <cell r="L527" t="str">
            <v/>
          </cell>
        </row>
        <row r="528">
          <cell r="D528" t="str">
            <v/>
          </cell>
          <cell r="F528" t="str">
            <v/>
          </cell>
          <cell r="L528" t="str">
            <v/>
          </cell>
        </row>
        <row r="529">
          <cell r="D529" t="str">
            <v/>
          </cell>
          <cell r="F529" t="str">
            <v/>
          </cell>
          <cell r="L529" t="str">
            <v/>
          </cell>
        </row>
        <row r="530">
          <cell r="D530" t="str">
            <v/>
          </cell>
          <cell r="F530" t="str">
            <v/>
          </cell>
          <cell r="L530" t="str">
            <v/>
          </cell>
        </row>
        <row r="531">
          <cell r="D531" t="str">
            <v/>
          </cell>
          <cell r="F531" t="str">
            <v/>
          </cell>
          <cell r="L531" t="str">
            <v/>
          </cell>
        </row>
        <row r="532">
          <cell r="D532" t="str">
            <v/>
          </cell>
          <cell r="F532" t="str">
            <v/>
          </cell>
          <cell r="L532" t="str">
            <v/>
          </cell>
        </row>
        <row r="533">
          <cell r="D533" t="str">
            <v/>
          </cell>
          <cell r="F533" t="str">
            <v/>
          </cell>
          <cell r="L533" t="str">
            <v/>
          </cell>
        </row>
        <row r="534">
          <cell r="D534" t="str">
            <v/>
          </cell>
          <cell r="F534" t="str">
            <v/>
          </cell>
          <cell r="L534" t="str">
            <v/>
          </cell>
        </row>
        <row r="535">
          <cell r="D535" t="str">
            <v/>
          </cell>
          <cell r="F535" t="str">
            <v/>
          </cell>
          <cell r="L535" t="str">
            <v/>
          </cell>
        </row>
        <row r="536">
          <cell r="D536" t="str">
            <v/>
          </cell>
          <cell r="F536" t="str">
            <v/>
          </cell>
          <cell r="L536" t="str">
            <v/>
          </cell>
        </row>
        <row r="537">
          <cell r="D537" t="str">
            <v/>
          </cell>
          <cell r="F537" t="str">
            <v/>
          </cell>
          <cell r="L537" t="str">
            <v/>
          </cell>
        </row>
        <row r="538">
          <cell r="D538" t="str">
            <v/>
          </cell>
          <cell r="F538" t="str">
            <v/>
          </cell>
          <cell r="L538" t="str">
            <v/>
          </cell>
        </row>
        <row r="539">
          <cell r="D539" t="str">
            <v/>
          </cell>
          <cell r="F539" t="str">
            <v/>
          </cell>
          <cell r="L539" t="str">
            <v/>
          </cell>
        </row>
        <row r="540">
          <cell r="D540" t="str">
            <v/>
          </cell>
          <cell r="F540" t="str">
            <v/>
          </cell>
          <cell r="L540" t="str">
            <v/>
          </cell>
        </row>
        <row r="541">
          <cell r="D541" t="str">
            <v/>
          </cell>
          <cell r="F541" t="str">
            <v/>
          </cell>
          <cell r="L541" t="str">
            <v/>
          </cell>
        </row>
        <row r="542">
          <cell r="D542" t="str">
            <v/>
          </cell>
          <cell r="F542" t="str">
            <v/>
          </cell>
          <cell r="L542" t="str">
            <v/>
          </cell>
        </row>
        <row r="543">
          <cell r="D543" t="str">
            <v/>
          </cell>
          <cell r="F543" t="str">
            <v/>
          </cell>
          <cell r="L543" t="str">
            <v/>
          </cell>
        </row>
        <row r="544">
          <cell r="D544" t="str">
            <v/>
          </cell>
          <cell r="F544" t="str">
            <v/>
          </cell>
          <cell r="L544" t="str">
            <v/>
          </cell>
        </row>
        <row r="545">
          <cell r="D545" t="str">
            <v/>
          </cell>
          <cell r="F545" t="str">
            <v/>
          </cell>
          <cell r="L545" t="str">
            <v/>
          </cell>
        </row>
        <row r="546">
          <cell r="D546" t="str">
            <v/>
          </cell>
          <cell r="F546" t="str">
            <v/>
          </cell>
          <cell r="L546" t="str">
            <v/>
          </cell>
        </row>
        <row r="547">
          <cell r="D547" t="str">
            <v/>
          </cell>
          <cell r="F547" t="str">
            <v/>
          </cell>
          <cell r="L547" t="str">
            <v/>
          </cell>
        </row>
        <row r="548">
          <cell r="D548" t="str">
            <v/>
          </cell>
          <cell r="F548" t="str">
            <v/>
          </cell>
          <cell r="L548" t="str">
            <v/>
          </cell>
        </row>
        <row r="549">
          <cell r="D549" t="str">
            <v/>
          </cell>
          <cell r="F549" t="str">
            <v/>
          </cell>
          <cell r="L549" t="str">
            <v/>
          </cell>
        </row>
        <row r="550">
          <cell r="D550" t="str">
            <v/>
          </cell>
          <cell r="F550" t="str">
            <v/>
          </cell>
          <cell r="L550" t="str">
            <v/>
          </cell>
        </row>
        <row r="551">
          <cell r="D551" t="str">
            <v/>
          </cell>
          <cell r="F551" t="str">
            <v/>
          </cell>
          <cell r="L551" t="str">
            <v/>
          </cell>
        </row>
        <row r="552">
          <cell r="D552" t="str">
            <v/>
          </cell>
          <cell r="F552" t="str">
            <v/>
          </cell>
          <cell r="L552" t="str">
            <v/>
          </cell>
        </row>
        <row r="553">
          <cell r="D553" t="str">
            <v/>
          </cell>
          <cell r="F553" t="str">
            <v/>
          </cell>
          <cell r="L553" t="str">
            <v/>
          </cell>
        </row>
        <row r="554">
          <cell r="D554" t="str">
            <v/>
          </cell>
          <cell r="F554" t="str">
            <v/>
          </cell>
          <cell r="L554" t="str">
            <v/>
          </cell>
        </row>
        <row r="555">
          <cell r="D555" t="str">
            <v/>
          </cell>
          <cell r="F555" t="str">
            <v/>
          </cell>
          <cell r="L555" t="str">
            <v/>
          </cell>
        </row>
        <row r="556">
          <cell r="D556" t="str">
            <v/>
          </cell>
          <cell r="F556" t="str">
            <v/>
          </cell>
          <cell r="L556" t="str">
            <v/>
          </cell>
        </row>
        <row r="557">
          <cell r="D557" t="str">
            <v/>
          </cell>
          <cell r="F557" t="str">
            <v/>
          </cell>
          <cell r="L557" t="str">
            <v/>
          </cell>
        </row>
        <row r="558">
          <cell r="D558" t="str">
            <v/>
          </cell>
          <cell r="F558" t="str">
            <v/>
          </cell>
          <cell r="L558" t="str">
            <v/>
          </cell>
        </row>
        <row r="559">
          <cell r="D559" t="str">
            <v/>
          </cell>
          <cell r="F559" t="str">
            <v/>
          </cell>
          <cell r="L559" t="str">
            <v/>
          </cell>
        </row>
        <row r="560">
          <cell r="D560" t="str">
            <v/>
          </cell>
          <cell r="F560" t="str">
            <v/>
          </cell>
          <cell r="L560" t="str">
            <v/>
          </cell>
        </row>
        <row r="561">
          <cell r="D561" t="str">
            <v/>
          </cell>
          <cell r="F561" t="str">
            <v/>
          </cell>
          <cell r="L561" t="str">
            <v/>
          </cell>
        </row>
        <row r="562">
          <cell r="D562" t="str">
            <v/>
          </cell>
          <cell r="F562" t="str">
            <v/>
          </cell>
          <cell r="L562" t="str">
            <v/>
          </cell>
        </row>
        <row r="563">
          <cell r="D563" t="str">
            <v/>
          </cell>
          <cell r="F563" t="str">
            <v/>
          </cell>
          <cell r="L563" t="str">
            <v/>
          </cell>
        </row>
        <row r="564">
          <cell r="D564" t="str">
            <v/>
          </cell>
          <cell r="F564" t="str">
            <v/>
          </cell>
          <cell r="L564" t="str">
            <v/>
          </cell>
        </row>
        <row r="565">
          <cell r="D565" t="str">
            <v/>
          </cell>
          <cell r="F565" t="str">
            <v/>
          </cell>
          <cell r="L565" t="str">
            <v/>
          </cell>
        </row>
        <row r="566">
          <cell r="D566" t="str">
            <v/>
          </cell>
          <cell r="F566" t="str">
            <v/>
          </cell>
          <cell r="L566" t="str">
            <v/>
          </cell>
        </row>
        <row r="567">
          <cell r="D567" t="str">
            <v/>
          </cell>
          <cell r="F567" t="str">
            <v/>
          </cell>
          <cell r="L567" t="str">
            <v/>
          </cell>
        </row>
        <row r="568">
          <cell r="D568" t="str">
            <v/>
          </cell>
          <cell r="F568" t="str">
            <v/>
          </cell>
          <cell r="L568" t="str">
            <v/>
          </cell>
        </row>
        <row r="569">
          <cell r="D569" t="str">
            <v/>
          </cell>
          <cell r="F569" t="str">
            <v/>
          </cell>
          <cell r="L569" t="str">
            <v/>
          </cell>
        </row>
        <row r="570">
          <cell r="D570" t="str">
            <v/>
          </cell>
          <cell r="F570" t="str">
            <v/>
          </cell>
          <cell r="L570" t="str">
            <v/>
          </cell>
        </row>
        <row r="571">
          <cell r="D571" t="str">
            <v/>
          </cell>
          <cell r="F571" t="str">
            <v/>
          </cell>
          <cell r="L571" t="str">
            <v/>
          </cell>
        </row>
        <row r="572">
          <cell r="D572" t="str">
            <v/>
          </cell>
          <cell r="F572" t="str">
            <v/>
          </cell>
          <cell r="L572" t="str">
            <v/>
          </cell>
        </row>
        <row r="573">
          <cell r="D573" t="str">
            <v/>
          </cell>
          <cell r="F573" t="str">
            <v/>
          </cell>
          <cell r="L573" t="str">
            <v/>
          </cell>
        </row>
        <row r="574">
          <cell r="D574" t="str">
            <v/>
          </cell>
          <cell r="F574" t="str">
            <v/>
          </cell>
          <cell r="L574" t="str">
            <v/>
          </cell>
        </row>
        <row r="575">
          <cell r="D575" t="str">
            <v/>
          </cell>
          <cell r="F575" t="str">
            <v/>
          </cell>
          <cell r="L575" t="str">
            <v/>
          </cell>
        </row>
        <row r="576">
          <cell r="D576" t="str">
            <v/>
          </cell>
          <cell r="F576" t="str">
            <v/>
          </cell>
          <cell r="L576" t="str">
            <v/>
          </cell>
        </row>
        <row r="577">
          <cell r="D577" t="str">
            <v/>
          </cell>
          <cell r="F577" t="str">
            <v/>
          </cell>
          <cell r="L577" t="str">
            <v/>
          </cell>
        </row>
        <row r="578">
          <cell r="D578" t="str">
            <v/>
          </cell>
          <cell r="F578" t="str">
            <v/>
          </cell>
          <cell r="L578" t="str">
            <v/>
          </cell>
        </row>
        <row r="579">
          <cell r="D579" t="str">
            <v/>
          </cell>
          <cell r="F579" t="str">
            <v/>
          </cell>
          <cell r="L579" t="str">
            <v/>
          </cell>
        </row>
        <row r="580">
          <cell r="D580" t="str">
            <v/>
          </cell>
          <cell r="F580" t="str">
            <v/>
          </cell>
          <cell r="L580" t="str">
            <v/>
          </cell>
        </row>
        <row r="581">
          <cell r="D581" t="str">
            <v/>
          </cell>
          <cell r="F581" t="str">
            <v/>
          </cell>
          <cell r="L581" t="str">
            <v/>
          </cell>
        </row>
        <row r="582">
          <cell r="D582" t="str">
            <v/>
          </cell>
          <cell r="F582" t="str">
            <v/>
          </cell>
          <cell r="L582" t="str">
            <v/>
          </cell>
        </row>
        <row r="583">
          <cell r="D583" t="str">
            <v/>
          </cell>
          <cell r="F583" t="str">
            <v/>
          </cell>
          <cell r="L583" t="str">
            <v/>
          </cell>
        </row>
        <row r="584">
          <cell r="D584" t="str">
            <v/>
          </cell>
          <cell r="F584" t="str">
            <v/>
          </cell>
          <cell r="L584" t="str">
            <v/>
          </cell>
        </row>
        <row r="585">
          <cell r="D585" t="str">
            <v/>
          </cell>
          <cell r="F585" t="str">
            <v/>
          </cell>
          <cell r="L585" t="str">
            <v/>
          </cell>
        </row>
        <row r="586">
          <cell r="D586" t="str">
            <v/>
          </cell>
          <cell r="F586" t="str">
            <v/>
          </cell>
          <cell r="L586" t="str">
            <v/>
          </cell>
        </row>
        <row r="587">
          <cell r="D587" t="str">
            <v/>
          </cell>
          <cell r="F587" t="str">
            <v/>
          </cell>
          <cell r="L587" t="str">
            <v/>
          </cell>
        </row>
        <row r="588">
          <cell r="D588" t="str">
            <v/>
          </cell>
          <cell r="F588" t="str">
            <v/>
          </cell>
          <cell r="L588" t="str">
            <v/>
          </cell>
        </row>
        <row r="589">
          <cell r="D589" t="str">
            <v/>
          </cell>
          <cell r="F589" t="str">
            <v/>
          </cell>
          <cell r="L589" t="str">
            <v/>
          </cell>
        </row>
        <row r="590">
          <cell r="D590" t="str">
            <v/>
          </cell>
          <cell r="F590" t="str">
            <v/>
          </cell>
          <cell r="L590" t="str">
            <v/>
          </cell>
        </row>
        <row r="591">
          <cell r="D591" t="str">
            <v/>
          </cell>
          <cell r="F591" t="str">
            <v/>
          </cell>
          <cell r="L591" t="str">
            <v/>
          </cell>
        </row>
        <row r="592">
          <cell r="D592" t="str">
            <v/>
          </cell>
          <cell r="F592" t="str">
            <v/>
          </cell>
          <cell r="L592" t="str">
            <v/>
          </cell>
        </row>
        <row r="593">
          <cell r="D593" t="str">
            <v/>
          </cell>
          <cell r="F593" t="str">
            <v/>
          </cell>
          <cell r="L593" t="str">
            <v/>
          </cell>
        </row>
        <row r="594">
          <cell r="D594" t="str">
            <v/>
          </cell>
          <cell r="F594" t="str">
            <v/>
          </cell>
          <cell r="L594" t="str">
            <v/>
          </cell>
        </row>
        <row r="595">
          <cell r="D595" t="str">
            <v/>
          </cell>
          <cell r="F595" t="str">
            <v/>
          </cell>
          <cell r="L595" t="str">
            <v/>
          </cell>
        </row>
        <row r="596">
          <cell r="D596" t="str">
            <v/>
          </cell>
          <cell r="F596" t="str">
            <v/>
          </cell>
          <cell r="L596" t="str">
            <v/>
          </cell>
        </row>
        <row r="597">
          <cell r="D597" t="str">
            <v/>
          </cell>
          <cell r="F597" t="str">
            <v/>
          </cell>
          <cell r="L597" t="str">
            <v/>
          </cell>
        </row>
        <row r="598">
          <cell r="D598" t="str">
            <v/>
          </cell>
          <cell r="F598" t="str">
            <v/>
          </cell>
          <cell r="L598" t="str">
            <v/>
          </cell>
        </row>
        <row r="599">
          <cell r="D599" t="str">
            <v/>
          </cell>
          <cell r="F599" t="str">
            <v/>
          </cell>
          <cell r="L599" t="str">
            <v/>
          </cell>
        </row>
        <row r="600">
          <cell r="D600" t="str">
            <v/>
          </cell>
          <cell r="F600" t="str">
            <v/>
          </cell>
          <cell r="L600" t="str">
            <v/>
          </cell>
        </row>
        <row r="601">
          <cell r="D601" t="str">
            <v/>
          </cell>
          <cell r="F601" t="str">
            <v/>
          </cell>
          <cell r="L601" t="str">
            <v/>
          </cell>
        </row>
        <row r="602">
          <cell r="D602" t="str">
            <v/>
          </cell>
          <cell r="F602" t="str">
            <v/>
          </cell>
          <cell r="L602" t="str">
            <v/>
          </cell>
        </row>
        <row r="603">
          <cell r="D603" t="str">
            <v/>
          </cell>
          <cell r="F603" t="str">
            <v/>
          </cell>
          <cell r="L603" t="str">
            <v/>
          </cell>
        </row>
        <row r="604">
          <cell r="D604" t="str">
            <v/>
          </cell>
          <cell r="F604" t="str">
            <v/>
          </cell>
          <cell r="L604" t="str">
            <v/>
          </cell>
        </row>
        <row r="605">
          <cell r="D605" t="str">
            <v/>
          </cell>
          <cell r="F605" t="str">
            <v/>
          </cell>
          <cell r="L605" t="str">
            <v/>
          </cell>
        </row>
        <row r="606">
          <cell r="D606" t="str">
            <v/>
          </cell>
          <cell r="F606" t="str">
            <v/>
          </cell>
          <cell r="L606" t="str">
            <v/>
          </cell>
        </row>
        <row r="607">
          <cell r="D607" t="str">
            <v/>
          </cell>
          <cell r="F607" t="str">
            <v/>
          </cell>
          <cell r="L607" t="str">
            <v/>
          </cell>
        </row>
        <row r="608">
          <cell r="D608" t="str">
            <v/>
          </cell>
          <cell r="F608" t="str">
            <v/>
          </cell>
          <cell r="L608" t="str">
            <v/>
          </cell>
        </row>
        <row r="609">
          <cell r="D609" t="str">
            <v/>
          </cell>
          <cell r="F609" t="str">
            <v/>
          </cell>
          <cell r="L609" t="str">
            <v/>
          </cell>
        </row>
        <row r="610">
          <cell r="D610" t="str">
            <v/>
          </cell>
          <cell r="F610" t="str">
            <v/>
          </cell>
          <cell r="L610" t="str">
            <v/>
          </cell>
        </row>
        <row r="611">
          <cell r="D611" t="str">
            <v/>
          </cell>
          <cell r="F611" t="str">
            <v/>
          </cell>
          <cell r="L611" t="str">
            <v/>
          </cell>
        </row>
        <row r="612">
          <cell r="D612" t="str">
            <v/>
          </cell>
          <cell r="F612" t="str">
            <v/>
          </cell>
          <cell r="L612" t="str">
            <v/>
          </cell>
        </row>
        <row r="613">
          <cell r="D613" t="str">
            <v/>
          </cell>
          <cell r="F613" t="str">
            <v/>
          </cell>
          <cell r="L613" t="str">
            <v/>
          </cell>
        </row>
        <row r="614">
          <cell r="D614" t="str">
            <v/>
          </cell>
          <cell r="F614" t="str">
            <v/>
          </cell>
          <cell r="L614" t="str">
            <v/>
          </cell>
        </row>
        <row r="615">
          <cell r="D615" t="str">
            <v/>
          </cell>
          <cell r="F615" t="str">
            <v/>
          </cell>
          <cell r="L615" t="str">
            <v/>
          </cell>
        </row>
        <row r="616">
          <cell r="D616" t="str">
            <v/>
          </cell>
          <cell r="F616" t="str">
            <v/>
          </cell>
          <cell r="L616" t="str">
            <v/>
          </cell>
        </row>
        <row r="617">
          <cell r="D617" t="str">
            <v/>
          </cell>
          <cell r="F617" t="str">
            <v/>
          </cell>
          <cell r="L617" t="str">
            <v/>
          </cell>
        </row>
        <row r="618">
          <cell r="D618" t="str">
            <v/>
          </cell>
          <cell r="F618" t="str">
            <v/>
          </cell>
          <cell r="L618" t="str">
            <v/>
          </cell>
        </row>
        <row r="619">
          <cell r="D619" t="str">
            <v/>
          </cell>
          <cell r="F619" t="str">
            <v/>
          </cell>
          <cell r="L619" t="str">
            <v/>
          </cell>
        </row>
        <row r="620">
          <cell r="D620" t="str">
            <v/>
          </cell>
          <cell r="F620" t="str">
            <v/>
          </cell>
          <cell r="L620" t="str">
            <v/>
          </cell>
        </row>
        <row r="621">
          <cell r="D621" t="str">
            <v/>
          </cell>
          <cell r="F621" t="str">
            <v/>
          </cell>
          <cell r="L621" t="str">
            <v/>
          </cell>
        </row>
        <row r="622">
          <cell r="D622" t="str">
            <v/>
          </cell>
          <cell r="F622" t="str">
            <v/>
          </cell>
          <cell r="L622" t="str">
            <v/>
          </cell>
        </row>
        <row r="623">
          <cell r="D623" t="str">
            <v/>
          </cell>
          <cell r="F623" t="str">
            <v/>
          </cell>
          <cell r="L623" t="str">
            <v/>
          </cell>
        </row>
        <row r="624">
          <cell r="D624" t="str">
            <v/>
          </cell>
          <cell r="F624" t="str">
            <v/>
          </cell>
          <cell r="L624" t="str">
            <v/>
          </cell>
        </row>
        <row r="625">
          <cell r="D625" t="str">
            <v/>
          </cell>
          <cell r="F625" t="str">
            <v/>
          </cell>
          <cell r="L625" t="str">
            <v/>
          </cell>
        </row>
        <row r="626">
          <cell r="D626" t="str">
            <v/>
          </cell>
          <cell r="F626" t="str">
            <v/>
          </cell>
          <cell r="L626" t="str">
            <v/>
          </cell>
        </row>
        <row r="627">
          <cell r="D627" t="str">
            <v/>
          </cell>
          <cell r="F627" t="str">
            <v/>
          </cell>
          <cell r="L627" t="str">
            <v/>
          </cell>
        </row>
        <row r="628">
          <cell r="D628" t="str">
            <v/>
          </cell>
          <cell r="F628" t="str">
            <v/>
          </cell>
          <cell r="L628" t="str">
            <v/>
          </cell>
        </row>
        <row r="629">
          <cell r="D629" t="str">
            <v/>
          </cell>
          <cell r="F629" t="str">
            <v/>
          </cell>
          <cell r="L629" t="str">
            <v/>
          </cell>
        </row>
        <row r="630">
          <cell r="D630" t="str">
            <v/>
          </cell>
          <cell r="F630" t="str">
            <v/>
          </cell>
          <cell r="L630" t="str">
            <v/>
          </cell>
        </row>
        <row r="631">
          <cell r="D631" t="str">
            <v/>
          </cell>
          <cell r="F631" t="str">
            <v/>
          </cell>
          <cell r="L631" t="str">
            <v/>
          </cell>
        </row>
        <row r="632">
          <cell r="D632" t="str">
            <v/>
          </cell>
          <cell r="F632" t="str">
            <v/>
          </cell>
          <cell r="L632" t="str">
            <v/>
          </cell>
        </row>
        <row r="633">
          <cell r="D633" t="str">
            <v/>
          </cell>
          <cell r="F633" t="str">
            <v/>
          </cell>
          <cell r="L633" t="str">
            <v/>
          </cell>
        </row>
        <row r="634">
          <cell r="D634" t="str">
            <v/>
          </cell>
          <cell r="F634" t="str">
            <v/>
          </cell>
          <cell r="L634" t="str">
            <v/>
          </cell>
        </row>
        <row r="635">
          <cell r="D635" t="str">
            <v/>
          </cell>
          <cell r="F635" t="str">
            <v/>
          </cell>
          <cell r="L635" t="str">
            <v/>
          </cell>
        </row>
        <row r="636">
          <cell r="D636" t="str">
            <v/>
          </cell>
          <cell r="F636" t="str">
            <v/>
          </cell>
          <cell r="L636" t="str">
            <v/>
          </cell>
        </row>
        <row r="637">
          <cell r="D637" t="str">
            <v/>
          </cell>
          <cell r="F637" t="str">
            <v/>
          </cell>
          <cell r="L637" t="str">
            <v/>
          </cell>
        </row>
        <row r="638">
          <cell r="D638" t="str">
            <v/>
          </cell>
          <cell r="F638" t="str">
            <v/>
          </cell>
          <cell r="L638" t="str">
            <v/>
          </cell>
        </row>
        <row r="639">
          <cell r="D639" t="str">
            <v/>
          </cell>
          <cell r="F639" t="str">
            <v/>
          </cell>
          <cell r="L639" t="str">
            <v/>
          </cell>
        </row>
        <row r="640">
          <cell r="D640" t="str">
            <v/>
          </cell>
          <cell r="F640" t="str">
            <v/>
          </cell>
          <cell r="L640" t="str">
            <v/>
          </cell>
        </row>
        <row r="641">
          <cell r="D641" t="str">
            <v/>
          </cell>
          <cell r="F641" t="str">
            <v/>
          </cell>
          <cell r="L641" t="str">
            <v/>
          </cell>
        </row>
        <row r="642">
          <cell r="D642" t="str">
            <v/>
          </cell>
          <cell r="F642" t="str">
            <v/>
          </cell>
          <cell r="L642" t="str">
            <v/>
          </cell>
        </row>
        <row r="643">
          <cell r="D643" t="str">
            <v/>
          </cell>
          <cell r="F643" t="str">
            <v/>
          </cell>
          <cell r="L643" t="str">
            <v/>
          </cell>
        </row>
        <row r="644">
          <cell r="D644" t="str">
            <v/>
          </cell>
          <cell r="F644" t="str">
            <v/>
          </cell>
          <cell r="L644" t="str">
            <v/>
          </cell>
        </row>
        <row r="645">
          <cell r="D645" t="str">
            <v/>
          </cell>
          <cell r="F645" t="str">
            <v/>
          </cell>
          <cell r="L645" t="str">
            <v/>
          </cell>
        </row>
        <row r="646">
          <cell r="D646" t="str">
            <v/>
          </cell>
          <cell r="F646" t="str">
            <v/>
          </cell>
          <cell r="L646" t="str">
            <v/>
          </cell>
        </row>
        <row r="647">
          <cell r="D647" t="str">
            <v/>
          </cell>
          <cell r="F647" t="str">
            <v/>
          </cell>
          <cell r="L647" t="str">
            <v/>
          </cell>
        </row>
        <row r="648">
          <cell r="D648" t="str">
            <v/>
          </cell>
          <cell r="F648" t="str">
            <v/>
          </cell>
          <cell r="L648" t="str">
            <v/>
          </cell>
        </row>
        <row r="649">
          <cell r="D649" t="str">
            <v/>
          </cell>
          <cell r="F649" t="str">
            <v/>
          </cell>
          <cell r="L649" t="str">
            <v/>
          </cell>
        </row>
        <row r="650">
          <cell r="D650" t="str">
            <v/>
          </cell>
          <cell r="F650" t="str">
            <v/>
          </cell>
          <cell r="L650" t="str">
            <v/>
          </cell>
        </row>
        <row r="651">
          <cell r="D651" t="str">
            <v/>
          </cell>
          <cell r="F651" t="str">
            <v/>
          </cell>
          <cell r="L651" t="str">
            <v/>
          </cell>
        </row>
        <row r="652">
          <cell r="D652" t="str">
            <v/>
          </cell>
          <cell r="F652" t="str">
            <v/>
          </cell>
          <cell r="L652" t="str">
            <v/>
          </cell>
        </row>
        <row r="653">
          <cell r="D653" t="str">
            <v/>
          </cell>
          <cell r="F653" t="str">
            <v/>
          </cell>
          <cell r="L653" t="str">
            <v/>
          </cell>
        </row>
        <row r="654">
          <cell r="D654" t="str">
            <v/>
          </cell>
          <cell r="F654" t="str">
            <v/>
          </cell>
          <cell r="L654" t="str">
            <v/>
          </cell>
        </row>
        <row r="655">
          <cell r="D655" t="str">
            <v/>
          </cell>
          <cell r="F655" t="str">
            <v/>
          </cell>
          <cell r="L655" t="str">
            <v/>
          </cell>
        </row>
        <row r="656">
          <cell r="D656" t="str">
            <v/>
          </cell>
          <cell r="F656" t="str">
            <v/>
          </cell>
          <cell r="L656" t="str">
            <v/>
          </cell>
        </row>
        <row r="657">
          <cell r="D657" t="str">
            <v/>
          </cell>
          <cell r="F657" t="str">
            <v/>
          </cell>
          <cell r="L657" t="str">
            <v/>
          </cell>
        </row>
        <row r="658">
          <cell r="D658" t="str">
            <v/>
          </cell>
          <cell r="F658" t="str">
            <v/>
          </cell>
          <cell r="L658" t="str">
            <v/>
          </cell>
        </row>
        <row r="659">
          <cell r="D659" t="str">
            <v/>
          </cell>
          <cell r="F659" t="str">
            <v/>
          </cell>
          <cell r="L659" t="str">
            <v/>
          </cell>
        </row>
        <row r="660">
          <cell r="D660" t="str">
            <v/>
          </cell>
          <cell r="F660" t="str">
            <v/>
          </cell>
          <cell r="L660" t="str">
            <v/>
          </cell>
        </row>
        <row r="661">
          <cell r="D661" t="str">
            <v/>
          </cell>
          <cell r="F661" t="str">
            <v/>
          </cell>
          <cell r="L661" t="str">
            <v/>
          </cell>
        </row>
        <row r="662">
          <cell r="D662" t="str">
            <v/>
          </cell>
          <cell r="F662" t="str">
            <v/>
          </cell>
          <cell r="L662" t="str">
            <v/>
          </cell>
        </row>
        <row r="663">
          <cell r="D663" t="str">
            <v/>
          </cell>
          <cell r="F663" t="str">
            <v/>
          </cell>
          <cell r="L663" t="str">
            <v/>
          </cell>
        </row>
        <row r="664">
          <cell r="D664" t="str">
            <v/>
          </cell>
          <cell r="F664" t="str">
            <v/>
          </cell>
          <cell r="L664" t="str">
            <v/>
          </cell>
        </row>
        <row r="665">
          <cell r="D665" t="str">
            <v/>
          </cell>
          <cell r="F665" t="str">
            <v/>
          </cell>
          <cell r="L665" t="str">
            <v/>
          </cell>
        </row>
        <row r="666">
          <cell r="D666" t="str">
            <v/>
          </cell>
          <cell r="F666" t="str">
            <v/>
          </cell>
          <cell r="L666" t="str">
            <v/>
          </cell>
        </row>
        <row r="667">
          <cell r="D667" t="str">
            <v/>
          </cell>
          <cell r="F667" t="str">
            <v/>
          </cell>
          <cell r="L667" t="str">
            <v/>
          </cell>
        </row>
        <row r="668">
          <cell r="D668" t="str">
            <v/>
          </cell>
          <cell r="F668" t="str">
            <v/>
          </cell>
          <cell r="L668" t="str">
            <v/>
          </cell>
        </row>
        <row r="669">
          <cell r="D669" t="str">
            <v/>
          </cell>
          <cell r="F669" t="str">
            <v/>
          </cell>
          <cell r="L669" t="str">
            <v/>
          </cell>
        </row>
        <row r="670">
          <cell r="D670" t="str">
            <v/>
          </cell>
          <cell r="F670" t="str">
            <v/>
          </cell>
          <cell r="L670" t="str">
            <v/>
          </cell>
        </row>
        <row r="671">
          <cell r="D671" t="str">
            <v/>
          </cell>
          <cell r="F671" t="str">
            <v/>
          </cell>
          <cell r="L671" t="str">
            <v/>
          </cell>
        </row>
        <row r="672">
          <cell r="D672" t="str">
            <v/>
          </cell>
          <cell r="F672" t="str">
            <v/>
          </cell>
          <cell r="L672" t="str">
            <v/>
          </cell>
        </row>
        <row r="673">
          <cell r="D673" t="str">
            <v/>
          </cell>
          <cell r="F673" t="str">
            <v/>
          </cell>
          <cell r="L673" t="str">
            <v/>
          </cell>
        </row>
        <row r="674">
          <cell r="D674" t="str">
            <v/>
          </cell>
          <cell r="F674" t="str">
            <v/>
          </cell>
          <cell r="L674" t="str">
            <v/>
          </cell>
        </row>
        <row r="675">
          <cell r="D675" t="str">
            <v/>
          </cell>
          <cell r="F675" t="str">
            <v/>
          </cell>
          <cell r="L675" t="str">
            <v/>
          </cell>
        </row>
        <row r="676">
          <cell r="D676" t="str">
            <v/>
          </cell>
          <cell r="F676" t="str">
            <v/>
          </cell>
          <cell r="L676" t="str">
            <v/>
          </cell>
        </row>
        <row r="677">
          <cell r="D677" t="str">
            <v/>
          </cell>
          <cell r="F677" t="str">
            <v/>
          </cell>
          <cell r="L677" t="str">
            <v/>
          </cell>
        </row>
        <row r="678">
          <cell r="D678" t="str">
            <v/>
          </cell>
          <cell r="F678" t="str">
            <v/>
          </cell>
          <cell r="L678" t="str">
            <v/>
          </cell>
        </row>
        <row r="679">
          <cell r="D679" t="str">
            <v/>
          </cell>
          <cell r="F679" t="str">
            <v/>
          </cell>
          <cell r="L679" t="str">
            <v/>
          </cell>
        </row>
        <row r="680">
          <cell r="D680" t="str">
            <v/>
          </cell>
          <cell r="F680" t="str">
            <v/>
          </cell>
          <cell r="L680" t="str">
            <v/>
          </cell>
        </row>
        <row r="681">
          <cell r="D681" t="str">
            <v/>
          </cell>
          <cell r="F681" t="str">
            <v/>
          </cell>
          <cell r="L681" t="str">
            <v/>
          </cell>
        </row>
        <row r="682">
          <cell r="D682" t="str">
            <v/>
          </cell>
          <cell r="F682" t="str">
            <v/>
          </cell>
          <cell r="L682" t="str">
            <v/>
          </cell>
        </row>
        <row r="683">
          <cell r="D683" t="str">
            <v/>
          </cell>
          <cell r="F683" t="str">
            <v/>
          </cell>
          <cell r="L683" t="str">
            <v/>
          </cell>
        </row>
        <row r="684">
          <cell r="D684" t="str">
            <v/>
          </cell>
          <cell r="F684" t="str">
            <v/>
          </cell>
          <cell r="L684" t="str">
            <v/>
          </cell>
        </row>
        <row r="685">
          <cell r="D685" t="str">
            <v/>
          </cell>
          <cell r="F685" t="str">
            <v/>
          </cell>
          <cell r="L685" t="str">
            <v/>
          </cell>
        </row>
        <row r="686">
          <cell r="D686" t="str">
            <v/>
          </cell>
          <cell r="F686" t="str">
            <v/>
          </cell>
          <cell r="L686" t="str">
            <v/>
          </cell>
        </row>
        <row r="687">
          <cell r="D687" t="str">
            <v/>
          </cell>
          <cell r="F687" t="str">
            <v/>
          </cell>
          <cell r="L687" t="str">
            <v/>
          </cell>
        </row>
        <row r="688">
          <cell r="D688" t="str">
            <v/>
          </cell>
          <cell r="F688" t="str">
            <v/>
          </cell>
          <cell r="L688" t="str">
            <v/>
          </cell>
        </row>
        <row r="689">
          <cell r="D689" t="str">
            <v/>
          </cell>
          <cell r="F689" t="str">
            <v/>
          </cell>
          <cell r="L689" t="str">
            <v/>
          </cell>
        </row>
        <row r="690">
          <cell r="D690" t="str">
            <v/>
          </cell>
          <cell r="F690" t="str">
            <v/>
          </cell>
          <cell r="L690" t="str">
            <v/>
          </cell>
        </row>
        <row r="691">
          <cell r="D691" t="str">
            <v/>
          </cell>
          <cell r="F691" t="str">
            <v/>
          </cell>
          <cell r="L691" t="str">
            <v/>
          </cell>
        </row>
        <row r="692">
          <cell r="D692" t="str">
            <v/>
          </cell>
          <cell r="F692" t="str">
            <v/>
          </cell>
          <cell r="L692" t="str">
            <v/>
          </cell>
        </row>
        <row r="693">
          <cell r="D693" t="str">
            <v/>
          </cell>
          <cell r="F693" t="str">
            <v/>
          </cell>
          <cell r="L693" t="str">
            <v/>
          </cell>
        </row>
        <row r="694">
          <cell r="D694" t="str">
            <v/>
          </cell>
          <cell r="F694" t="str">
            <v/>
          </cell>
          <cell r="L694" t="str">
            <v/>
          </cell>
        </row>
        <row r="695">
          <cell r="D695" t="str">
            <v/>
          </cell>
          <cell r="F695" t="str">
            <v/>
          </cell>
          <cell r="L695" t="str">
            <v/>
          </cell>
        </row>
        <row r="696">
          <cell r="D696" t="str">
            <v/>
          </cell>
          <cell r="F696" t="str">
            <v/>
          </cell>
          <cell r="L696" t="str">
            <v/>
          </cell>
        </row>
        <row r="697">
          <cell r="D697" t="str">
            <v/>
          </cell>
          <cell r="F697" t="str">
            <v/>
          </cell>
          <cell r="L697" t="str">
            <v/>
          </cell>
        </row>
        <row r="698">
          <cell r="D698" t="str">
            <v/>
          </cell>
          <cell r="F698" t="str">
            <v/>
          </cell>
          <cell r="L698" t="str">
            <v/>
          </cell>
        </row>
        <row r="699">
          <cell r="D699" t="str">
            <v/>
          </cell>
          <cell r="F699" t="str">
            <v/>
          </cell>
          <cell r="L699" t="str">
            <v/>
          </cell>
        </row>
        <row r="700">
          <cell r="D700" t="str">
            <v/>
          </cell>
          <cell r="F700" t="str">
            <v/>
          </cell>
          <cell r="L700" t="str">
            <v/>
          </cell>
        </row>
        <row r="701">
          <cell r="D701" t="str">
            <v/>
          </cell>
          <cell r="F701" t="str">
            <v/>
          </cell>
          <cell r="L701" t="str">
            <v/>
          </cell>
        </row>
        <row r="702">
          <cell r="D702" t="str">
            <v/>
          </cell>
          <cell r="F702" t="str">
            <v/>
          </cell>
          <cell r="L702" t="str">
            <v/>
          </cell>
        </row>
        <row r="703">
          <cell r="D703" t="str">
            <v/>
          </cell>
          <cell r="F703" t="str">
            <v/>
          </cell>
          <cell r="L703" t="str">
            <v/>
          </cell>
        </row>
        <row r="704">
          <cell r="D704" t="str">
            <v/>
          </cell>
          <cell r="F704" t="str">
            <v/>
          </cell>
          <cell r="L704" t="str">
            <v/>
          </cell>
        </row>
        <row r="705">
          <cell r="D705" t="str">
            <v/>
          </cell>
          <cell r="F705" t="str">
            <v/>
          </cell>
          <cell r="L705" t="str">
            <v/>
          </cell>
        </row>
        <row r="706">
          <cell r="D706" t="str">
            <v/>
          </cell>
          <cell r="F706" t="str">
            <v/>
          </cell>
          <cell r="L706" t="str">
            <v/>
          </cell>
        </row>
        <row r="707">
          <cell r="D707" t="str">
            <v/>
          </cell>
          <cell r="F707" t="str">
            <v/>
          </cell>
          <cell r="L707" t="str">
            <v/>
          </cell>
        </row>
        <row r="708">
          <cell r="D708" t="str">
            <v/>
          </cell>
          <cell r="F708" t="str">
            <v/>
          </cell>
          <cell r="L708" t="str">
            <v/>
          </cell>
        </row>
        <row r="709">
          <cell r="D709" t="str">
            <v/>
          </cell>
          <cell r="F709" t="str">
            <v/>
          </cell>
          <cell r="L709" t="str">
            <v/>
          </cell>
        </row>
        <row r="710">
          <cell r="D710" t="str">
            <v/>
          </cell>
          <cell r="F710" t="str">
            <v/>
          </cell>
          <cell r="L710" t="str">
            <v/>
          </cell>
        </row>
        <row r="711">
          <cell r="D711" t="str">
            <v/>
          </cell>
          <cell r="F711" t="str">
            <v/>
          </cell>
          <cell r="L711" t="str">
            <v/>
          </cell>
        </row>
        <row r="712">
          <cell r="D712" t="str">
            <v/>
          </cell>
          <cell r="F712" t="str">
            <v/>
          </cell>
          <cell r="L712" t="str">
            <v/>
          </cell>
        </row>
        <row r="713">
          <cell r="D713" t="str">
            <v/>
          </cell>
          <cell r="F713" t="str">
            <v/>
          </cell>
          <cell r="L713" t="str">
            <v/>
          </cell>
        </row>
        <row r="714">
          <cell r="D714" t="str">
            <v/>
          </cell>
          <cell r="F714" t="str">
            <v/>
          </cell>
          <cell r="L714" t="str">
            <v/>
          </cell>
        </row>
        <row r="715">
          <cell r="D715" t="str">
            <v/>
          </cell>
          <cell r="F715" t="str">
            <v/>
          </cell>
          <cell r="L715" t="str">
            <v/>
          </cell>
        </row>
        <row r="716">
          <cell r="D716" t="str">
            <v/>
          </cell>
          <cell r="F716" t="str">
            <v/>
          </cell>
          <cell r="L716" t="str">
            <v/>
          </cell>
        </row>
        <row r="717">
          <cell r="D717" t="str">
            <v/>
          </cell>
          <cell r="F717" t="str">
            <v/>
          </cell>
          <cell r="L717" t="str">
            <v/>
          </cell>
        </row>
        <row r="718">
          <cell r="D718" t="str">
            <v/>
          </cell>
          <cell r="F718" t="str">
            <v/>
          </cell>
          <cell r="L718" t="str">
            <v/>
          </cell>
        </row>
        <row r="719">
          <cell r="D719" t="str">
            <v/>
          </cell>
          <cell r="F719" t="str">
            <v/>
          </cell>
          <cell r="L719" t="str">
            <v/>
          </cell>
        </row>
        <row r="720">
          <cell r="D720" t="str">
            <v/>
          </cell>
          <cell r="F720" t="str">
            <v/>
          </cell>
          <cell r="L720" t="str">
            <v/>
          </cell>
        </row>
        <row r="721">
          <cell r="D721" t="str">
            <v/>
          </cell>
          <cell r="F721" t="str">
            <v/>
          </cell>
          <cell r="L721" t="str">
            <v/>
          </cell>
        </row>
        <row r="722">
          <cell r="D722" t="str">
            <v/>
          </cell>
          <cell r="F722" t="str">
            <v/>
          </cell>
          <cell r="L722" t="str">
            <v/>
          </cell>
        </row>
        <row r="723">
          <cell r="D723" t="str">
            <v/>
          </cell>
          <cell r="F723" t="str">
            <v/>
          </cell>
          <cell r="L723" t="str">
            <v/>
          </cell>
        </row>
        <row r="724">
          <cell r="D724" t="str">
            <v/>
          </cell>
          <cell r="F724" t="str">
            <v/>
          </cell>
          <cell r="L724" t="str">
            <v/>
          </cell>
        </row>
        <row r="725">
          <cell r="D725" t="str">
            <v/>
          </cell>
          <cell r="F725" t="str">
            <v/>
          </cell>
          <cell r="L725" t="str">
            <v/>
          </cell>
        </row>
        <row r="726">
          <cell r="D726" t="str">
            <v/>
          </cell>
          <cell r="F726" t="str">
            <v/>
          </cell>
          <cell r="L726" t="str">
            <v/>
          </cell>
        </row>
        <row r="727">
          <cell r="D727" t="str">
            <v/>
          </cell>
          <cell r="F727" t="str">
            <v/>
          </cell>
          <cell r="L727" t="str">
            <v/>
          </cell>
        </row>
        <row r="728">
          <cell r="D728" t="str">
            <v/>
          </cell>
          <cell r="F728" t="str">
            <v/>
          </cell>
          <cell r="L728" t="str">
            <v/>
          </cell>
        </row>
        <row r="729">
          <cell r="D729" t="str">
            <v/>
          </cell>
          <cell r="F729" t="str">
            <v/>
          </cell>
          <cell r="L729" t="str">
            <v/>
          </cell>
        </row>
        <row r="730">
          <cell r="D730" t="str">
            <v/>
          </cell>
          <cell r="F730" t="str">
            <v/>
          </cell>
          <cell r="L730" t="str">
            <v/>
          </cell>
        </row>
        <row r="731">
          <cell r="D731" t="str">
            <v/>
          </cell>
          <cell r="F731" t="str">
            <v/>
          </cell>
          <cell r="L731" t="str">
            <v/>
          </cell>
        </row>
        <row r="732">
          <cell r="D732" t="str">
            <v/>
          </cell>
          <cell r="F732" t="str">
            <v/>
          </cell>
          <cell r="L732" t="str">
            <v/>
          </cell>
        </row>
        <row r="733">
          <cell r="D733" t="str">
            <v/>
          </cell>
          <cell r="F733" t="str">
            <v/>
          </cell>
          <cell r="L733" t="str">
            <v/>
          </cell>
        </row>
        <row r="734">
          <cell r="D734" t="str">
            <v/>
          </cell>
          <cell r="F734" t="str">
            <v/>
          </cell>
          <cell r="L734" t="str">
            <v/>
          </cell>
        </row>
        <row r="735">
          <cell r="D735" t="str">
            <v/>
          </cell>
          <cell r="F735" t="str">
            <v/>
          </cell>
          <cell r="L735" t="str">
            <v/>
          </cell>
        </row>
        <row r="736">
          <cell r="D736" t="str">
            <v/>
          </cell>
          <cell r="F736" t="str">
            <v/>
          </cell>
          <cell r="L736" t="str">
            <v/>
          </cell>
        </row>
        <row r="737">
          <cell r="D737" t="str">
            <v/>
          </cell>
          <cell r="F737" t="str">
            <v/>
          </cell>
          <cell r="L737" t="str">
            <v/>
          </cell>
        </row>
        <row r="738">
          <cell r="D738" t="str">
            <v/>
          </cell>
          <cell r="F738" t="str">
            <v/>
          </cell>
          <cell r="L738" t="str">
            <v/>
          </cell>
        </row>
        <row r="739">
          <cell r="D739" t="str">
            <v/>
          </cell>
          <cell r="F739" t="str">
            <v/>
          </cell>
          <cell r="L739" t="str">
            <v/>
          </cell>
        </row>
        <row r="740">
          <cell r="D740" t="str">
            <v/>
          </cell>
          <cell r="F740" t="str">
            <v/>
          </cell>
          <cell r="L740" t="str">
            <v/>
          </cell>
        </row>
        <row r="741">
          <cell r="D741" t="str">
            <v/>
          </cell>
          <cell r="F741" t="str">
            <v/>
          </cell>
          <cell r="L741" t="str">
            <v/>
          </cell>
        </row>
        <row r="742">
          <cell r="D742" t="str">
            <v/>
          </cell>
          <cell r="F742" t="str">
            <v/>
          </cell>
          <cell r="L742" t="str">
            <v/>
          </cell>
        </row>
        <row r="743">
          <cell r="D743" t="str">
            <v/>
          </cell>
          <cell r="F743" t="str">
            <v/>
          </cell>
          <cell r="L743" t="str">
            <v/>
          </cell>
        </row>
        <row r="744">
          <cell r="D744" t="str">
            <v/>
          </cell>
          <cell r="F744" t="str">
            <v/>
          </cell>
          <cell r="L744" t="str">
            <v/>
          </cell>
        </row>
        <row r="745">
          <cell r="D745" t="str">
            <v/>
          </cell>
          <cell r="F745" t="str">
            <v/>
          </cell>
          <cell r="L745" t="str">
            <v/>
          </cell>
        </row>
        <row r="746">
          <cell r="D746" t="str">
            <v/>
          </cell>
          <cell r="F746" t="str">
            <v/>
          </cell>
          <cell r="L746" t="str">
            <v/>
          </cell>
        </row>
        <row r="747">
          <cell r="D747" t="str">
            <v/>
          </cell>
          <cell r="F747" t="str">
            <v/>
          </cell>
          <cell r="L747" t="str">
            <v/>
          </cell>
        </row>
        <row r="748">
          <cell r="D748" t="str">
            <v/>
          </cell>
          <cell r="F748" t="str">
            <v/>
          </cell>
          <cell r="L748" t="str">
            <v/>
          </cell>
        </row>
        <row r="749">
          <cell r="D749" t="str">
            <v/>
          </cell>
          <cell r="F749" t="str">
            <v/>
          </cell>
          <cell r="L749" t="str">
            <v/>
          </cell>
        </row>
        <row r="750">
          <cell r="D750" t="str">
            <v/>
          </cell>
          <cell r="F750" t="str">
            <v/>
          </cell>
          <cell r="L750" t="str">
            <v/>
          </cell>
        </row>
        <row r="751">
          <cell r="D751" t="str">
            <v/>
          </cell>
          <cell r="F751" t="str">
            <v/>
          </cell>
          <cell r="L751" t="str">
            <v/>
          </cell>
        </row>
        <row r="752">
          <cell r="D752" t="str">
            <v/>
          </cell>
          <cell r="F752" t="str">
            <v/>
          </cell>
          <cell r="L752" t="str">
            <v/>
          </cell>
        </row>
        <row r="753">
          <cell r="D753" t="str">
            <v/>
          </cell>
          <cell r="F753" t="str">
            <v/>
          </cell>
          <cell r="L753" t="str">
            <v/>
          </cell>
        </row>
        <row r="754">
          <cell r="D754" t="str">
            <v/>
          </cell>
          <cell r="F754" t="str">
            <v/>
          </cell>
          <cell r="L754" t="str">
            <v/>
          </cell>
        </row>
        <row r="755">
          <cell r="D755" t="str">
            <v/>
          </cell>
          <cell r="F755" t="str">
            <v/>
          </cell>
          <cell r="L755" t="str">
            <v/>
          </cell>
        </row>
        <row r="756">
          <cell r="D756" t="str">
            <v/>
          </cell>
          <cell r="F756" t="str">
            <v/>
          </cell>
          <cell r="L756" t="str">
            <v/>
          </cell>
        </row>
        <row r="757">
          <cell r="D757" t="str">
            <v/>
          </cell>
          <cell r="F757" t="str">
            <v/>
          </cell>
          <cell r="L757" t="str">
            <v/>
          </cell>
        </row>
        <row r="758">
          <cell r="D758" t="str">
            <v/>
          </cell>
          <cell r="F758" t="str">
            <v/>
          </cell>
          <cell r="L758" t="str">
            <v/>
          </cell>
        </row>
        <row r="759">
          <cell r="D759" t="str">
            <v/>
          </cell>
          <cell r="F759" t="str">
            <v/>
          </cell>
          <cell r="L759" t="str">
            <v/>
          </cell>
        </row>
        <row r="760">
          <cell r="D760" t="str">
            <v/>
          </cell>
          <cell r="F760" t="str">
            <v/>
          </cell>
          <cell r="L760" t="str">
            <v/>
          </cell>
        </row>
        <row r="761">
          <cell r="D761" t="str">
            <v/>
          </cell>
          <cell r="F761" t="str">
            <v/>
          </cell>
          <cell r="L761" t="str">
            <v/>
          </cell>
        </row>
        <row r="762">
          <cell r="D762" t="str">
            <v/>
          </cell>
          <cell r="F762" t="str">
            <v/>
          </cell>
          <cell r="L762" t="str">
            <v/>
          </cell>
        </row>
        <row r="763">
          <cell r="D763" t="str">
            <v/>
          </cell>
          <cell r="F763" t="str">
            <v/>
          </cell>
          <cell r="L763" t="str">
            <v/>
          </cell>
        </row>
        <row r="764">
          <cell r="D764" t="str">
            <v/>
          </cell>
          <cell r="F764" t="str">
            <v/>
          </cell>
          <cell r="L764" t="str">
            <v/>
          </cell>
        </row>
        <row r="765">
          <cell r="D765" t="str">
            <v/>
          </cell>
          <cell r="F765" t="str">
            <v/>
          </cell>
          <cell r="L765" t="str">
            <v/>
          </cell>
        </row>
        <row r="766">
          <cell r="D766" t="str">
            <v/>
          </cell>
          <cell r="F766" t="str">
            <v/>
          </cell>
          <cell r="L766" t="str">
            <v/>
          </cell>
        </row>
        <row r="767">
          <cell r="D767" t="str">
            <v/>
          </cell>
          <cell r="F767" t="str">
            <v/>
          </cell>
          <cell r="L767" t="str">
            <v/>
          </cell>
        </row>
        <row r="768">
          <cell r="D768" t="str">
            <v/>
          </cell>
          <cell r="F768" t="str">
            <v/>
          </cell>
          <cell r="L768" t="str">
            <v/>
          </cell>
        </row>
        <row r="769">
          <cell r="D769" t="str">
            <v/>
          </cell>
          <cell r="F769" t="str">
            <v/>
          </cell>
          <cell r="L769" t="str">
            <v/>
          </cell>
        </row>
        <row r="770">
          <cell r="D770" t="str">
            <v/>
          </cell>
          <cell r="F770" t="str">
            <v/>
          </cell>
          <cell r="L770" t="str">
            <v/>
          </cell>
        </row>
        <row r="771">
          <cell r="D771" t="str">
            <v/>
          </cell>
          <cell r="F771" t="str">
            <v/>
          </cell>
          <cell r="L771" t="str">
            <v/>
          </cell>
        </row>
        <row r="772">
          <cell r="D772" t="str">
            <v/>
          </cell>
          <cell r="F772" t="str">
            <v/>
          </cell>
          <cell r="L772" t="str">
            <v/>
          </cell>
        </row>
        <row r="773">
          <cell r="D773" t="str">
            <v/>
          </cell>
          <cell r="F773" t="str">
            <v/>
          </cell>
          <cell r="L773" t="str">
            <v/>
          </cell>
        </row>
        <row r="774">
          <cell r="D774" t="str">
            <v/>
          </cell>
          <cell r="F774" t="str">
            <v/>
          </cell>
          <cell r="L774" t="str">
            <v/>
          </cell>
        </row>
        <row r="775">
          <cell r="D775" t="str">
            <v/>
          </cell>
          <cell r="F775" t="str">
            <v/>
          </cell>
          <cell r="L775" t="str">
            <v/>
          </cell>
        </row>
        <row r="776">
          <cell r="D776" t="str">
            <v/>
          </cell>
          <cell r="F776" t="str">
            <v/>
          </cell>
          <cell r="L776" t="str">
            <v/>
          </cell>
        </row>
        <row r="777">
          <cell r="D777" t="str">
            <v/>
          </cell>
          <cell r="F777" t="str">
            <v/>
          </cell>
          <cell r="L777" t="str">
            <v/>
          </cell>
        </row>
        <row r="778">
          <cell r="D778" t="str">
            <v/>
          </cell>
          <cell r="F778" t="str">
            <v/>
          </cell>
          <cell r="L778" t="str">
            <v/>
          </cell>
        </row>
        <row r="779">
          <cell r="D779" t="str">
            <v/>
          </cell>
          <cell r="F779" t="str">
            <v/>
          </cell>
          <cell r="L779" t="str">
            <v/>
          </cell>
        </row>
        <row r="780">
          <cell r="D780" t="str">
            <v/>
          </cell>
          <cell r="F780" t="str">
            <v/>
          </cell>
          <cell r="L780" t="str">
            <v/>
          </cell>
        </row>
        <row r="781">
          <cell r="D781" t="str">
            <v/>
          </cell>
          <cell r="F781" t="str">
            <v/>
          </cell>
          <cell r="L781" t="str">
            <v/>
          </cell>
        </row>
        <row r="782">
          <cell r="D782" t="str">
            <v/>
          </cell>
          <cell r="F782" t="str">
            <v/>
          </cell>
          <cell r="L782" t="str">
            <v/>
          </cell>
        </row>
        <row r="783">
          <cell r="D783" t="str">
            <v/>
          </cell>
          <cell r="F783" t="str">
            <v/>
          </cell>
          <cell r="L783" t="str">
            <v/>
          </cell>
        </row>
        <row r="784">
          <cell r="D784" t="str">
            <v/>
          </cell>
          <cell r="F784" t="str">
            <v/>
          </cell>
          <cell r="L784" t="str">
            <v/>
          </cell>
        </row>
        <row r="785">
          <cell r="D785" t="str">
            <v/>
          </cell>
          <cell r="F785" t="str">
            <v/>
          </cell>
          <cell r="L785" t="str">
            <v/>
          </cell>
        </row>
        <row r="786">
          <cell r="D786" t="str">
            <v/>
          </cell>
          <cell r="F786" t="str">
            <v/>
          </cell>
          <cell r="L786" t="str">
            <v/>
          </cell>
        </row>
        <row r="787">
          <cell r="D787" t="str">
            <v/>
          </cell>
          <cell r="F787" t="str">
            <v/>
          </cell>
          <cell r="L787" t="str">
            <v/>
          </cell>
        </row>
        <row r="788">
          <cell r="D788" t="str">
            <v/>
          </cell>
          <cell r="F788" t="str">
            <v/>
          </cell>
          <cell r="L788" t="str">
            <v/>
          </cell>
        </row>
        <row r="789">
          <cell r="D789" t="str">
            <v/>
          </cell>
          <cell r="F789" t="str">
            <v/>
          </cell>
          <cell r="L789" t="str">
            <v/>
          </cell>
        </row>
        <row r="790">
          <cell r="D790" t="str">
            <v/>
          </cell>
          <cell r="F790" t="str">
            <v/>
          </cell>
          <cell r="L790" t="str">
            <v/>
          </cell>
        </row>
        <row r="791">
          <cell r="D791" t="str">
            <v/>
          </cell>
          <cell r="F791" t="str">
            <v/>
          </cell>
          <cell r="L791" t="str">
            <v/>
          </cell>
        </row>
        <row r="792">
          <cell r="D792" t="str">
            <v/>
          </cell>
          <cell r="F792" t="str">
            <v/>
          </cell>
          <cell r="L792" t="str">
            <v/>
          </cell>
        </row>
        <row r="793">
          <cell r="D793" t="str">
            <v/>
          </cell>
          <cell r="F793" t="str">
            <v/>
          </cell>
          <cell r="L793" t="str">
            <v/>
          </cell>
        </row>
        <row r="794">
          <cell r="D794" t="str">
            <v/>
          </cell>
          <cell r="F794" t="str">
            <v/>
          </cell>
          <cell r="L794" t="str">
            <v/>
          </cell>
        </row>
        <row r="795">
          <cell r="D795" t="str">
            <v/>
          </cell>
          <cell r="F795" t="str">
            <v/>
          </cell>
          <cell r="L795" t="str">
            <v/>
          </cell>
        </row>
        <row r="796">
          <cell r="D796" t="str">
            <v/>
          </cell>
          <cell r="F796" t="str">
            <v/>
          </cell>
          <cell r="L796" t="str">
            <v/>
          </cell>
        </row>
        <row r="797">
          <cell r="D797" t="str">
            <v/>
          </cell>
          <cell r="F797" t="str">
            <v/>
          </cell>
          <cell r="L797" t="str">
            <v/>
          </cell>
        </row>
        <row r="798">
          <cell r="D798" t="str">
            <v/>
          </cell>
          <cell r="F798" t="str">
            <v/>
          </cell>
          <cell r="L798" t="str">
            <v/>
          </cell>
        </row>
        <row r="799">
          <cell r="D799" t="str">
            <v/>
          </cell>
          <cell r="F799" t="str">
            <v/>
          </cell>
          <cell r="L799" t="str">
            <v/>
          </cell>
        </row>
        <row r="800">
          <cell r="D800" t="str">
            <v/>
          </cell>
          <cell r="F800" t="str">
            <v/>
          </cell>
          <cell r="L800" t="str">
            <v/>
          </cell>
        </row>
        <row r="801">
          <cell r="D801" t="str">
            <v/>
          </cell>
          <cell r="F801" t="str">
            <v/>
          </cell>
          <cell r="L801" t="str">
            <v/>
          </cell>
        </row>
        <row r="802">
          <cell r="D802" t="str">
            <v/>
          </cell>
          <cell r="F802" t="str">
            <v/>
          </cell>
          <cell r="L802" t="str">
            <v/>
          </cell>
        </row>
        <row r="803">
          <cell r="D803" t="str">
            <v/>
          </cell>
          <cell r="F803" t="str">
            <v/>
          </cell>
          <cell r="L803" t="str">
            <v/>
          </cell>
        </row>
        <row r="804">
          <cell r="D804" t="str">
            <v/>
          </cell>
          <cell r="F804" t="str">
            <v/>
          </cell>
          <cell r="L804" t="str">
            <v/>
          </cell>
        </row>
        <row r="805">
          <cell r="D805" t="str">
            <v/>
          </cell>
          <cell r="F805" t="str">
            <v/>
          </cell>
          <cell r="L805" t="str">
            <v/>
          </cell>
        </row>
        <row r="806">
          <cell r="D806" t="str">
            <v/>
          </cell>
          <cell r="F806" t="str">
            <v/>
          </cell>
          <cell r="L806" t="str">
            <v/>
          </cell>
        </row>
        <row r="807">
          <cell r="D807" t="str">
            <v/>
          </cell>
          <cell r="F807" t="str">
            <v/>
          </cell>
          <cell r="L807" t="str">
            <v/>
          </cell>
        </row>
        <row r="808">
          <cell r="D808" t="str">
            <v/>
          </cell>
          <cell r="F808" t="str">
            <v/>
          </cell>
          <cell r="L808" t="str">
            <v/>
          </cell>
        </row>
        <row r="809">
          <cell r="D809" t="str">
            <v/>
          </cell>
          <cell r="F809" t="str">
            <v/>
          </cell>
          <cell r="L809" t="str">
            <v/>
          </cell>
        </row>
        <row r="810">
          <cell r="D810" t="str">
            <v/>
          </cell>
          <cell r="F810" t="str">
            <v/>
          </cell>
          <cell r="L810" t="str">
            <v/>
          </cell>
        </row>
        <row r="811">
          <cell r="D811" t="str">
            <v/>
          </cell>
          <cell r="F811" t="str">
            <v/>
          </cell>
          <cell r="L811" t="str">
            <v/>
          </cell>
        </row>
        <row r="812">
          <cell r="D812" t="str">
            <v/>
          </cell>
          <cell r="F812" t="str">
            <v/>
          </cell>
          <cell r="L812" t="str">
            <v/>
          </cell>
        </row>
        <row r="813">
          <cell r="D813" t="str">
            <v/>
          </cell>
          <cell r="F813" t="str">
            <v/>
          </cell>
          <cell r="L813" t="str">
            <v/>
          </cell>
        </row>
        <row r="814">
          <cell r="D814" t="str">
            <v/>
          </cell>
          <cell r="F814" t="str">
            <v/>
          </cell>
          <cell r="L814" t="str">
            <v/>
          </cell>
        </row>
        <row r="815">
          <cell r="D815" t="str">
            <v/>
          </cell>
          <cell r="F815" t="str">
            <v/>
          </cell>
          <cell r="L815" t="str">
            <v/>
          </cell>
        </row>
        <row r="816">
          <cell r="D816" t="str">
            <v/>
          </cell>
          <cell r="F816" t="str">
            <v/>
          </cell>
          <cell r="L816" t="str">
            <v/>
          </cell>
        </row>
        <row r="817">
          <cell r="D817" t="str">
            <v/>
          </cell>
          <cell r="F817" t="str">
            <v/>
          </cell>
          <cell r="L817" t="str">
            <v/>
          </cell>
        </row>
        <row r="818">
          <cell r="D818" t="str">
            <v/>
          </cell>
          <cell r="F818" t="str">
            <v/>
          </cell>
          <cell r="L818" t="str">
            <v/>
          </cell>
        </row>
        <row r="819">
          <cell r="D819" t="str">
            <v/>
          </cell>
          <cell r="F819" t="str">
            <v/>
          </cell>
          <cell r="L819" t="str">
            <v/>
          </cell>
        </row>
        <row r="820">
          <cell r="D820" t="str">
            <v/>
          </cell>
          <cell r="F820" t="str">
            <v/>
          </cell>
          <cell r="L820" t="str">
            <v/>
          </cell>
        </row>
        <row r="821">
          <cell r="D821" t="str">
            <v/>
          </cell>
          <cell r="F821" t="str">
            <v/>
          </cell>
          <cell r="L821" t="str">
            <v/>
          </cell>
        </row>
        <row r="822">
          <cell r="D822" t="str">
            <v/>
          </cell>
          <cell r="F822" t="str">
            <v/>
          </cell>
          <cell r="L822" t="str">
            <v/>
          </cell>
        </row>
        <row r="823">
          <cell r="D823" t="str">
            <v/>
          </cell>
          <cell r="F823" t="str">
            <v/>
          </cell>
          <cell r="L823" t="str">
            <v/>
          </cell>
        </row>
        <row r="824">
          <cell r="D824" t="str">
            <v/>
          </cell>
          <cell r="F824" t="str">
            <v/>
          </cell>
          <cell r="L824" t="str">
            <v/>
          </cell>
        </row>
        <row r="825">
          <cell r="D825" t="str">
            <v/>
          </cell>
          <cell r="F825" t="str">
            <v/>
          </cell>
          <cell r="L825" t="str">
            <v/>
          </cell>
        </row>
        <row r="826">
          <cell r="D826" t="str">
            <v/>
          </cell>
          <cell r="F826" t="str">
            <v/>
          </cell>
          <cell r="L826" t="str">
            <v/>
          </cell>
        </row>
        <row r="827">
          <cell r="D827" t="str">
            <v/>
          </cell>
          <cell r="F827" t="str">
            <v/>
          </cell>
          <cell r="L827" t="str">
            <v/>
          </cell>
        </row>
        <row r="828">
          <cell r="D828" t="str">
            <v/>
          </cell>
          <cell r="F828" t="str">
            <v/>
          </cell>
          <cell r="L828" t="str">
            <v/>
          </cell>
        </row>
        <row r="829">
          <cell r="D829" t="str">
            <v/>
          </cell>
          <cell r="F829" t="str">
            <v/>
          </cell>
          <cell r="L829" t="str">
            <v/>
          </cell>
        </row>
        <row r="830">
          <cell r="D830" t="str">
            <v/>
          </cell>
          <cell r="F830" t="str">
            <v/>
          </cell>
          <cell r="L830" t="str">
            <v/>
          </cell>
        </row>
        <row r="831">
          <cell r="D831" t="str">
            <v/>
          </cell>
          <cell r="F831" t="str">
            <v/>
          </cell>
          <cell r="L831" t="str">
            <v/>
          </cell>
        </row>
        <row r="832">
          <cell r="D832" t="str">
            <v/>
          </cell>
          <cell r="F832" t="str">
            <v/>
          </cell>
          <cell r="L832" t="str">
            <v/>
          </cell>
        </row>
        <row r="833">
          <cell r="D833" t="str">
            <v/>
          </cell>
          <cell r="F833" t="str">
            <v/>
          </cell>
          <cell r="L833" t="str">
            <v/>
          </cell>
        </row>
        <row r="834">
          <cell r="D834" t="str">
            <v/>
          </cell>
          <cell r="F834" t="str">
            <v/>
          </cell>
          <cell r="L834" t="str">
            <v/>
          </cell>
        </row>
        <row r="835">
          <cell r="D835" t="str">
            <v/>
          </cell>
          <cell r="F835" t="str">
            <v/>
          </cell>
          <cell r="L835" t="str">
            <v/>
          </cell>
        </row>
        <row r="836">
          <cell r="D836" t="str">
            <v/>
          </cell>
          <cell r="F836" t="str">
            <v/>
          </cell>
          <cell r="L836" t="str">
            <v/>
          </cell>
        </row>
        <row r="837">
          <cell r="D837" t="str">
            <v/>
          </cell>
          <cell r="F837" t="str">
            <v/>
          </cell>
          <cell r="L837" t="str">
            <v/>
          </cell>
        </row>
        <row r="838">
          <cell r="D838" t="str">
            <v/>
          </cell>
          <cell r="F838" t="str">
            <v/>
          </cell>
          <cell r="L838" t="str">
            <v/>
          </cell>
        </row>
        <row r="839">
          <cell r="D839" t="str">
            <v/>
          </cell>
          <cell r="F839" t="str">
            <v/>
          </cell>
          <cell r="L839" t="str">
            <v/>
          </cell>
        </row>
        <row r="840">
          <cell r="D840" t="str">
            <v/>
          </cell>
          <cell r="F840" t="str">
            <v/>
          </cell>
          <cell r="L840" t="str">
            <v/>
          </cell>
        </row>
        <row r="841">
          <cell r="D841" t="str">
            <v/>
          </cell>
          <cell r="F841" t="str">
            <v/>
          </cell>
          <cell r="L841" t="str">
            <v/>
          </cell>
        </row>
        <row r="842">
          <cell r="D842" t="str">
            <v/>
          </cell>
          <cell r="F842" t="str">
            <v/>
          </cell>
          <cell r="L842" t="str">
            <v/>
          </cell>
        </row>
        <row r="843">
          <cell r="D843" t="str">
            <v/>
          </cell>
          <cell r="F843" t="str">
            <v/>
          </cell>
          <cell r="L843" t="str">
            <v/>
          </cell>
        </row>
        <row r="844">
          <cell r="D844" t="str">
            <v/>
          </cell>
          <cell r="F844" t="str">
            <v/>
          </cell>
          <cell r="L844" t="str">
            <v/>
          </cell>
        </row>
        <row r="845">
          <cell r="D845" t="str">
            <v/>
          </cell>
          <cell r="F845" t="str">
            <v/>
          </cell>
          <cell r="L845" t="str">
            <v/>
          </cell>
        </row>
        <row r="846">
          <cell r="D846" t="str">
            <v/>
          </cell>
          <cell r="F846" t="str">
            <v/>
          </cell>
          <cell r="L846" t="str">
            <v/>
          </cell>
        </row>
        <row r="847">
          <cell r="D847" t="str">
            <v/>
          </cell>
          <cell r="F847" t="str">
            <v/>
          </cell>
          <cell r="L847" t="str">
            <v/>
          </cell>
        </row>
        <row r="848">
          <cell r="D848" t="str">
            <v/>
          </cell>
          <cell r="F848" t="str">
            <v/>
          </cell>
          <cell r="L848" t="str">
            <v/>
          </cell>
        </row>
        <row r="849">
          <cell r="D849" t="str">
            <v/>
          </cell>
          <cell r="F849" t="str">
            <v/>
          </cell>
          <cell r="L849" t="str">
            <v/>
          </cell>
        </row>
        <row r="850">
          <cell r="D850" t="str">
            <v/>
          </cell>
          <cell r="F850" t="str">
            <v/>
          </cell>
          <cell r="L850" t="str">
            <v/>
          </cell>
        </row>
        <row r="851">
          <cell r="D851" t="str">
            <v/>
          </cell>
          <cell r="F851" t="str">
            <v/>
          </cell>
          <cell r="L851" t="str">
            <v/>
          </cell>
        </row>
        <row r="852">
          <cell r="D852" t="str">
            <v/>
          </cell>
          <cell r="F852" t="str">
            <v/>
          </cell>
          <cell r="L852" t="str">
            <v/>
          </cell>
        </row>
        <row r="853">
          <cell r="D853" t="str">
            <v/>
          </cell>
          <cell r="F853" t="str">
            <v/>
          </cell>
          <cell r="L853" t="str">
            <v/>
          </cell>
        </row>
        <row r="854">
          <cell r="D854" t="str">
            <v/>
          </cell>
          <cell r="F854" t="str">
            <v/>
          </cell>
          <cell r="L854" t="str">
            <v/>
          </cell>
        </row>
        <row r="855">
          <cell r="D855" t="str">
            <v/>
          </cell>
          <cell r="F855" t="str">
            <v/>
          </cell>
          <cell r="L855" t="str">
            <v/>
          </cell>
        </row>
        <row r="856">
          <cell r="D856" t="str">
            <v/>
          </cell>
          <cell r="F856" t="str">
            <v/>
          </cell>
          <cell r="L856" t="str">
            <v/>
          </cell>
        </row>
        <row r="857">
          <cell r="D857" t="str">
            <v/>
          </cell>
          <cell r="F857" t="str">
            <v/>
          </cell>
          <cell r="L857" t="str">
            <v/>
          </cell>
        </row>
        <row r="858">
          <cell r="D858" t="str">
            <v/>
          </cell>
          <cell r="F858" t="str">
            <v/>
          </cell>
          <cell r="L858" t="str">
            <v/>
          </cell>
        </row>
        <row r="859">
          <cell r="D859" t="str">
            <v/>
          </cell>
          <cell r="F859" t="str">
            <v/>
          </cell>
          <cell r="L859" t="str">
            <v/>
          </cell>
        </row>
        <row r="860">
          <cell r="D860" t="str">
            <v/>
          </cell>
          <cell r="F860" t="str">
            <v/>
          </cell>
          <cell r="L860" t="str">
            <v/>
          </cell>
        </row>
        <row r="861">
          <cell r="D861" t="str">
            <v/>
          </cell>
          <cell r="F861" t="str">
            <v/>
          </cell>
          <cell r="L861" t="str">
            <v/>
          </cell>
        </row>
        <row r="862">
          <cell r="D862" t="str">
            <v/>
          </cell>
          <cell r="F862" t="str">
            <v/>
          </cell>
          <cell r="L862" t="str">
            <v/>
          </cell>
        </row>
        <row r="863">
          <cell r="D863" t="str">
            <v/>
          </cell>
          <cell r="F863" t="str">
            <v/>
          </cell>
          <cell r="L863" t="str">
            <v/>
          </cell>
        </row>
        <row r="864">
          <cell r="D864" t="str">
            <v/>
          </cell>
          <cell r="F864" t="str">
            <v/>
          </cell>
          <cell r="L864" t="str">
            <v/>
          </cell>
        </row>
        <row r="865">
          <cell r="D865" t="str">
            <v/>
          </cell>
          <cell r="F865" t="str">
            <v/>
          </cell>
          <cell r="L865" t="str">
            <v/>
          </cell>
        </row>
        <row r="866">
          <cell r="D866" t="str">
            <v/>
          </cell>
          <cell r="F866" t="str">
            <v/>
          </cell>
          <cell r="L866" t="str">
            <v/>
          </cell>
        </row>
        <row r="867">
          <cell r="D867" t="str">
            <v/>
          </cell>
          <cell r="F867" t="str">
            <v/>
          </cell>
          <cell r="L867" t="str">
            <v/>
          </cell>
        </row>
        <row r="868">
          <cell r="D868" t="str">
            <v/>
          </cell>
          <cell r="F868" t="str">
            <v/>
          </cell>
          <cell r="L868" t="str">
            <v/>
          </cell>
        </row>
        <row r="869">
          <cell r="D869" t="str">
            <v/>
          </cell>
          <cell r="F869" t="str">
            <v/>
          </cell>
          <cell r="L869" t="str">
            <v/>
          </cell>
        </row>
        <row r="870">
          <cell r="D870" t="str">
            <v/>
          </cell>
          <cell r="F870" t="str">
            <v/>
          </cell>
          <cell r="L870" t="str">
            <v/>
          </cell>
        </row>
        <row r="871">
          <cell r="D871" t="str">
            <v/>
          </cell>
          <cell r="F871" t="str">
            <v/>
          </cell>
          <cell r="L871" t="str">
            <v/>
          </cell>
        </row>
        <row r="872">
          <cell r="D872" t="str">
            <v/>
          </cell>
          <cell r="F872" t="str">
            <v/>
          </cell>
          <cell r="L872" t="str">
            <v/>
          </cell>
        </row>
        <row r="873">
          <cell r="D873" t="str">
            <v/>
          </cell>
          <cell r="F873" t="str">
            <v/>
          </cell>
          <cell r="L873" t="str">
            <v/>
          </cell>
        </row>
        <row r="874">
          <cell r="D874" t="str">
            <v/>
          </cell>
          <cell r="F874" t="str">
            <v/>
          </cell>
          <cell r="L874" t="str">
            <v/>
          </cell>
        </row>
        <row r="875">
          <cell r="D875" t="str">
            <v/>
          </cell>
          <cell r="F875" t="str">
            <v/>
          </cell>
          <cell r="L875" t="str">
            <v/>
          </cell>
        </row>
        <row r="876">
          <cell r="D876" t="str">
            <v/>
          </cell>
          <cell r="F876" t="str">
            <v/>
          </cell>
          <cell r="L876" t="str">
            <v/>
          </cell>
        </row>
        <row r="877">
          <cell r="D877" t="str">
            <v/>
          </cell>
          <cell r="F877" t="str">
            <v/>
          </cell>
          <cell r="L877" t="str">
            <v/>
          </cell>
        </row>
        <row r="878">
          <cell r="D878" t="str">
            <v/>
          </cell>
          <cell r="F878" t="str">
            <v/>
          </cell>
          <cell r="L878" t="str">
            <v/>
          </cell>
        </row>
        <row r="879">
          <cell r="D879" t="str">
            <v/>
          </cell>
          <cell r="F879" t="str">
            <v/>
          </cell>
          <cell r="L879" t="str">
            <v/>
          </cell>
        </row>
        <row r="880">
          <cell r="D880" t="str">
            <v/>
          </cell>
          <cell r="F880" t="str">
            <v/>
          </cell>
          <cell r="L880" t="str">
            <v/>
          </cell>
        </row>
        <row r="881">
          <cell r="D881" t="str">
            <v/>
          </cell>
          <cell r="F881" t="str">
            <v/>
          </cell>
          <cell r="L881" t="str">
            <v/>
          </cell>
        </row>
        <row r="882">
          <cell r="D882" t="str">
            <v/>
          </cell>
          <cell r="F882" t="str">
            <v/>
          </cell>
          <cell r="L882" t="str">
            <v/>
          </cell>
        </row>
        <row r="883">
          <cell r="D883" t="str">
            <v/>
          </cell>
          <cell r="F883" t="str">
            <v/>
          </cell>
          <cell r="L883" t="str">
            <v/>
          </cell>
        </row>
        <row r="884">
          <cell r="D884" t="str">
            <v/>
          </cell>
          <cell r="F884" t="str">
            <v/>
          </cell>
          <cell r="L884" t="str">
            <v/>
          </cell>
        </row>
        <row r="885">
          <cell r="D885" t="str">
            <v/>
          </cell>
          <cell r="F885" t="str">
            <v/>
          </cell>
          <cell r="L885" t="str">
            <v/>
          </cell>
        </row>
        <row r="886">
          <cell r="D886" t="str">
            <v/>
          </cell>
          <cell r="F886" t="str">
            <v/>
          </cell>
          <cell r="L886" t="str">
            <v/>
          </cell>
        </row>
        <row r="887">
          <cell r="D887" t="str">
            <v/>
          </cell>
          <cell r="F887" t="str">
            <v/>
          </cell>
          <cell r="L887" t="str">
            <v/>
          </cell>
        </row>
        <row r="888">
          <cell r="D888" t="str">
            <v/>
          </cell>
          <cell r="F888" t="str">
            <v/>
          </cell>
          <cell r="L888" t="str">
            <v/>
          </cell>
        </row>
        <row r="889">
          <cell r="D889" t="str">
            <v/>
          </cell>
          <cell r="F889" t="str">
            <v/>
          </cell>
          <cell r="L889" t="str">
            <v/>
          </cell>
        </row>
        <row r="890">
          <cell r="D890" t="str">
            <v/>
          </cell>
          <cell r="F890" t="str">
            <v/>
          </cell>
          <cell r="L890" t="str">
            <v/>
          </cell>
        </row>
        <row r="891">
          <cell r="D891" t="str">
            <v/>
          </cell>
          <cell r="F891" t="str">
            <v/>
          </cell>
          <cell r="L891" t="str">
            <v/>
          </cell>
        </row>
        <row r="892">
          <cell r="D892" t="str">
            <v/>
          </cell>
          <cell r="F892" t="str">
            <v/>
          </cell>
          <cell r="L892" t="str">
            <v/>
          </cell>
        </row>
        <row r="893">
          <cell r="D893" t="str">
            <v/>
          </cell>
          <cell r="F893" t="str">
            <v/>
          </cell>
          <cell r="L893" t="str">
            <v/>
          </cell>
        </row>
        <row r="894">
          <cell r="D894" t="str">
            <v/>
          </cell>
          <cell r="F894" t="str">
            <v/>
          </cell>
          <cell r="L894" t="str">
            <v/>
          </cell>
        </row>
        <row r="895">
          <cell r="D895" t="str">
            <v/>
          </cell>
          <cell r="F895" t="str">
            <v/>
          </cell>
          <cell r="L895" t="str">
            <v/>
          </cell>
        </row>
        <row r="896">
          <cell r="D896" t="str">
            <v/>
          </cell>
          <cell r="F896" t="str">
            <v/>
          </cell>
          <cell r="L896" t="str">
            <v/>
          </cell>
        </row>
        <row r="897">
          <cell r="D897" t="str">
            <v/>
          </cell>
          <cell r="F897" t="str">
            <v/>
          </cell>
          <cell r="L897" t="str">
            <v/>
          </cell>
        </row>
        <row r="898">
          <cell r="D898" t="str">
            <v/>
          </cell>
          <cell r="F898" t="str">
            <v/>
          </cell>
          <cell r="L898" t="str">
            <v/>
          </cell>
        </row>
        <row r="899">
          <cell r="D899" t="str">
            <v/>
          </cell>
          <cell r="F899" t="str">
            <v/>
          </cell>
          <cell r="L899" t="str">
            <v/>
          </cell>
        </row>
        <row r="900">
          <cell r="D900" t="str">
            <v/>
          </cell>
          <cell r="F900" t="str">
            <v/>
          </cell>
          <cell r="L900" t="str">
            <v/>
          </cell>
        </row>
        <row r="901">
          <cell r="D901" t="str">
            <v/>
          </cell>
          <cell r="F901" t="str">
            <v/>
          </cell>
          <cell r="L901" t="str">
            <v/>
          </cell>
        </row>
        <row r="902">
          <cell r="D902" t="str">
            <v/>
          </cell>
          <cell r="F902" t="str">
            <v/>
          </cell>
          <cell r="L902" t="str">
            <v/>
          </cell>
        </row>
        <row r="903">
          <cell r="D903" t="str">
            <v/>
          </cell>
          <cell r="F903" t="str">
            <v/>
          </cell>
          <cell r="L903" t="str">
            <v/>
          </cell>
        </row>
        <row r="904">
          <cell r="D904" t="str">
            <v/>
          </cell>
          <cell r="F904" t="str">
            <v/>
          </cell>
          <cell r="L904" t="str">
            <v/>
          </cell>
        </row>
        <row r="905">
          <cell r="D905" t="str">
            <v/>
          </cell>
          <cell r="F905" t="str">
            <v/>
          </cell>
          <cell r="L905" t="str">
            <v/>
          </cell>
        </row>
        <row r="906">
          <cell r="D906" t="str">
            <v/>
          </cell>
          <cell r="F906" t="str">
            <v/>
          </cell>
          <cell r="L906" t="str">
            <v/>
          </cell>
        </row>
        <row r="907">
          <cell r="D907" t="str">
            <v/>
          </cell>
          <cell r="F907" t="str">
            <v/>
          </cell>
          <cell r="L907" t="str">
            <v/>
          </cell>
        </row>
        <row r="908">
          <cell r="D908" t="str">
            <v/>
          </cell>
          <cell r="F908" t="str">
            <v/>
          </cell>
          <cell r="L908" t="str">
            <v/>
          </cell>
        </row>
        <row r="909">
          <cell r="D909" t="str">
            <v/>
          </cell>
          <cell r="F909" t="str">
            <v/>
          </cell>
          <cell r="L909" t="str">
            <v/>
          </cell>
        </row>
        <row r="910">
          <cell r="D910" t="str">
            <v/>
          </cell>
          <cell r="F910" t="str">
            <v/>
          </cell>
          <cell r="L910" t="str">
            <v/>
          </cell>
        </row>
        <row r="911">
          <cell r="D911" t="str">
            <v/>
          </cell>
          <cell r="F911" t="str">
            <v/>
          </cell>
          <cell r="L911" t="str">
            <v/>
          </cell>
        </row>
        <row r="912">
          <cell r="D912" t="str">
            <v/>
          </cell>
          <cell r="F912" t="str">
            <v/>
          </cell>
          <cell r="L912" t="str">
            <v/>
          </cell>
        </row>
        <row r="913">
          <cell r="D913" t="str">
            <v/>
          </cell>
          <cell r="F913" t="str">
            <v/>
          </cell>
          <cell r="L913" t="str">
            <v/>
          </cell>
        </row>
        <row r="914">
          <cell r="D914" t="str">
            <v/>
          </cell>
          <cell r="F914" t="str">
            <v/>
          </cell>
          <cell r="L914" t="str">
            <v/>
          </cell>
        </row>
        <row r="915">
          <cell r="D915" t="str">
            <v/>
          </cell>
          <cell r="F915" t="str">
            <v/>
          </cell>
          <cell r="L915" t="str">
            <v/>
          </cell>
        </row>
        <row r="916">
          <cell r="D916" t="str">
            <v/>
          </cell>
          <cell r="F916" t="str">
            <v/>
          </cell>
          <cell r="L916" t="str">
            <v/>
          </cell>
        </row>
        <row r="917">
          <cell r="D917" t="str">
            <v/>
          </cell>
          <cell r="F917" t="str">
            <v/>
          </cell>
          <cell r="L917" t="str">
            <v/>
          </cell>
        </row>
        <row r="918">
          <cell r="D918" t="str">
            <v/>
          </cell>
          <cell r="F918" t="str">
            <v/>
          </cell>
          <cell r="L918" t="str">
            <v/>
          </cell>
        </row>
        <row r="919">
          <cell r="D919" t="str">
            <v/>
          </cell>
          <cell r="F919" t="str">
            <v/>
          </cell>
          <cell r="L919" t="str">
            <v/>
          </cell>
        </row>
        <row r="920">
          <cell r="D920" t="str">
            <v/>
          </cell>
          <cell r="F920" t="str">
            <v/>
          </cell>
          <cell r="L920" t="str">
            <v/>
          </cell>
        </row>
        <row r="921">
          <cell r="D921" t="str">
            <v/>
          </cell>
          <cell r="F921" t="str">
            <v/>
          </cell>
          <cell r="L921" t="str">
            <v/>
          </cell>
        </row>
        <row r="922">
          <cell r="D922" t="str">
            <v/>
          </cell>
          <cell r="F922" t="str">
            <v/>
          </cell>
          <cell r="L922" t="str">
            <v/>
          </cell>
        </row>
        <row r="923">
          <cell r="D923" t="str">
            <v/>
          </cell>
          <cell r="F923" t="str">
            <v/>
          </cell>
          <cell r="L923" t="str">
            <v/>
          </cell>
        </row>
        <row r="924">
          <cell r="D924" t="str">
            <v/>
          </cell>
          <cell r="F924" t="str">
            <v/>
          </cell>
          <cell r="L924" t="str">
            <v/>
          </cell>
        </row>
        <row r="925">
          <cell r="D925" t="str">
            <v/>
          </cell>
          <cell r="F925" t="str">
            <v/>
          </cell>
          <cell r="L925" t="str">
            <v/>
          </cell>
        </row>
        <row r="926">
          <cell r="D926" t="str">
            <v/>
          </cell>
          <cell r="F926" t="str">
            <v/>
          </cell>
          <cell r="L926" t="str">
            <v/>
          </cell>
        </row>
        <row r="927">
          <cell r="D927" t="str">
            <v/>
          </cell>
          <cell r="F927" t="str">
            <v/>
          </cell>
          <cell r="L927" t="str">
            <v/>
          </cell>
        </row>
        <row r="928">
          <cell r="D928" t="str">
            <v/>
          </cell>
          <cell r="F928" t="str">
            <v/>
          </cell>
          <cell r="L928" t="str">
            <v/>
          </cell>
        </row>
        <row r="929">
          <cell r="D929" t="str">
            <v/>
          </cell>
          <cell r="F929" t="str">
            <v/>
          </cell>
          <cell r="L929" t="str">
            <v/>
          </cell>
        </row>
        <row r="930">
          <cell r="D930" t="str">
            <v/>
          </cell>
          <cell r="F930" t="str">
            <v/>
          </cell>
          <cell r="L930" t="str">
            <v/>
          </cell>
        </row>
        <row r="931">
          <cell r="D931" t="str">
            <v/>
          </cell>
          <cell r="F931" t="str">
            <v/>
          </cell>
          <cell r="L931" t="str">
            <v/>
          </cell>
        </row>
        <row r="932">
          <cell r="D932" t="str">
            <v/>
          </cell>
          <cell r="F932" t="str">
            <v/>
          </cell>
          <cell r="L932" t="str">
            <v/>
          </cell>
        </row>
        <row r="933">
          <cell r="D933" t="str">
            <v/>
          </cell>
          <cell r="F933" t="str">
            <v/>
          </cell>
          <cell r="L933" t="str">
            <v/>
          </cell>
        </row>
        <row r="934">
          <cell r="D934" t="str">
            <v/>
          </cell>
          <cell r="F934" t="str">
            <v/>
          </cell>
          <cell r="L934" t="str">
            <v/>
          </cell>
        </row>
        <row r="935">
          <cell r="D935" t="str">
            <v/>
          </cell>
          <cell r="F935" t="str">
            <v/>
          </cell>
          <cell r="L935" t="str">
            <v/>
          </cell>
        </row>
        <row r="936">
          <cell r="D936" t="str">
            <v/>
          </cell>
          <cell r="F936" t="str">
            <v/>
          </cell>
          <cell r="L936" t="str">
            <v/>
          </cell>
        </row>
        <row r="937">
          <cell r="D937" t="str">
            <v/>
          </cell>
          <cell r="F937" t="str">
            <v/>
          </cell>
          <cell r="L937" t="str">
            <v/>
          </cell>
        </row>
        <row r="938">
          <cell r="D938" t="str">
            <v/>
          </cell>
          <cell r="F938" t="str">
            <v/>
          </cell>
          <cell r="L938" t="str">
            <v/>
          </cell>
        </row>
        <row r="939">
          <cell r="D939" t="str">
            <v/>
          </cell>
          <cell r="F939" t="str">
            <v/>
          </cell>
          <cell r="L939" t="str">
            <v/>
          </cell>
        </row>
        <row r="940">
          <cell r="D940" t="str">
            <v/>
          </cell>
          <cell r="F940" t="str">
            <v/>
          </cell>
          <cell r="L940" t="str">
            <v/>
          </cell>
        </row>
        <row r="941">
          <cell r="D941" t="str">
            <v/>
          </cell>
          <cell r="F941" t="str">
            <v/>
          </cell>
          <cell r="L941" t="str">
            <v/>
          </cell>
        </row>
        <row r="942">
          <cell r="D942" t="str">
            <v/>
          </cell>
          <cell r="F942" t="str">
            <v/>
          </cell>
          <cell r="L942" t="str">
            <v/>
          </cell>
        </row>
        <row r="943">
          <cell r="D943" t="str">
            <v/>
          </cell>
          <cell r="F943" t="str">
            <v/>
          </cell>
          <cell r="L943" t="str">
            <v/>
          </cell>
        </row>
        <row r="944">
          <cell r="D944" t="str">
            <v/>
          </cell>
          <cell r="F944" t="str">
            <v/>
          </cell>
          <cell r="L944" t="str">
            <v/>
          </cell>
        </row>
        <row r="945">
          <cell r="D945" t="str">
            <v/>
          </cell>
          <cell r="F945" t="str">
            <v/>
          </cell>
          <cell r="L945" t="str">
            <v/>
          </cell>
        </row>
        <row r="946">
          <cell r="D946" t="str">
            <v/>
          </cell>
          <cell r="F946" t="str">
            <v/>
          </cell>
          <cell r="L946" t="str">
            <v/>
          </cell>
        </row>
        <row r="947">
          <cell r="D947" t="str">
            <v/>
          </cell>
          <cell r="F947" t="str">
            <v/>
          </cell>
          <cell r="L947" t="str">
            <v/>
          </cell>
        </row>
        <row r="948">
          <cell r="D948" t="str">
            <v/>
          </cell>
          <cell r="F948" t="str">
            <v/>
          </cell>
          <cell r="L948" t="str">
            <v/>
          </cell>
        </row>
        <row r="949">
          <cell r="D949" t="str">
            <v/>
          </cell>
          <cell r="F949" t="str">
            <v/>
          </cell>
          <cell r="L949" t="str">
            <v/>
          </cell>
        </row>
        <row r="950">
          <cell r="D950" t="str">
            <v/>
          </cell>
          <cell r="F950" t="str">
            <v/>
          </cell>
          <cell r="L950" t="str">
            <v/>
          </cell>
        </row>
        <row r="951">
          <cell r="D951" t="str">
            <v/>
          </cell>
          <cell r="F951" t="str">
            <v/>
          </cell>
          <cell r="L951" t="str">
            <v/>
          </cell>
        </row>
        <row r="952">
          <cell r="D952" t="str">
            <v/>
          </cell>
          <cell r="F952" t="str">
            <v/>
          </cell>
          <cell r="L952" t="str">
            <v/>
          </cell>
        </row>
        <row r="953">
          <cell r="D953" t="str">
            <v/>
          </cell>
          <cell r="F953" t="str">
            <v/>
          </cell>
          <cell r="L953" t="str">
            <v/>
          </cell>
        </row>
        <row r="954">
          <cell r="D954" t="str">
            <v/>
          </cell>
          <cell r="F954" t="str">
            <v/>
          </cell>
          <cell r="L954" t="str">
            <v/>
          </cell>
        </row>
        <row r="955">
          <cell r="D955" t="str">
            <v/>
          </cell>
          <cell r="F955" t="str">
            <v/>
          </cell>
          <cell r="L955" t="str">
            <v/>
          </cell>
        </row>
        <row r="956">
          <cell r="D956" t="str">
            <v/>
          </cell>
          <cell r="F956" t="str">
            <v/>
          </cell>
          <cell r="L956" t="str">
            <v/>
          </cell>
        </row>
        <row r="957">
          <cell r="D957" t="str">
            <v/>
          </cell>
          <cell r="F957" t="str">
            <v/>
          </cell>
          <cell r="L957" t="str">
            <v/>
          </cell>
        </row>
        <row r="958">
          <cell r="D958" t="str">
            <v/>
          </cell>
          <cell r="F958" t="str">
            <v/>
          </cell>
          <cell r="L958" t="str">
            <v/>
          </cell>
        </row>
        <row r="959">
          <cell r="D959" t="str">
            <v/>
          </cell>
          <cell r="F959" t="str">
            <v/>
          </cell>
          <cell r="L959" t="str">
            <v/>
          </cell>
        </row>
        <row r="960">
          <cell r="D960" t="str">
            <v/>
          </cell>
          <cell r="F960" t="str">
            <v/>
          </cell>
          <cell r="L960" t="str">
            <v/>
          </cell>
        </row>
        <row r="961">
          <cell r="D961" t="str">
            <v/>
          </cell>
          <cell r="F961" t="str">
            <v/>
          </cell>
          <cell r="L961" t="str">
            <v/>
          </cell>
        </row>
        <row r="962">
          <cell r="D962" t="str">
            <v/>
          </cell>
          <cell r="F962" t="str">
            <v/>
          </cell>
          <cell r="L962" t="str">
            <v/>
          </cell>
        </row>
        <row r="963">
          <cell r="D963" t="str">
            <v/>
          </cell>
          <cell r="F963" t="str">
            <v/>
          </cell>
          <cell r="L963" t="str">
            <v/>
          </cell>
        </row>
        <row r="964">
          <cell r="D964" t="str">
            <v/>
          </cell>
          <cell r="F964" t="str">
            <v/>
          </cell>
          <cell r="L964" t="str">
            <v/>
          </cell>
        </row>
        <row r="965">
          <cell r="D965" t="str">
            <v/>
          </cell>
          <cell r="F965" t="str">
            <v/>
          </cell>
          <cell r="L965" t="str">
            <v/>
          </cell>
        </row>
        <row r="966">
          <cell r="D966" t="str">
            <v/>
          </cell>
          <cell r="F966" t="str">
            <v/>
          </cell>
          <cell r="L966" t="str">
            <v/>
          </cell>
        </row>
        <row r="967">
          <cell r="D967" t="str">
            <v/>
          </cell>
          <cell r="F967" t="str">
            <v/>
          </cell>
          <cell r="L967" t="str">
            <v/>
          </cell>
        </row>
        <row r="968">
          <cell r="D968" t="str">
            <v/>
          </cell>
          <cell r="F968" t="str">
            <v/>
          </cell>
          <cell r="L968" t="str">
            <v/>
          </cell>
        </row>
        <row r="969">
          <cell r="D969" t="str">
            <v/>
          </cell>
          <cell r="F969" t="str">
            <v/>
          </cell>
          <cell r="L969" t="str">
            <v/>
          </cell>
        </row>
        <row r="970">
          <cell r="D970" t="str">
            <v/>
          </cell>
          <cell r="F970" t="str">
            <v/>
          </cell>
          <cell r="L970" t="str">
            <v/>
          </cell>
        </row>
        <row r="971">
          <cell r="D971" t="str">
            <v/>
          </cell>
          <cell r="F971" t="str">
            <v/>
          </cell>
          <cell r="L971" t="str">
            <v/>
          </cell>
        </row>
        <row r="972">
          <cell r="D972" t="str">
            <v/>
          </cell>
          <cell r="F972" t="str">
            <v/>
          </cell>
          <cell r="L972" t="str">
            <v/>
          </cell>
        </row>
        <row r="973">
          <cell r="D973" t="str">
            <v/>
          </cell>
          <cell r="F973" t="str">
            <v/>
          </cell>
          <cell r="L973" t="str">
            <v/>
          </cell>
        </row>
        <row r="974">
          <cell r="D974" t="str">
            <v/>
          </cell>
          <cell r="F974" t="str">
            <v/>
          </cell>
          <cell r="L974" t="str">
            <v/>
          </cell>
        </row>
        <row r="975">
          <cell r="D975" t="str">
            <v/>
          </cell>
          <cell r="F975" t="str">
            <v/>
          </cell>
          <cell r="L975" t="str">
            <v/>
          </cell>
        </row>
        <row r="976">
          <cell r="D976" t="str">
            <v/>
          </cell>
          <cell r="F976" t="str">
            <v/>
          </cell>
          <cell r="L976" t="str">
            <v/>
          </cell>
        </row>
        <row r="977">
          <cell r="D977" t="str">
            <v/>
          </cell>
          <cell r="F977" t="str">
            <v/>
          </cell>
          <cell r="L977" t="str">
            <v/>
          </cell>
        </row>
        <row r="978">
          <cell r="D978" t="str">
            <v/>
          </cell>
          <cell r="F978" t="str">
            <v/>
          </cell>
          <cell r="L978" t="str">
            <v/>
          </cell>
        </row>
        <row r="979">
          <cell r="D979" t="str">
            <v/>
          </cell>
          <cell r="F979" t="str">
            <v/>
          </cell>
          <cell r="L979" t="str">
            <v/>
          </cell>
        </row>
        <row r="980">
          <cell r="D980" t="str">
            <v/>
          </cell>
          <cell r="F980" t="str">
            <v/>
          </cell>
          <cell r="L980" t="str">
            <v/>
          </cell>
        </row>
        <row r="981">
          <cell r="D981" t="str">
            <v/>
          </cell>
          <cell r="F981" t="str">
            <v/>
          </cell>
          <cell r="L981" t="str">
            <v/>
          </cell>
        </row>
        <row r="982">
          <cell r="D982" t="str">
            <v/>
          </cell>
          <cell r="F982" t="str">
            <v/>
          </cell>
          <cell r="L982" t="str">
            <v/>
          </cell>
        </row>
        <row r="983">
          <cell r="D983" t="str">
            <v/>
          </cell>
          <cell r="F983" t="str">
            <v/>
          </cell>
          <cell r="L983" t="str">
            <v/>
          </cell>
        </row>
        <row r="984">
          <cell r="D984" t="str">
            <v/>
          </cell>
          <cell r="F984" t="str">
            <v/>
          </cell>
          <cell r="L984" t="str">
            <v/>
          </cell>
        </row>
        <row r="985">
          <cell r="D985" t="str">
            <v/>
          </cell>
          <cell r="F985" t="str">
            <v/>
          </cell>
          <cell r="L985" t="str">
            <v/>
          </cell>
        </row>
        <row r="986">
          <cell r="D986" t="str">
            <v/>
          </cell>
          <cell r="F986" t="str">
            <v/>
          </cell>
          <cell r="L986" t="str">
            <v/>
          </cell>
        </row>
        <row r="987">
          <cell r="D987" t="str">
            <v/>
          </cell>
          <cell r="F987" t="str">
            <v/>
          </cell>
          <cell r="L987" t="str">
            <v/>
          </cell>
        </row>
        <row r="988">
          <cell r="D988" t="str">
            <v/>
          </cell>
          <cell r="F988" t="str">
            <v/>
          </cell>
          <cell r="L988" t="str">
            <v/>
          </cell>
        </row>
        <row r="989">
          <cell r="D989" t="str">
            <v/>
          </cell>
          <cell r="F989" t="str">
            <v/>
          </cell>
          <cell r="L989" t="str">
            <v/>
          </cell>
        </row>
        <row r="990">
          <cell r="D990" t="str">
            <v/>
          </cell>
          <cell r="F990" t="str">
            <v/>
          </cell>
          <cell r="L990" t="str">
            <v/>
          </cell>
        </row>
        <row r="991">
          <cell r="D991" t="str">
            <v/>
          </cell>
          <cell r="F991" t="str">
            <v/>
          </cell>
          <cell r="L991" t="str">
            <v/>
          </cell>
        </row>
        <row r="992">
          <cell r="D992" t="str">
            <v/>
          </cell>
          <cell r="F992" t="str">
            <v/>
          </cell>
          <cell r="L992" t="str">
            <v/>
          </cell>
        </row>
        <row r="993">
          <cell r="D993" t="str">
            <v/>
          </cell>
          <cell r="F993" t="str">
            <v/>
          </cell>
          <cell r="L993" t="str">
            <v/>
          </cell>
        </row>
        <row r="994">
          <cell r="D994" t="str">
            <v/>
          </cell>
          <cell r="F994" t="str">
            <v/>
          </cell>
          <cell r="L994" t="str">
            <v/>
          </cell>
        </row>
        <row r="995">
          <cell r="D995" t="str">
            <v/>
          </cell>
          <cell r="F995" t="str">
            <v/>
          </cell>
          <cell r="L995" t="str">
            <v/>
          </cell>
        </row>
        <row r="996">
          <cell r="D996" t="str">
            <v/>
          </cell>
          <cell r="F996" t="str">
            <v/>
          </cell>
          <cell r="L996" t="str">
            <v/>
          </cell>
        </row>
        <row r="997">
          <cell r="D997" t="str">
            <v/>
          </cell>
          <cell r="F997" t="str">
            <v/>
          </cell>
          <cell r="L997" t="str">
            <v/>
          </cell>
        </row>
        <row r="998">
          <cell r="D998" t="str">
            <v/>
          </cell>
          <cell r="F998" t="str">
            <v/>
          </cell>
          <cell r="L998" t="str">
            <v/>
          </cell>
        </row>
        <row r="999">
          <cell r="D999" t="str">
            <v/>
          </cell>
          <cell r="F999" t="str">
            <v/>
          </cell>
          <cell r="L999" t="str">
            <v/>
          </cell>
        </row>
        <row r="1000">
          <cell r="D1000" t="str">
            <v/>
          </cell>
          <cell r="F1000" t="str">
            <v/>
          </cell>
          <cell r="L1000" t="str">
            <v/>
          </cell>
        </row>
        <row r="1001">
          <cell r="D1001" t="str">
            <v/>
          </cell>
          <cell r="F1001" t="str">
            <v/>
          </cell>
          <cell r="L1001" t="str">
            <v/>
          </cell>
        </row>
        <row r="1002">
          <cell r="D1002" t="str">
            <v/>
          </cell>
          <cell r="F1002" t="str">
            <v/>
          </cell>
          <cell r="L1002" t="str">
            <v/>
          </cell>
        </row>
        <row r="1003">
          <cell r="D1003" t="str">
            <v/>
          </cell>
          <cell r="F1003" t="str">
            <v/>
          </cell>
          <cell r="L1003" t="str">
            <v/>
          </cell>
        </row>
        <row r="1004">
          <cell r="D1004" t="str">
            <v/>
          </cell>
          <cell r="F1004" t="str">
            <v/>
          </cell>
          <cell r="L1004" t="str">
            <v/>
          </cell>
        </row>
        <row r="1005">
          <cell r="D1005" t="str">
            <v/>
          </cell>
          <cell r="F1005" t="str">
            <v/>
          </cell>
          <cell r="L1005" t="str">
            <v/>
          </cell>
        </row>
      </sheetData>
      <sheetData sheetId="2">
        <row r="2">
          <cell r="D2" t="str">
            <v>Record ID</v>
          </cell>
        </row>
        <row r="29">
          <cell r="B29">
            <v>0</v>
          </cell>
        </row>
        <row r="30">
          <cell r="B30" t="str">
            <v>MCI-00000</v>
          </cell>
        </row>
        <row r="31">
          <cell r="B31" t="str">
            <v>MCI-00000</v>
          </cell>
        </row>
        <row r="32">
          <cell r="B32" t="str">
            <v>MCI-00000</v>
          </cell>
        </row>
        <row r="33">
          <cell r="B33" t="str">
            <v>MCI-00000</v>
          </cell>
        </row>
        <row r="34">
          <cell r="B34" t="str">
            <v>MCI-00000</v>
          </cell>
        </row>
        <row r="35">
          <cell r="B35" t="str">
            <v>MCI-00000</v>
          </cell>
        </row>
        <row r="36">
          <cell r="B36" t="str">
            <v>MCI-00000</v>
          </cell>
        </row>
        <row r="37">
          <cell r="B37" t="str">
            <v>MCI-00000</v>
          </cell>
        </row>
        <row r="38">
          <cell r="B38" t="str">
            <v>MCI-00002</v>
          </cell>
        </row>
        <row r="39">
          <cell r="B39" t="str">
            <v>MCI-00002</v>
          </cell>
        </row>
        <row r="40">
          <cell r="B40" t="str">
            <v>MCI-00002</v>
          </cell>
        </row>
        <row r="41">
          <cell r="B41" t="str">
            <v>MCI-00002</v>
          </cell>
        </row>
        <row r="42">
          <cell r="B42" t="str">
            <v>MCI-00002</v>
          </cell>
        </row>
        <row r="43">
          <cell r="B43" t="str">
            <v>MCI-00002</v>
          </cell>
        </row>
        <row r="44">
          <cell r="B44" t="str">
            <v>MCI-00002</v>
          </cell>
        </row>
        <row r="45">
          <cell r="B45" t="str">
            <v>MCI-00002</v>
          </cell>
        </row>
        <row r="46">
          <cell r="B46" t="str">
            <v>MCI-00002</v>
          </cell>
        </row>
        <row r="47">
          <cell r="B47" t="str">
            <v>MCI-00002</v>
          </cell>
        </row>
        <row r="48">
          <cell r="B48" t="str">
            <v>MCI-00002</v>
          </cell>
        </row>
        <row r="49">
          <cell r="B49" t="str">
            <v>MCI-00003</v>
          </cell>
        </row>
        <row r="50">
          <cell r="B50" t="str">
            <v>MCI-00003</v>
          </cell>
        </row>
        <row r="51">
          <cell r="B51" t="str">
            <v>MCI-00003</v>
          </cell>
        </row>
        <row r="52">
          <cell r="B52" t="str">
            <v>MCI-00003</v>
          </cell>
        </row>
        <row r="53">
          <cell r="B53" t="str">
            <v>MCI-00003</v>
          </cell>
        </row>
        <row r="54">
          <cell r="B54" t="str">
            <v>MCI-00003</v>
          </cell>
        </row>
        <row r="55">
          <cell r="B55" t="str">
            <v>MCI-00003</v>
          </cell>
        </row>
        <row r="56">
          <cell r="B56" t="str">
            <v>MCI-00003</v>
          </cell>
        </row>
        <row r="57">
          <cell r="B57" t="str">
            <v>MCI-00003</v>
          </cell>
        </row>
        <row r="58">
          <cell r="B58" t="str">
            <v>MCI-00003</v>
          </cell>
        </row>
        <row r="59">
          <cell r="B59" t="str">
            <v>MCI-00003</v>
          </cell>
        </row>
        <row r="60">
          <cell r="B60" t="str">
            <v>MCI-00003</v>
          </cell>
        </row>
        <row r="61">
          <cell r="B61" t="str">
            <v>MCI-00004</v>
          </cell>
        </row>
        <row r="62">
          <cell r="B62" t="str">
            <v>MCI-00004</v>
          </cell>
        </row>
        <row r="63">
          <cell r="B63" t="str">
            <v>MCI-00004</v>
          </cell>
        </row>
        <row r="64">
          <cell r="B64" t="str">
            <v>MCI-00004</v>
          </cell>
        </row>
        <row r="65">
          <cell r="B65" t="str">
            <v>MCI-00004</v>
          </cell>
        </row>
        <row r="66">
          <cell r="B66" t="str">
            <v>MCI-00005</v>
          </cell>
        </row>
        <row r="67">
          <cell r="B67" t="str">
            <v>MCI-00005</v>
          </cell>
        </row>
        <row r="68">
          <cell r="B68" t="str">
            <v>MCI-00005</v>
          </cell>
        </row>
        <row r="69">
          <cell r="B69" t="str">
            <v>MCI-00005</v>
          </cell>
        </row>
        <row r="70">
          <cell r="B70" t="str">
            <v>MCI-00005</v>
          </cell>
        </row>
        <row r="71">
          <cell r="B71" t="str">
            <v>MCI-00005</v>
          </cell>
        </row>
        <row r="72">
          <cell r="B72" t="str">
            <v>MCI-00005</v>
          </cell>
        </row>
        <row r="73">
          <cell r="B73" t="str">
            <v>MCI-00005</v>
          </cell>
        </row>
        <row r="74">
          <cell r="B74" t="str">
            <v>MCI-00005</v>
          </cell>
        </row>
        <row r="75">
          <cell r="B75" t="str">
            <v>MCI-00005</v>
          </cell>
        </row>
        <row r="76">
          <cell r="B76" t="str">
            <v>MCI-00005</v>
          </cell>
        </row>
        <row r="77">
          <cell r="B77" t="str">
            <v>MCI-00006</v>
          </cell>
        </row>
        <row r="78">
          <cell r="B78" t="str">
            <v>MCI-00006</v>
          </cell>
        </row>
        <row r="79">
          <cell r="B79" t="str">
            <v>MCI-00006</v>
          </cell>
        </row>
        <row r="80">
          <cell r="B80" t="str">
            <v>MCI-00006</v>
          </cell>
        </row>
        <row r="81">
          <cell r="B81" t="str">
            <v>MCI-00006</v>
          </cell>
        </row>
        <row r="82">
          <cell r="B82" t="str">
            <v>MCI-00007</v>
          </cell>
        </row>
        <row r="83">
          <cell r="B83" t="str">
            <v>MCI-00007</v>
          </cell>
        </row>
        <row r="84">
          <cell r="B84" t="str">
            <v>MCI-00007</v>
          </cell>
        </row>
        <row r="85">
          <cell r="B85" t="str">
            <v>MCI-00007</v>
          </cell>
        </row>
        <row r="86">
          <cell r="B86" t="str">
            <v>MCI-00007</v>
          </cell>
        </row>
        <row r="87">
          <cell r="B87" t="str">
            <v>MCI-00007</v>
          </cell>
        </row>
        <row r="88">
          <cell r="B88" t="str">
            <v>MCI-00007</v>
          </cell>
        </row>
        <row r="89">
          <cell r="B89" t="str">
            <v>MCI-00007</v>
          </cell>
        </row>
        <row r="90">
          <cell r="B90" t="str">
            <v>MCI-00009</v>
          </cell>
        </row>
        <row r="91">
          <cell r="B91" t="str">
            <v>MCI-00009</v>
          </cell>
        </row>
        <row r="92">
          <cell r="B92" t="str">
            <v>MCI-00009</v>
          </cell>
        </row>
        <row r="93">
          <cell r="B93" t="str">
            <v>MCI-00009</v>
          </cell>
        </row>
        <row r="94">
          <cell r="B94" t="str">
            <v>MCI-00009</v>
          </cell>
        </row>
        <row r="95">
          <cell r="B95" t="str">
            <v>MCI-00009</v>
          </cell>
        </row>
        <row r="96">
          <cell r="B96" t="str">
            <v>MCI-00009</v>
          </cell>
        </row>
        <row r="97">
          <cell r="B97" t="str">
            <v>MCI-00009</v>
          </cell>
        </row>
        <row r="98">
          <cell r="B98" t="str">
            <v>MCI-00014</v>
          </cell>
        </row>
        <row r="99">
          <cell r="B99" t="str">
            <v>MCI-00014</v>
          </cell>
        </row>
        <row r="100">
          <cell r="B100" t="str">
            <v>MCI-00014</v>
          </cell>
        </row>
        <row r="101">
          <cell r="B101" t="str">
            <v>MCI-00014</v>
          </cell>
        </row>
        <row r="102">
          <cell r="B102" t="str">
            <v>MCI-00014</v>
          </cell>
        </row>
        <row r="103">
          <cell r="B103" t="str">
            <v>MCI-00014</v>
          </cell>
        </row>
        <row r="104">
          <cell r="B104" t="str">
            <v>MCI-00015</v>
          </cell>
        </row>
        <row r="105">
          <cell r="B105" t="str">
            <v>MCI-00015</v>
          </cell>
        </row>
        <row r="106">
          <cell r="B106" t="str">
            <v>MCI-00015</v>
          </cell>
        </row>
        <row r="107">
          <cell r="B107" t="str">
            <v>MCI-00016</v>
          </cell>
        </row>
        <row r="108">
          <cell r="B108" t="str">
            <v>MCI-00016</v>
          </cell>
        </row>
        <row r="109">
          <cell r="B109" t="str">
            <v>MCI-00016</v>
          </cell>
        </row>
        <row r="110">
          <cell r="B110" t="str">
            <v>MCI-00016</v>
          </cell>
        </row>
        <row r="111">
          <cell r="B111" t="str">
            <v>MCI-00016</v>
          </cell>
        </row>
        <row r="112">
          <cell r="B112" t="str">
            <v>MCI-00019</v>
          </cell>
        </row>
        <row r="113">
          <cell r="B113" t="str">
            <v>MCI-00019</v>
          </cell>
        </row>
        <row r="114">
          <cell r="B114" t="str">
            <v>MCI-00019</v>
          </cell>
        </row>
        <row r="115">
          <cell r="B115" t="str">
            <v>MCI-00021</v>
          </cell>
        </row>
        <row r="116">
          <cell r="B116" t="str">
            <v>MCI-00021</v>
          </cell>
        </row>
        <row r="117">
          <cell r="B117" t="str">
            <v>MCI-00021</v>
          </cell>
        </row>
        <row r="118">
          <cell r="B118" t="str">
            <v>MCI-00021</v>
          </cell>
        </row>
        <row r="119">
          <cell r="B119" t="str">
            <v>MCI-00021</v>
          </cell>
        </row>
        <row r="120">
          <cell r="B120" t="str">
            <v>MCI-00022</v>
          </cell>
        </row>
        <row r="121">
          <cell r="B121" t="str">
            <v>MCI-00022</v>
          </cell>
        </row>
        <row r="122">
          <cell r="B122" t="str">
            <v>MCI-00022</v>
          </cell>
        </row>
        <row r="123">
          <cell r="B123" t="str">
            <v>MCI-00022</v>
          </cell>
        </row>
        <row r="124">
          <cell r="B124" t="str">
            <v>MCI-00022</v>
          </cell>
        </row>
        <row r="125">
          <cell r="B125" t="str">
            <v>MCI-00022</v>
          </cell>
        </row>
        <row r="126">
          <cell r="B126" t="str">
            <v>MCI-00022</v>
          </cell>
        </row>
        <row r="127">
          <cell r="B127" t="str">
            <v>MCI-00023</v>
          </cell>
        </row>
        <row r="128">
          <cell r="B128" t="str">
            <v>MCI-00023</v>
          </cell>
        </row>
        <row r="129">
          <cell r="B129" t="str">
            <v>MCI-00023</v>
          </cell>
        </row>
        <row r="130">
          <cell r="B130" t="str">
            <v>MCI-00024</v>
          </cell>
        </row>
        <row r="131">
          <cell r="B131" t="str">
            <v>MCI-00531</v>
          </cell>
        </row>
        <row r="132">
          <cell r="B132" t="str">
            <v>MCI-00531</v>
          </cell>
        </row>
        <row r="133">
          <cell r="B133" t="str">
            <v>MCI-00531</v>
          </cell>
        </row>
        <row r="134">
          <cell r="B134" t="str">
            <v>MCI-00531</v>
          </cell>
        </row>
        <row r="135">
          <cell r="B135" t="str">
            <v>MCI-00531</v>
          </cell>
        </row>
        <row r="136">
          <cell r="B136" t="str">
            <v>MCI-00531</v>
          </cell>
        </row>
        <row r="137">
          <cell r="B137" t="str">
            <v>MCI-00531</v>
          </cell>
        </row>
        <row r="138">
          <cell r="B138" t="str">
            <v>MCI-00531</v>
          </cell>
        </row>
        <row r="139">
          <cell r="B139" t="str">
            <v>MCI-00531</v>
          </cell>
        </row>
        <row r="140">
          <cell r="B140" t="str">
            <v>MCI-00531</v>
          </cell>
        </row>
        <row r="141">
          <cell r="B141" t="str">
            <v>MCI-00531</v>
          </cell>
        </row>
        <row r="142">
          <cell r="B142" t="str">
            <v>MCI-00532</v>
          </cell>
        </row>
        <row r="143">
          <cell r="B143" t="str">
            <v>MCI-00532</v>
          </cell>
        </row>
        <row r="144">
          <cell r="B144" t="str">
            <v>MCI-00532</v>
          </cell>
        </row>
        <row r="145">
          <cell r="B145" t="str">
            <v>MCI-00532</v>
          </cell>
        </row>
        <row r="146">
          <cell r="B146" t="str">
            <v>MCI-00532</v>
          </cell>
        </row>
        <row r="147">
          <cell r="B147" t="str">
            <v>MCI-00532</v>
          </cell>
        </row>
        <row r="148">
          <cell r="B148" t="str">
            <v>MCI-00532</v>
          </cell>
        </row>
        <row r="149">
          <cell r="B149" t="str">
            <v>MCI-00532</v>
          </cell>
        </row>
        <row r="150">
          <cell r="B150" t="str">
            <v>MCI-00532</v>
          </cell>
        </row>
        <row r="151">
          <cell r="B151" t="str">
            <v>MCI-00532</v>
          </cell>
        </row>
        <row r="152">
          <cell r="B152" t="str">
            <v>MCI-00533</v>
          </cell>
        </row>
        <row r="153">
          <cell r="B153" t="str">
            <v>MCI-00534</v>
          </cell>
        </row>
        <row r="154">
          <cell r="B154" t="str">
            <v>MCI-00534</v>
          </cell>
        </row>
        <row r="155">
          <cell r="B155" t="str">
            <v>MCI-00534</v>
          </cell>
        </row>
        <row r="156">
          <cell r="B156" t="str">
            <v>MCI-00534</v>
          </cell>
        </row>
        <row r="157">
          <cell r="B157" t="str">
            <v>MCI-00534</v>
          </cell>
        </row>
        <row r="158">
          <cell r="B158" t="str">
            <v>MCI-00534</v>
          </cell>
        </row>
        <row r="159">
          <cell r="B159" t="str">
            <v>MCI-00534</v>
          </cell>
        </row>
        <row r="160">
          <cell r="B160" t="str">
            <v>MCI-00534</v>
          </cell>
        </row>
        <row r="161">
          <cell r="B161" t="str">
            <v>MCI-00534</v>
          </cell>
        </row>
        <row r="162">
          <cell r="B162" t="str">
            <v>MCI-00534</v>
          </cell>
        </row>
        <row r="163">
          <cell r="B163" t="str">
            <v>MCI-00534</v>
          </cell>
        </row>
        <row r="164">
          <cell r="B164" t="str">
            <v>MCI-00535</v>
          </cell>
        </row>
        <row r="165">
          <cell r="B165" t="str">
            <v>MCI-00535</v>
          </cell>
        </row>
        <row r="166">
          <cell r="B166" t="str">
            <v>MCI-00535</v>
          </cell>
        </row>
        <row r="167">
          <cell r="B167" t="str">
            <v>MCI-00535</v>
          </cell>
        </row>
        <row r="168">
          <cell r="B168" t="str">
            <v>MCI-00535</v>
          </cell>
        </row>
        <row r="169">
          <cell r="B169" t="str">
            <v>MCI-00535</v>
          </cell>
        </row>
        <row r="170">
          <cell r="B170" t="str">
            <v>MCI-00535</v>
          </cell>
        </row>
        <row r="171">
          <cell r="B171" t="str">
            <v>MCI-00535</v>
          </cell>
        </row>
        <row r="172">
          <cell r="B172" t="str">
            <v>MCI-00536</v>
          </cell>
        </row>
        <row r="173">
          <cell r="B173" t="str">
            <v>MCI-00536</v>
          </cell>
        </row>
        <row r="190">
          <cell r="D190" t="str">
            <v>a1A360000013M3WEAU</v>
          </cell>
        </row>
        <row r="199">
          <cell r="F199" t="str">
            <v>[Cost Grouping Number].[Cost Input Number] [Name - ES]</v>
          </cell>
        </row>
        <row r="200">
          <cell r="F200" t="str">
            <v>1.0 Recursos Humanos (RRHH)</v>
          </cell>
        </row>
        <row r="201">
          <cell r="F201" t="str">
            <v>1.1 Salarios - gestión de programas</v>
          </cell>
        </row>
        <row r="202">
          <cell r="F202" t="str">
            <v>1.2 Salarios - trabajadores sociales del campo, personal médico y otros proveedores de servicios</v>
          </cell>
        </row>
        <row r="203">
          <cell r="F203" t="str">
            <v>1.3 Complementos salariales e incentivos - bonificaciones</v>
          </cell>
        </row>
        <row r="204">
          <cell r="F204" t="str">
            <v>1.4 Otros costos de RRHH</v>
          </cell>
        </row>
        <row r="205">
          <cell r="F205" t="str">
            <v>2.0 Costos relacionados con viajes</v>
          </cell>
        </row>
        <row r="206">
          <cell r="F206" t="str">
            <v>2.1 Viáticos, transporte y otros costos relacionados con capacitaciones</v>
          </cell>
        </row>
        <row r="207">
          <cell r="F207" t="str">
            <v>2.2 Viáticos, transporte y otros costos relacionados con asistencia técnica</v>
          </cell>
        </row>
        <row r="208">
          <cell r="F208" t="str">
            <v>2.3 Viáticos, transporte y otros costos relacionados con supervisión/encuestas/recopilación de datos</v>
          </cell>
        </row>
        <row r="209">
          <cell r="F209" t="str">
            <v>2.4 Viáticos, transporte y otros costos relacionados con reuniones/defensa de la causa</v>
          </cell>
        </row>
        <row r="210">
          <cell r="F210" t="str">
            <v>2.5 Otros costos de transporte</v>
          </cell>
        </row>
        <row r="211">
          <cell r="F211" t="str">
            <v>3.0 Servicios profesionales externos (SPE)</v>
          </cell>
        </row>
        <row r="212">
          <cell r="F212" t="str">
            <v>3.1 Honorarios de asistencia técnica/consultores</v>
          </cell>
        </row>
        <row r="213">
          <cell r="F213" t="str">
            <v>3.2 Honorarios de agentes fiscales y fiduciarios</v>
          </cell>
        </row>
        <row r="214">
          <cell r="F214" t="str">
            <v>3.3 Honorarios de auditoría externa</v>
          </cell>
        </row>
        <row r="215">
          <cell r="F215" t="str">
            <v>3.4 Otros servicios profesionales externos</v>
          </cell>
        </row>
        <row r="216">
          <cell r="F216" t="str">
            <v>3.5 Costos relacionados con seguro (SPE)</v>
          </cell>
        </row>
        <row r="217">
          <cell r="F217" t="str">
            <v>4.0 Productos sanitarios: productos farmacéuticos</v>
          </cell>
        </row>
        <row r="218">
          <cell r="F218" t="str">
            <v>4.1 Medicamentos antirretrovirales</v>
          </cell>
        </row>
        <row r="219">
          <cell r="F219" t="str">
            <v>4.2 Medicamentos contra la tuberculosis</v>
          </cell>
        </row>
        <row r="220">
          <cell r="F220" t="str">
            <v>4.3 Medicamentos contra la malaria</v>
          </cell>
        </row>
        <row r="221">
          <cell r="F221" t="str">
            <v>4.4 Medicamentos sustituos de opioides</v>
          </cell>
        </row>
        <row r="222">
          <cell r="F222" t="str">
            <v>4.5 Medicamentos contra infecciones oportunistas e infecciones de transmisión sexual</v>
          </cell>
        </row>
        <row r="223">
          <cell r="F223" t="str">
            <v>4.6 Subsidios del sector privado para la TCA (copago de 4.3)</v>
          </cell>
        </row>
        <row r="224">
          <cell r="F224" t="str">
            <v>4.7 Otros medicamentos</v>
          </cell>
        </row>
        <row r="225">
          <cell r="F225" t="str">
            <v>5.0 Productos sanitarios: productos no farmacéuticos</v>
          </cell>
        </row>
        <row r="226">
          <cell r="F226" t="str">
            <v>5.1 Mosquiteros tratados con insecticida (MILD/MTI)</v>
          </cell>
        </row>
        <row r="227">
          <cell r="F227" t="str">
            <v>5.2 Preservativos masculinos</v>
          </cell>
        </row>
        <row r="228">
          <cell r="F228" t="str">
            <v>5.3 Preservativos femeninos</v>
          </cell>
        </row>
        <row r="229">
          <cell r="F229" t="str">
            <v>5.4 Pruebas de diagnóstico rápido</v>
          </cell>
        </row>
        <row r="230">
          <cell r="F230" t="str">
            <v>5.5 Insecticidas</v>
          </cell>
        </row>
        <row r="231">
          <cell r="F231" t="str">
            <v>5.6 Reactivos de laboratorio</v>
          </cell>
        </row>
        <row r="232">
          <cell r="F232" t="str">
            <v>5.7 Agujas y jeringuillas</v>
          </cell>
        </row>
        <row r="233">
          <cell r="F233" t="str">
            <v>5.8 Otros productos fungibles</v>
          </cell>
        </row>
        <row r="234">
          <cell r="F234" t="str">
            <v>5.9 Subsidios del sector privado para pruebas de diagnóstico rápido (copago de 5.4)</v>
          </cell>
        </row>
        <row r="235">
          <cell r="F235" t="str">
            <v>6.0 Productos sanitarios: equipamiento</v>
          </cell>
        </row>
        <row r="236">
          <cell r="F236" t="str">
            <v>6.1 Analizador y accesorios para el recuento de células CD4</v>
          </cell>
        </row>
        <row r="237">
          <cell r="F237" t="str">
            <v>6.2 Analizador y accesorios para medir la carga vírica del VIH</v>
          </cell>
        </row>
        <row r="238">
          <cell r="F238" t="str">
            <v>6.3 Microscopios</v>
          </cell>
        </row>
        <row r="239">
          <cell r="F239" t="str">
            <v>6.4 Equipo de pruebas moleculares de la tuberculosis</v>
          </cell>
        </row>
        <row r="240">
          <cell r="F240" t="str">
            <v>6.5 Costos de servicio y mantenimiento del equipamiento sanitario</v>
          </cell>
        </row>
        <row r="241">
          <cell r="F241" t="str">
            <v>6.6 Otro equipamiento sanitario</v>
          </cell>
        </row>
        <row r="242">
          <cell r="F242" t="str">
            <v>7.0 Costos relacionados con la Gestión de Adquisiciones y Suministros (GAS)</v>
          </cell>
        </row>
        <row r="243">
          <cell r="F243" t="str">
            <v>7.1 Honorarios del agente de adquisiciones y relacionados con gastos de gestion de prodcuctos de salud</v>
          </cell>
        </row>
        <row r="244">
          <cell r="F244" t="str">
            <v>7.2 Costos de transporte y seguro (productos sanitarios)</v>
          </cell>
        </row>
        <row r="245">
          <cell r="F245" t="str">
            <v>7.3 Costos de almacenamiento</v>
          </cell>
        </row>
        <row r="246">
          <cell r="F246" t="str">
            <v>7.4 Costos de distribución en el país</v>
          </cell>
        </row>
        <row r="247">
          <cell r="F247" t="str">
            <v>7.5 Costos de aseguramiento de la calidad y de control de la calidad</v>
          </cell>
        </row>
        <row r="248">
          <cell r="F248" t="str">
            <v>7.6 Despacho de aduanas relacionado con productos de salud</v>
          </cell>
        </row>
        <row r="249">
          <cell r="F249" t="str">
            <v>7.7 Otros costos relacionados con GAS</v>
          </cell>
        </row>
        <row r="250">
          <cell r="F250" t="str">
            <v>8.0 Infraestructuras</v>
          </cell>
        </row>
        <row r="251">
          <cell r="F251" t="str">
            <v>8.1 Mobiliario</v>
          </cell>
        </row>
        <row r="252">
          <cell r="F252" t="str">
            <v>8.2 Renovaciones y construcciones</v>
          </cell>
        </row>
        <row r="253">
          <cell r="F253" t="str">
            <v>8.3 Costos de mantenimiento de las infraestructuras y otros costos de infraestructura</v>
          </cell>
        </row>
        <row r="254">
          <cell r="F254" t="str">
            <v>9.0 Equipamiento no sanitario</v>
          </cell>
        </row>
        <row r="255">
          <cell r="F255" t="str">
            <v>9.1 Informática: ordenadores, equipo informático, software y aplicaciones</v>
          </cell>
        </row>
        <row r="256">
          <cell r="F256" t="str">
            <v>9.2 Vehículos</v>
          </cell>
        </row>
        <row r="257">
          <cell r="F257" t="str">
            <v>9.3 Otro equipamiento no sanitario</v>
          </cell>
        </row>
        <row r="258">
          <cell r="F258" t="str">
            <v>9.4 Costos de servicio y mantenimiento del equipamiento no sanitario</v>
          </cell>
        </row>
        <row r="259">
          <cell r="F259" t="str">
            <v>10.0 Material de comunicación y publicaciones</v>
          </cell>
        </row>
        <row r="260">
          <cell r="F260" t="str">
            <v>10.1 Material impreso (formularios, libros, directrices, folletos,…)</v>
          </cell>
        </row>
        <row r="261">
          <cell r="F261" t="str">
            <v>10.2 Programas y espacios publicitarios en radio y televisión</v>
          </cell>
        </row>
        <row r="262">
          <cell r="F262" t="str">
            <v>10.3 Material promocional (camisetas, tazas, pins,…) y otros costos relacionados con el material de comunicación y publicaciones</v>
          </cell>
        </row>
        <row r="263">
          <cell r="F263" t="str">
            <v>11.0 Costos de administración del programa</v>
          </cell>
        </row>
        <row r="264">
          <cell r="F264" t="str">
            <v>11.1 Costos relacionados con oficinas</v>
          </cell>
        </row>
        <row r="265">
          <cell r="F265" t="str">
            <v>11.2 Impuestos y tasas irrecuperables</v>
          </cell>
        </row>
        <row r="266">
          <cell r="F266" t="str">
            <v>11.3 Recuperación de gastos indirectos (en porcentaje)</v>
          </cell>
        </row>
        <row r="267">
          <cell r="F267" t="str">
            <v>11.4 Otros costos de administración del programa</v>
          </cell>
        </row>
        <row r="268">
          <cell r="F268" t="str">
            <v>12.0 Apoyo económico a clientes y grupos de población meta</v>
          </cell>
        </row>
        <row r="269">
          <cell r="F269" t="str">
            <v>12.1 Apoyo económico a niños huérfanos y vulnerables (gastos de escolarización, uniformes, libros,…)</v>
          </cell>
        </row>
        <row r="270">
          <cell r="F270" t="str">
            <v>12.2 Paquetes de nutrición y asistencia</v>
          </cell>
        </row>
        <row r="271">
          <cell r="F271" t="str">
            <v>12.3 Incentivos de efectivo/ trasferencias para pacientes/beneficiarios/asesores/mediadores</v>
          </cell>
        </row>
        <row r="272">
          <cell r="F272" t="str">
            <v>12.4 Microcréditos y microsubvenciones</v>
          </cell>
        </row>
        <row r="273">
          <cell r="F273" t="str">
            <v>12.5 Otros costos relacionados con el apoyo económico a clientes y grupos de población destinatarios meta</v>
          </cell>
        </row>
        <row r="274">
          <cell r="F274" t="str">
            <v>13.1 Financiamiento basado en los resultados</v>
          </cell>
        </row>
      </sheetData>
      <sheetData sheetId="3" refreshError="1"/>
      <sheetData sheetId="4">
        <row r="2">
          <cell r="B2" t="str">
            <v>[Account (Name)]</v>
          </cell>
        </row>
        <row r="3">
          <cell r="B3" t="str">
            <v>Ministry of Health of the Republic of El Salvador</v>
          </cell>
        </row>
        <row r="4">
          <cell r="B4" t="str">
            <v>Plan International, Inc.</v>
          </cell>
        </row>
        <row r="5">
          <cell r="B5" t="str">
            <v/>
          </cell>
        </row>
        <row r="6">
          <cell r="B6" t="str">
            <v/>
          </cell>
        </row>
        <row r="7">
          <cell r="B7" t="str">
            <v/>
          </cell>
        </row>
        <row r="8">
          <cell r="B8" t="str">
            <v/>
          </cell>
        </row>
        <row r="9">
          <cell r="B9" t="str">
            <v/>
          </cell>
        </row>
        <row r="27">
          <cell r="B27" t="str">
            <v>[Account (Name)]</v>
          </cell>
        </row>
        <row r="28">
          <cell r="B28" t="str">
            <v>Wits Health Consortium (Pty) Ltd</v>
          </cell>
        </row>
        <row r="29">
          <cell r="B29" t="str">
            <v>Inter-American Development Bank</v>
          </cell>
        </row>
        <row r="30">
          <cell r="B30" t="str">
            <v>United Nations Development Programme</v>
          </cell>
        </row>
        <row r="31">
          <cell r="B31" t="str">
            <v>Ministry of Health of the Republic of Rwanda</v>
          </cell>
        </row>
        <row r="32">
          <cell r="B32" t="str">
            <v>United Nations Office for Project Services</v>
          </cell>
        </row>
        <row r="33">
          <cell r="B33" t="str">
            <v>Solomon Islands Ministry of Health and Medical Services</v>
          </cell>
        </row>
        <row r="34">
          <cell r="B34" t="str">
            <v/>
          </cell>
        </row>
        <row r="35">
          <cell r="B35" t="str">
            <v/>
          </cell>
        </row>
      </sheetData>
      <sheetData sheetId="5">
        <row r="2">
          <cell r="D2" t="str">
            <v>Afganistán</v>
          </cell>
          <cell r="E2" t="str">
            <v>Афганистан</v>
          </cell>
          <cell r="F2" t="str">
            <v>Afghani</v>
          </cell>
          <cell r="G2" t="str">
            <v>AFN</v>
          </cell>
        </row>
        <row r="3">
          <cell r="D3" t="str">
            <v>Albania</v>
          </cell>
          <cell r="E3" t="str">
            <v>Албания</v>
          </cell>
          <cell r="F3" t="str">
            <v>Albanian Lek</v>
          </cell>
          <cell r="G3" t="str">
            <v>ALL</v>
          </cell>
        </row>
        <row r="4">
          <cell r="D4" t="str">
            <v>Argelia</v>
          </cell>
          <cell r="E4" t="str">
            <v>Алжир</v>
          </cell>
          <cell r="F4" t="str">
            <v>Algerian Dinar</v>
          </cell>
          <cell r="G4" t="str">
            <v>DZD</v>
          </cell>
        </row>
        <row r="5">
          <cell r="D5" t="str">
            <v>Andorra</v>
          </cell>
          <cell r="E5" t="str">
            <v>андорра</v>
          </cell>
          <cell r="F5" t="str">
            <v>Euro</v>
          </cell>
          <cell r="G5" t="str">
            <v>EUR</v>
          </cell>
        </row>
        <row r="6">
          <cell r="D6" t="str">
            <v>Angola</v>
          </cell>
          <cell r="E6" t="str">
            <v>Ангола</v>
          </cell>
          <cell r="F6" t="str">
            <v>Angolan Kwanza</v>
          </cell>
          <cell r="G6" t="str">
            <v>AOA</v>
          </cell>
        </row>
        <row r="7">
          <cell r="D7" t="str">
            <v>Anguilla</v>
          </cell>
          <cell r="E7" t="str">
            <v>Ангилья</v>
          </cell>
          <cell r="F7" t="str">
            <v>East Caribbean Dollar</v>
          </cell>
          <cell r="G7" t="str">
            <v>XCD</v>
          </cell>
        </row>
        <row r="8">
          <cell r="D8" t="str">
            <v>Antigua y Barbuda</v>
          </cell>
          <cell r="E8" t="str">
            <v>Антигуа и Барбуда</v>
          </cell>
          <cell r="F8" t="str">
            <v>East Caribbean Dollar</v>
          </cell>
          <cell r="G8" t="str">
            <v>XCD</v>
          </cell>
        </row>
        <row r="9">
          <cell r="D9" t="str">
            <v>Argentina</v>
          </cell>
          <cell r="E9" t="str">
            <v>Аргентина</v>
          </cell>
          <cell r="F9" t="str">
            <v>Argentine Peso</v>
          </cell>
          <cell r="G9" t="str">
            <v>ARS</v>
          </cell>
        </row>
        <row r="10">
          <cell r="D10" t="str">
            <v>Armenia</v>
          </cell>
          <cell r="E10" t="str">
            <v>Армения</v>
          </cell>
          <cell r="F10" t="str">
            <v>Dram</v>
          </cell>
          <cell r="G10" t="str">
            <v>AMD</v>
          </cell>
        </row>
        <row r="11">
          <cell r="D11" t="str">
            <v>Aruba</v>
          </cell>
          <cell r="E11" t="str">
            <v>Аруба</v>
          </cell>
          <cell r="F11" t="str">
            <v>Aruban Florin</v>
          </cell>
          <cell r="G11" t="str">
            <v>AWG</v>
          </cell>
        </row>
        <row r="12">
          <cell r="D12" t="str">
            <v>Australia</v>
          </cell>
          <cell r="E12" t="str">
            <v>Австралия</v>
          </cell>
          <cell r="F12" t="str">
            <v>Australian Dollar</v>
          </cell>
          <cell r="G12" t="str">
            <v>AUD</v>
          </cell>
        </row>
        <row r="13">
          <cell r="D13" t="str">
            <v>Austria</v>
          </cell>
          <cell r="E13" t="str">
            <v>Австрия</v>
          </cell>
          <cell r="F13" t="str">
            <v>Euro</v>
          </cell>
          <cell r="G13" t="str">
            <v>EUR</v>
          </cell>
        </row>
        <row r="14">
          <cell r="D14" t="str">
            <v>Azerbaiyán</v>
          </cell>
          <cell r="E14" t="str">
            <v>Азербайджан</v>
          </cell>
          <cell r="F14" t="str">
            <v>Azerbaijani Manat</v>
          </cell>
          <cell r="G14" t="str">
            <v>AZN</v>
          </cell>
        </row>
        <row r="15">
          <cell r="D15" t="str">
            <v>Bahamas</v>
          </cell>
          <cell r="E15" t="str">
            <v>Багамские острова</v>
          </cell>
          <cell r="F15" t="str">
            <v>Bahamian Dollar</v>
          </cell>
          <cell r="G15" t="str">
            <v>BSD</v>
          </cell>
        </row>
        <row r="16">
          <cell r="D16" t="str">
            <v>Bahrein</v>
          </cell>
          <cell r="E16" t="str">
            <v>Бахрейн</v>
          </cell>
          <cell r="F16" t="str">
            <v>Bahraini Dinar</v>
          </cell>
          <cell r="G16" t="str">
            <v>BHD</v>
          </cell>
        </row>
        <row r="17">
          <cell r="D17" t="str">
            <v>Bangladesh</v>
          </cell>
          <cell r="E17" t="str">
            <v>Бангладеш</v>
          </cell>
          <cell r="F17" t="str">
            <v>Taka</v>
          </cell>
          <cell r="G17" t="str">
            <v>BDT</v>
          </cell>
        </row>
        <row r="18">
          <cell r="D18" t="str">
            <v>Barbados</v>
          </cell>
          <cell r="E18" t="str">
            <v>Барбадос</v>
          </cell>
          <cell r="F18" t="str">
            <v>Barbadian Dollar</v>
          </cell>
          <cell r="G18" t="str">
            <v>BBD</v>
          </cell>
        </row>
        <row r="19">
          <cell r="D19" t="str">
            <v>Bielorrusia</v>
          </cell>
          <cell r="E19" t="str">
            <v>Беларусь</v>
          </cell>
          <cell r="F19" t="str">
            <v>Belarusian Ruble</v>
          </cell>
          <cell r="G19" t="str">
            <v>BYR</v>
          </cell>
        </row>
        <row r="20">
          <cell r="D20" t="str">
            <v>Bélgica</v>
          </cell>
          <cell r="E20" t="str">
            <v>Бельгия</v>
          </cell>
          <cell r="F20" t="str">
            <v>Euro</v>
          </cell>
          <cell r="G20" t="str">
            <v>EUR</v>
          </cell>
        </row>
        <row r="21">
          <cell r="D21" t="str">
            <v>Belice</v>
          </cell>
          <cell r="E21" t="str">
            <v>Белиз</v>
          </cell>
          <cell r="F21" t="str">
            <v>Belize Dollar</v>
          </cell>
          <cell r="G21" t="str">
            <v>BZD</v>
          </cell>
        </row>
        <row r="22">
          <cell r="D22" t="str">
            <v>Benin</v>
          </cell>
          <cell r="E22" t="str">
            <v>Бенин</v>
          </cell>
          <cell r="F22" t="str">
            <v>CFA Franc</v>
          </cell>
          <cell r="G22" t="str">
            <v>XOF</v>
          </cell>
        </row>
        <row r="23">
          <cell r="D23" t="str">
            <v>Bhutan</v>
          </cell>
          <cell r="E23" t="str">
            <v>Бутан</v>
          </cell>
          <cell r="F23" t="str">
            <v>Ngultrum</v>
          </cell>
          <cell r="G23" t="str">
            <v>BTN</v>
          </cell>
        </row>
        <row r="24">
          <cell r="D24" t="str">
            <v>Bolivia (Estado Plurinacional )</v>
          </cell>
          <cell r="E24" t="str">
            <v>Боливия (Многонациональное Государство )</v>
          </cell>
          <cell r="F24" t="str">
            <v>Bolivian Boliviano</v>
          </cell>
          <cell r="G24" t="str">
            <v>BOB</v>
          </cell>
        </row>
        <row r="25">
          <cell r="D25" t="str">
            <v>Bosnia y Herzegovina</v>
          </cell>
          <cell r="E25" t="str">
            <v>Босния и Герцеговина</v>
          </cell>
          <cell r="F25" t="str">
            <v>Convertible Marka</v>
          </cell>
          <cell r="G25" t="str">
            <v>BAM</v>
          </cell>
        </row>
        <row r="26">
          <cell r="D26" t="str">
            <v>Botswana</v>
          </cell>
          <cell r="E26" t="str">
            <v>Ботсвана</v>
          </cell>
          <cell r="F26" t="str">
            <v>Botswana Pula</v>
          </cell>
          <cell r="G26" t="str">
            <v>BWP</v>
          </cell>
        </row>
        <row r="27">
          <cell r="D27" t="str">
            <v>Brasil</v>
          </cell>
          <cell r="E27" t="str">
            <v>Бразилия</v>
          </cell>
          <cell r="F27" t="str">
            <v>Brazilian Real</v>
          </cell>
          <cell r="G27" t="str">
            <v>BRL</v>
          </cell>
        </row>
        <row r="28">
          <cell r="D28" t="str">
            <v>Brunei Darussalam</v>
          </cell>
          <cell r="E28" t="str">
            <v>Бруней-Даруссалам</v>
          </cell>
          <cell r="F28" t="str">
            <v>Brunei Dollar</v>
          </cell>
          <cell r="G28" t="str">
            <v>BND</v>
          </cell>
        </row>
        <row r="29">
          <cell r="D29" t="str">
            <v>Bulgaria</v>
          </cell>
          <cell r="E29" t="str">
            <v>Болгария</v>
          </cell>
          <cell r="F29" t="str">
            <v>Lev</v>
          </cell>
          <cell r="G29" t="str">
            <v>BGN</v>
          </cell>
        </row>
        <row r="30">
          <cell r="D30" t="str">
            <v>Burkina Faso</v>
          </cell>
          <cell r="E30" t="str">
            <v>Буркина-Фасо</v>
          </cell>
          <cell r="F30" t="str">
            <v>CFA Franc</v>
          </cell>
          <cell r="G30" t="str">
            <v>XOF</v>
          </cell>
        </row>
        <row r="31">
          <cell r="D31" t="str">
            <v>Burundi</v>
          </cell>
          <cell r="E31" t="str">
            <v>Бурунди</v>
          </cell>
          <cell r="F31" t="str">
            <v>Burundi Franc</v>
          </cell>
          <cell r="G31" t="str">
            <v>BIF</v>
          </cell>
        </row>
        <row r="32">
          <cell r="D32" t="str">
            <v>Camboya</v>
          </cell>
          <cell r="E32" t="str">
            <v>Камбоджа</v>
          </cell>
          <cell r="F32" t="str">
            <v>Cambodian Riel</v>
          </cell>
          <cell r="G32" t="str">
            <v>KHR</v>
          </cell>
        </row>
        <row r="33">
          <cell r="D33" t="str">
            <v>Camerún</v>
          </cell>
          <cell r="E33" t="str">
            <v>Камерун</v>
          </cell>
          <cell r="F33" t="str">
            <v>CFA Franc</v>
          </cell>
          <cell r="G33" t="str">
            <v>XAF</v>
          </cell>
        </row>
        <row r="34">
          <cell r="D34" t="str">
            <v>Canadá</v>
          </cell>
          <cell r="E34" t="str">
            <v>Канада</v>
          </cell>
          <cell r="F34" t="str">
            <v>Canada Dollar</v>
          </cell>
          <cell r="G34" t="str">
            <v>CAD</v>
          </cell>
        </row>
        <row r="35">
          <cell r="D35" t="str">
            <v>Cabo Verde</v>
          </cell>
          <cell r="E35" t="str">
            <v>Кабо-Верде</v>
          </cell>
          <cell r="F35" t="str">
            <v>Cape Verdean Escudo</v>
          </cell>
          <cell r="G35" t="str">
            <v>CVE</v>
          </cell>
        </row>
        <row r="36">
          <cell r="D36" t="str">
            <v>Islas Caimán</v>
          </cell>
          <cell r="E36" t="str">
            <v>Каймановы острова</v>
          </cell>
          <cell r="F36" t="str">
            <v>Cayman Islands Dollar</v>
          </cell>
          <cell r="G36" t="str">
            <v>KYD</v>
          </cell>
        </row>
        <row r="37">
          <cell r="D37" t="str">
            <v>República Centroafricana</v>
          </cell>
          <cell r="E37" t="str">
            <v>Центрально-Африканская Республика</v>
          </cell>
          <cell r="F37" t="str">
            <v>CFA Franc</v>
          </cell>
          <cell r="G37" t="str">
            <v>XAF</v>
          </cell>
        </row>
        <row r="38">
          <cell r="D38" t="str">
            <v>Chad</v>
          </cell>
          <cell r="E38" t="str">
            <v>Чад</v>
          </cell>
          <cell r="F38" t="str">
            <v>CFA Franc</v>
          </cell>
          <cell r="G38" t="str">
            <v>XAF</v>
          </cell>
        </row>
        <row r="39">
          <cell r="D39" t="str">
            <v>Chile</v>
          </cell>
          <cell r="E39" t="str">
            <v>Чили</v>
          </cell>
          <cell r="F39" t="str">
            <v>Chilean Peso</v>
          </cell>
          <cell r="G39" t="str">
            <v>CLP</v>
          </cell>
        </row>
        <row r="40">
          <cell r="D40" t="str">
            <v>China</v>
          </cell>
          <cell r="E40" t="str">
            <v>Китай</v>
          </cell>
          <cell r="F40" t="str">
            <v>Renminbi</v>
          </cell>
          <cell r="G40" t="str">
            <v>CNY</v>
          </cell>
        </row>
        <row r="41">
          <cell r="D41" t="str">
            <v>Colombia</v>
          </cell>
          <cell r="E41" t="str">
            <v>Колумбия</v>
          </cell>
          <cell r="F41" t="str">
            <v>Colombian Peso</v>
          </cell>
          <cell r="G41" t="str">
            <v>COP</v>
          </cell>
        </row>
        <row r="42">
          <cell r="D42" t="str">
            <v>Comoras</v>
          </cell>
          <cell r="E42" t="str">
            <v>Коморские острова</v>
          </cell>
          <cell r="F42" t="str">
            <v>Comorian Franc</v>
          </cell>
          <cell r="G42" t="str">
            <v>KMF</v>
          </cell>
        </row>
        <row r="43">
          <cell r="D43" t="str">
            <v>Congo</v>
          </cell>
          <cell r="E43" t="str">
            <v>Конго</v>
          </cell>
          <cell r="F43" t="str">
            <v>CFA Franc</v>
          </cell>
          <cell r="G43" t="str">
            <v>XAF</v>
          </cell>
        </row>
        <row r="44">
          <cell r="D44" t="str">
            <v>Congo ( República Democrática )</v>
          </cell>
          <cell r="E44" t="str">
            <v>Конго (Демократическая Республика)</v>
          </cell>
          <cell r="F44" t="str">
            <v>Congolese Franc</v>
          </cell>
          <cell r="G44" t="str">
            <v>CDF</v>
          </cell>
        </row>
        <row r="45">
          <cell r="D45" t="str">
            <v>Costa Rica</v>
          </cell>
          <cell r="E45" t="str">
            <v>Коста-Рика</v>
          </cell>
          <cell r="F45" t="str">
            <v>Costa Rican Colon</v>
          </cell>
          <cell r="G45" t="str">
            <v>CRC</v>
          </cell>
        </row>
        <row r="46">
          <cell r="D46" t="str">
            <v>Côte d' Ivoire</v>
          </cell>
          <cell r="E46" t="str">
            <v>Берег Слоновой Кости</v>
          </cell>
          <cell r="F46" t="str">
            <v>CFA Franc</v>
          </cell>
          <cell r="G46" t="str">
            <v>XOF</v>
          </cell>
        </row>
        <row r="47">
          <cell r="D47" t="str">
            <v>Croacia</v>
          </cell>
          <cell r="E47" t="str">
            <v>Хорватия</v>
          </cell>
          <cell r="F47" t="str">
            <v>Croatian Kuna</v>
          </cell>
          <cell r="G47" t="str">
            <v>HRK</v>
          </cell>
        </row>
        <row r="48">
          <cell r="D48" t="str">
            <v>Cuba</v>
          </cell>
          <cell r="E48" t="str">
            <v>Куба</v>
          </cell>
          <cell r="F48" t="str">
            <v>Cuban Peso</v>
          </cell>
          <cell r="G48" t="str">
            <v>CUC</v>
          </cell>
        </row>
        <row r="49">
          <cell r="D49" t="str">
            <v>Chipre</v>
          </cell>
          <cell r="E49" t="str">
            <v>Кипр</v>
          </cell>
          <cell r="F49" t="str">
            <v>Euro</v>
          </cell>
          <cell r="G49" t="str">
            <v>EUR</v>
          </cell>
        </row>
        <row r="50">
          <cell r="D50" t="str">
            <v>República Checa</v>
          </cell>
          <cell r="E50" t="str">
            <v>Чешская республика</v>
          </cell>
          <cell r="F50" t="str">
            <v>Czech Koruna</v>
          </cell>
          <cell r="G50" t="str">
            <v>CZK</v>
          </cell>
        </row>
        <row r="51">
          <cell r="D51" t="str">
            <v>Dinamarca</v>
          </cell>
          <cell r="E51" t="str">
            <v>Дания</v>
          </cell>
          <cell r="F51" t="str">
            <v>Denmark Krone</v>
          </cell>
          <cell r="G51" t="str">
            <v>DKK</v>
          </cell>
        </row>
        <row r="52">
          <cell r="D52" t="str">
            <v>Djibouti</v>
          </cell>
          <cell r="E52" t="str">
            <v>Джибути</v>
          </cell>
          <cell r="F52" t="str">
            <v>Djiboutian Franc</v>
          </cell>
          <cell r="G52" t="str">
            <v>DJF</v>
          </cell>
        </row>
        <row r="53">
          <cell r="D53" t="str">
            <v>Dominica</v>
          </cell>
          <cell r="E53" t="str">
            <v>Доминика</v>
          </cell>
          <cell r="F53" t="str">
            <v>East Caribbean Dollar</v>
          </cell>
          <cell r="G53" t="str">
            <v>XCD</v>
          </cell>
        </row>
        <row r="54">
          <cell r="D54" t="str">
            <v>República Dominicana</v>
          </cell>
          <cell r="E54" t="str">
            <v>Доминиканская Республика</v>
          </cell>
          <cell r="F54" t="str">
            <v>Dominican Peso</v>
          </cell>
          <cell r="G54" t="str">
            <v>DOP</v>
          </cell>
        </row>
        <row r="55">
          <cell r="D55" t="str">
            <v>Ecuador</v>
          </cell>
          <cell r="E55" t="str">
            <v>Эквадор</v>
          </cell>
          <cell r="F55" t="str">
            <v>United States Dollar</v>
          </cell>
          <cell r="G55" t="str">
            <v>USD</v>
          </cell>
        </row>
        <row r="56">
          <cell r="D56" t="str">
            <v>Egipto</v>
          </cell>
          <cell r="E56" t="str">
            <v>Египет</v>
          </cell>
          <cell r="F56" t="str">
            <v>Egypt Pound</v>
          </cell>
          <cell r="G56" t="str">
            <v>EGP</v>
          </cell>
        </row>
        <row r="57">
          <cell r="D57" t="str">
            <v>El Salvador</v>
          </cell>
          <cell r="E57" t="str">
            <v>Сальвадор</v>
          </cell>
          <cell r="F57" t="str">
            <v>United States Dollar</v>
          </cell>
          <cell r="G57" t="str">
            <v>USD</v>
          </cell>
        </row>
        <row r="58">
          <cell r="D58" t="str">
            <v>Guinea Ecuatorial</v>
          </cell>
          <cell r="E58" t="str">
            <v>Экваториальная Гвинея</v>
          </cell>
          <cell r="F58" t="str">
            <v>Central African CFA Franc</v>
          </cell>
          <cell r="G58" t="str">
            <v>XAF</v>
          </cell>
        </row>
        <row r="59">
          <cell r="D59" t="str">
            <v>Eritrea</v>
          </cell>
          <cell r="E59" t="str">
            <v>Эритрея</v>
          </cell>
          <cell r="F59" t="str">
            <v>Eritrean Nakfa</v>
          </cell>
          <cell r="G59" t="str">
            <v>ERN</v>
          </cell>
        </row>
        <row r="60">
          <cell r="D60" t="str">
            <v>Estonia</v>
          </cell>
          <cell r="E60" t="str">
            <v>Эстония</v>
          </cell>
          <cell r="F60" t="str">
            <v>Estonian Kroon</v>
          </cell>
          <cell r="G60" t="str">
            <v>EEK</v>
          </cell>
        </row>
        <row r="61">
          <cell r="D61" t="str">
            <v>Etiopía</v>
          </cell>
          <cell r="E61" t="str">
            <v>Эфиопия</v>
          </cell>
          <cell r="F61" t="str">
            <v>Ethiopian Birr</v>
          </cell>
          <cell r="G61" t="str">
            <v>ETB</v>
          </cell>
        </row>
        <row r="62">
          <cell r="D62" t="str">
            <v>Islas Malvinas ( Falkland)</v>
          </cell>
          <cell r="E62" t="str">
            <v>Фолклендские (Мальвинские) острова</v>
          </cell>
          <cell r="F62" t="str">
            <v>Falkland Islands Pound</v>
          </cell>
          <cell r="G62" t="str">
            <v>FKP</v>
          </cell>
        </row>
        <row r="63">
          <cell r="D63" t="str">
            <v>Fiji</v>
          </cell>
          <cell r="E63" t="str">
            <v>Фиджи</v>
          </cell>
          <cell r="F63" t="str">
            <v>Fijian Dollar</v>
          </cell>
          <cell r="G63" t="str">
            <v>FJD</v>
          </cell>
        </row>
        <row r="64">
          <cell r="D64" t="str">
            <v>Finlandia</v>
          </cell>
          <cell r="E64" t="str">
            <v>Финляндия</v>
          </cell>
          <cell r="F64" t="str">
            <v>Euro</v>
          </cell>
          <cell r="G64" t="str">
            <v>EUR</v>
          </cell>
        </row>
        <row r="65">
          <cell r="D65" t="str">
            <v>Francia</v>
          </cell>
          <cell r="E65" t="str">
            <v>Франция</v>
          </cell>
          <cell r="F65" t="str">
            <v>Euro</v>
          </cell>
          <cell r="G65" t="str">
            <v>EUR</v>
          </cell>
        </row>
        <row r="66">
          <cell r="D66" t="str">
            <v>Polinesia francés</v>
          </cell>
          <cell r="E66" t="str">
            <v>Французская Полинезия</v>
          </cell>
          <cell r="F66" t="str">
            <v>CFP Franc</v>
          </cell>
          <cell r="G66" t="str">
            <v>XPF</v>
          </cell>
        </row>
        <row r="67">
          <cell r="D67" t="str">
            <v>Gabón</v>
          </cell>
          <cell r="E67" t="str">
            <v>Габон</v>
          </cell>
          <cell r="F67" t="str">
            <v>CFP Franc</v>
          </cell>
          <cell r="G67" t="str">
            <v>XAF</v>
          </cell>
        </row>
        <row r="68">
          <cell r="D68" t="str">
            <v>Gambia</v>
          </cell>
          <cell r="E68" t="str">
            <v>Гамбия</v>
          </cell>
          <cell r="F68" t="str">
            <v>Gambian Dalasi</v>
          </cell>
          <cell r="G68" t="str">
            <v>GMD</v>
          </cell>
        </row>
        <row r="69">
          <cell r="D69" t="str">
            <v>Georgia</v>
          </cell>
          <cell r="E69" t="str">
            <v>Грузия</v>
          </cell>
          <cell r="F69" t="str">
            <v>Lari</v>
          </cell>
          <cell r="G69" t="str">
            <v>GEL</v>
          </cell>
        </row>
        <row r="70">
          <cell r="D70" t="str">
            <v>Alemania</v>
          </cell>
          <cell r="E70" t="str">
            <v>Германия</v>
          </cell>
          <cell r="F70" t="str">
            <v>Euro</v>
          </cell>
          <cell r="G70" t="str">
            <v>EUR</v>
          </cell>
        </row>
        <row r="71">
          <cell r="D71" t="str">
            <v>Ghana</v>
          </cell>
          <cell r="E71" t="str">
            <v>Гана</v>
          </cell>
          <cell r="F71" t="str">
            <v>(new) Cedi</v>
          </cell>
          <cell r="G71" t="str">
            <v>GHS</v>
          </cell>
        </row>
        <row r="72">
          <cell r="D72" t="str">
            <v>Gibraltar</v>
          </cell>
          <cell r="E72" t="str">
            <v>Гибралтар</v>
          </cell>
          <cell r="F72" t="str">
            <v>Gibraltar Pound</v>
          </cell>
          <cell r="G72" t="str">
            <v>GIP</v>
          </cell>
        </row>
        <row r="73">
          <cell r="D73" t="str">
            <v>Grecia</v>
          </cell>
          <cell r="E73" t="str">
            <v>Греция</v>
          </cell>
          <cell r="F73" t="str">
            <v>Euro</v>
          </cell>
          <cell r="G73" t="str">
            <v>EUR</v>
          </cell>
        </row>
        <row r="74">
          <cell r="D74" t="str">
            <v>Granada</v>
          </cell>
          <cell r="E74" t="str">
            <v>Гренада</v>
          </cell>
          <cell r="F74" t="str">
            <v>East Caribbean Dollar</v>
          </cell>
          <cell r="G74" t="str">
            <v>XCD</v>
          </cell>
        </row>
        <row r="75">
          <cell r="D75" t="str">
            <v>Guatemala</v>
          </cell>
          <cell r="E75" t="str">
            <v>Гватемала</v>
          </cell>
          <cell r="F75" t="str">
            <v>Quetzal</v>
          </cell>
          <cell r="G75" t="str">
            <v>GTQ</v>
          </cell>
        </row>
        <row r="76">
          <cell r="D76" t="str">
            <v>Guinea</v>
          </cell>
          <cell r="E76" t="str">
            <v>Гвинея</v>
          </cell>
          <cell r="F76" t="str">
            <v>Guinean Franc</v>
          </cell>
          <cell r="G76" t="str">
            <v>GNF</v>
          </cell>
        </row>
        <row r="77">
          <cell r="D77" t="str">
            <v>Guinea-Bissau</v>
          </cell>
          <cell r="E77" t="str">
            <v>Гвинея-Бисау</v>
          </cell>
          <cell r="F77" t="str">
            <v>CFA Franc</v>
          </cell>
          <cell r="G77" t="str">
            <v>XOF</v>
          </cell>
        </row>
        <row r="78">
          <cell r="D78" t="str">
            <v>Guayana</v>
          </cell>
          <cell r="E78" t="str">
            <v>Гайана</v>
          </cell>
          <cell r="F78" t="str">
            <v>Guyanese Dollar</v>
          </cell>
          <cell r="G78" t="str">
            <v>GYD</v>
          </cell>
        </row>
        <row r="79">
          <cell r="D79" t="str">
            <v>Haití</v>
          </cell>
          <cell r="E79" t="str">
            <v>Гаити</v>
          </cell>
          <cell r="F79" t="str">
            <v>Haitian Gourde</v>
          </cell>
          <cell r="G79" t="str">
            <v>HTG</v>
          </cell>
        </row>
        <row r="80">
          <cell r="D80" t="str">
            <v>Honduras</v>
          </cell>
          <cell r="E80" t="str">
            <v>Гондурас</v>
          </cell>
          <cell r="F80" t="str">
            <v>Honduran Lempira</v>
          </cell>
          <cell r="G80" t="str">
            <v>HNL</v>
          </cell>
        </row>
        <row r="81">
          <cell r="D81" t="str">
            <v>Hong Kong</v>
          </cell>
          <cell r="E81" t="str">
            <v>Гонконг</v>
          </cell>
          <cell r="F81" t="str">
            <v>Hong Kong Dollar</v>
          </cell>
          <cell r="G81" t="str">
            <v>HKD</v>
          </cell>
        </row>
        <row r="82">
          <cell r="D82" t="str">
            <v>Hungría</v>
          </cell>
          <cell r="E82" t="str">
            <v>Венгрия</v>
          </cell>
          <cell r="F82" t="str">
            <v>Hungarian Forint</v>
          </cell>
          <cell r="G82" t="str">
            <v>HUF</v>
          </cell>
        </row>
        <row r="83">
          <cell r="D83" t="str">
            <v>Islandia</v>
          </cell>
          <cell r="E83" t="str">
            <v>Исландия</v>
          </cell>
          <cell r="F83" t="str">
            <v>Iceland Krona</v>
          </cell>
          <cell r="G83" t="str">
            <v>ISK</v>
          </cell>
        </row>
        <row r="84">
          <cell r="D84" t="str">
            <v>India</v>
          </cell>
          <cell r="E84" t="str">
            <v>Индия</v>
          </cell>
          <cell r="F84" t="str">
            <v>Indian Rupee</v>
          </cell>
          <cell r="G84" t="str">
            <v>INR</v>
          </cell>
        </row>
        <row r="85">
          <cell r="D85" t="str">
            <v>Indonesia</v>
          </cell>
          <cell r="E85" t="str">
            <v>Индонезия</v>
          </cell>
          <cell r="F85" t="str">
            <v>Rupiah</v>
          </cell>
          <cell r="G85" t="str">
            <v>IDR</v>
          </cell>
        </row>
        <row r="86">
          <cell r="D86" t="str">
            <v>Irán (República Islámica)</v>
          </cell>
          <cell r="E86" t="str">
            <v>Иран (Исламская Республика )</v>
          </cell>
          <cell r="F86" t="str">
            <v>Iranian Rial</v>
          </cell>
          <cell r="G86" t="str">
            <v>IRR</v>
          </cell>
        </row>
        <row r="87">
          <cell r="D87" t="str">
            <v>Irak</v>
          </cell>
          <cell r="E87" t="str">
            <v>Ирак</v>
          </cell>
          <cell r="F87" t="str">
            <v>Iraqi Dinar</v>
          </cell>
          <cell r="G87" t="str">
            <v>IQD</v>
          </cell>
        </row>
        <row r="88">
          <cell r="D88" t="str">
            <v>Irlanda</v>
          </cell>
          <cell r="E88" t="str">
            <v>Ирландия</v>
          </cell>
          <cell r="F88" t="str">
            <v>Euro</v>
          </cell>
          <cell r="G88" t="str">
            <v>EUR</v>
          </cell>
        </row>
        <row r="89">
          <cell r="D89" t="str">
            <v>Israel</v>
          </cell>
          <cell r="E89" t="str">
            <v>Израиль</v>
          </cell>
          <cell r="F89" t="str">
            <v>Shekel</v>
          </cell>
          <cell r="G89" t="str">
            <v>ILS</v>
          </cell>
        </row>
        <row r="90">
          <cell r="D90" t="str">
            <v>Italia</v>
          </cell>
          <cell r="E90" t="str">
            <v>Италия</v>
          </cell>
          <cell r="F90" t="str">
            <v>Euro</v>
          </cell>
          <cell r="G90" t="str">
            <v>EUR</v>
          </cell>
        </row>
        <row r="91">
          <cell r="D91" t="str">
            <v>Jamaica</v>
          </cell>
          <cell r="E91" t="str">
            <v>Ямайка</v>
          </cell>
          <cell r="F91" t="str">
            <v>Jamaican Dollar</v>
          </cell>
          <cell r="G91" t="str">
            <v>JMD</v>
          </cell>
        </row>
        <row r="92">
          <cell r="D92" t="str">
            <v>Japón</v>
          </cell>
          <cell r="E92" t="str">
            <v>Япония</v>
          </cell>
          <cell r="F92" t="str">
            <v>Yen</v>
          </cell>
          <cell r="G92" t="str">
            <v>JPY</v>
          </cell>
        </row>
        <row r="93">
          <cell r="D93" t="str">
            <v>Jordania</v>
          </cell>
          <cell r="E93" t="str">
            <v>Иордания</v>
          </cell>
          <cell r="F93" t="str">
            <v>Jordanian Dinar</v>
          </cell>
          <cell r="G93" t="str">
            <v>JOD</v>
          </cell>
        </row>
        <row r="94">
          <cell r="D94" t="str">
            <v>Kazajstán</v>
          </cell>
          <cell r="E94" t="str">
            <v>Казахстан</v>
          </cell>
          <cell r="F94" t="str">
            <v>Tenge</v>
          </cell>
          <cell r="G94" t="str">
            <v>KZT</v>
          </cell>
        </row>
        <row r="95">
          <cell r="D95" t="str">
            <v>Kenia</v>
          </cell>
          <cell r="E95" t="str">
            <v>Кения</v>
          </cell>
          <cell r="F95" t="str">
            <v>Kenyan Shilling</v>
          </cell>
          <cell r="G95" t="str">
            <v>KES</v>
          </cell>
        </row>
        <row r="96">
          <cell r="D96" t="str">
            <v>Kiribati</v>
          </cell>
          <cell r="E96" t="str">
            <v>Кирибати</v>
          </cell>
          <cell r="F96" t="str">
            <v>Australian Dollar</v>
          </cell>
          <cell r="G96" t="str">
            <v>AUD</v>
          </cell>
        </row>
        <row r="97">
          <cell r="D97" t="str">
            <v>Corea ( República Popular Democrática )</v>
          </cell>
          <cell r="E97" t="str">
            <v>Корея ( Корейская Народно-Демократическая Республика)</v>
          </cell>
          <cell r="F97" t="str">
            <v>North Korean Won</v>
          </cell>
          <cell r="G97" t="str">
            <v>KPW</v>
          </cell>
        </row>
        <row r="98">
          <cell r="D98" t="str">
            <v>Corea ( República )</v>
          </cell>
          <cell r="E98" t="str">
            <v>Корея (Республика )</v>
          </cell>
          <cell r="F98" t="str">
            <v>South Korean Won</v>
          </cell>
          <cell r="G98" t="str">
            <v>KRW</v>
          </cell>
        </row>
        <row r="99">
          <cell r="D99" t="str">
            <v>Kosovo</v>
          </cell>
          <cell r="E99" t="str">
            <v>Косово</v>
          </cell>
          <cell r="F99" t="str">
            <v>Euro</v>
          </cell>
          <cell r="G99" t="str">
            <v>EUR</v>
          </cell>
        </row>
        <row r="100">
          <cell r="D100" t="str">
            <v>Kuwait</v>
          </cell>
          <cell r="E100" t="str">
            <v>Кувейт</v>
          </cell>
          <cell r="F100" t="str">
            <v>Kuwaiti Dinar</v>
          </cell>
          <cell r="G100" t="str">
            <v>KWD</v>
          </cell>
        </row>
        <row r="101">
          <cell r="D101" t="str">
            <v>Kirguistán</v>
          </cell>
          <cell r="E101" t="str">
            <v>Киргизия</v>
          </cell>
          <cell r="F101" t="str">
            <v>Kyrgyzstani Som</v>
          </cell>
          <cell r="G101" t="str">
            <v>KGS</v>
          </cell>
        </row>
        <row r="102">
          <cell r="D102" t="str">
            <v>Lao ( República Popular Democrática )</v>
          </cell>
          <cell r="E102" t="str">
            <v>Лао ( Народная Демократическая Республика)</v>
          </cell>
          <cell r="F102" t="str">
            <v>Lao Kip</v>
          </cell>
          <cell r="G102" t="str">
            <v>LAK</v>
          </cell>
        </row>
        <row r="103">
          <cell r="D103" t="str">
            <v>Letonia</v>
          </cell>
          <cell r="E103" t="str">
            <v>Латвия</v>
          </cell>
          <cell r="F103" t="str">
            <v>Latvian Lats</v>
          </cell>
          <cell r="G103" t="str">
            <v>LVL</v>
          </cell>
        </row>
        <row r="104">
          <cell r="D104" t="str">
            <v>Líbano</v>
          </cell>
          <cell r="E104" t="str">
            <v>Ливан</v>
          </cell>
          <cell r="F104" t="str">
            <v>Lebanese Lira</v>
          </cell>
          <cell r="G104" t="str">
            <v>LBP</v>
          </cell>
        </row>
        <row r="105">
          <cell r="D105" t="str">
            <v>Lesoto</v>
          </cell>
          <cell r="E105" t="str">
            <v>Лесото</v>
          </cell>
          <cell r="F105" t="str">
            <v>Lesotho Loti</v>
          </cell>
          <cell r="G105" t="str">
            <v>LSL</v>
          </cell>
        </row>
        <row r="106">
          <cell r="D106" t="str">
            <v>Liberia</v>
          </cell>
          <cell r="E106" t="str">
            <v>Либерия</v>
          </cell>
          <cell r="F106" t="str">
            <v>Liberian Dollar</v>
          </cell>
          <cell r="G106" t="str">
            <v>LRD</v>
          </cell>
        </row>
        <row r="107">
          <cell r="D107" t="str">
            <v>Jamahiriya Árabe Libia</v>
          </cell>
          <cell r="E107" t="str">
            <v>Ливийская Арабская Джамахирия</v>
          </cell>
          <cell r="F107" t="str">
            <v>Libyan Dinar</v>
          </cell>
          <cell r="G107" t="str">
            <v>LYD</v>
          </cell>
        </row>
        <row r="108">
          <cell r="D108" t="str">
            <v>Liechtenstein</v>
          </cell>
          <cell r="E108" t="str">
            <v>Лихтенштейн</v>
          </cell>
          <cell r="F108" t="str">
            <v>Swiss Franc</v>
          </cell>
          <cell r="G108" t="str">
            <v>CHF</v>
          </cell>
        </row>
        <row r="109">
          <cell r="D109" t="str">
            <v>Lituania</v>
          </cell>
          <cell r="E109" t="str">
            <v>Литва</v>
          </cell>
          <cell r="F109" t="str">
            <v>Lithuanian Litas</v>
          </cell>
          <cell r="G109" t="str">
            <v>LTL</v>
          </cell>
        </row>
        <row r="110">
          <cell r="D110" t="str">
            <v>Luxemburgo</v>
          </cell>
          <cell r="E110" t="str">
            <v>Люксембург</v>
          </cell>
          <cell r="F110" t="str">
            <v>Euro</v>
          </cell>
          <cell r="G110" t="str">
            <v>EUR</v>
          </cell>
        </row>
        <row r="111">
          <cell r="D111" t="str">
            <v>Macao</v>
          </cell>
          <cell r="E111" t="str">
            <v>Макао</v>
          </cell>
          <cell r="F111" t="str">
            <v>Macanese Pataca</v>
          </cell>
          <cell r="G111" t="str">
            <v>MOP</v>
          </cell>
        </row>
        <row r="112">
          <cell r="D112" t="str">
            <v>Macedonia ( Antigua República Yugoslava )</v>
          </cell>
          <cell r="E112" t="str">
            <v>Македония ( бывшая республика Югославии )</v>
          </cell>
          <cell r="F112" t="str">
            <v>Denar</v>
          </cell>
          <cell r="G112" t="str">
            <v>MKD</v>
          </cell>
        </row>
        <row r="113">
          <cell r="D113" t="str">
            <v>Madagascar</v>
          </cell>
          <cell r="E113" t="str">
            <v>Мадагаскар</v>
          </cell>
          <cell r="F113" t="str">
            <v>Malagasy Ariary</v>
          </cell>
          <cell r="G113" t="str">
            <v>MGA</v>
          </cell>
        </row>
        <row r="114">
          <cell r="D114" t="str">
            <v>Malawi</v>
          </cell>
          <cell r="E114" t="str">
            <v>Малави</v>
          </cell>
          <cell r="F114" t="str">
            <v>Malawian Kwacha</v>
          </cell>
          <cell r="G114" t="str">
            <v>MWK</v>
          </cell>
        </row>
        <row r="115">
          <cell r="D115" t="str">
            <v>Malasia</v>
          </cell>
          <cell r="E115" t="str">
            <v>Малайзия</v>
          </cell>
          <cell r="F115" t="str">
            <v>Malaysian Ringgit</v>
          </cell>
          <cell r="G115" t="str">
            <v>MYR</v>
          </cell>
        </row>
        <row r="116">
          <cell r="D116" t="str">
            <v>Maldivas</v>
          </cell>
          <cell r="E116" t="str">
            <v>Мальдивы</v>
          </cell>
          <cell r="F116" t="str">
            <v>Maldivian Rufiyaa</v>
          </cell>
          <cell r="G116" t="str">
            <v>MVR</v>
          </cell>
        </row>
        <row r="117">
          <cell r="D117" t="str">
            <v>Malí</v>
          </cell>
          <cell r="E117" t="str">
            <v>Мали</v>
          </cell>
          <cell r="F117" t="str">
            <v>CFA Franc</v>
          </cell>
          <cell r="G117" t="str">
            <v>XOF</v>
          </cell>
        </row>
        <row r="118">
          <cell r="D118" t="str">
            <v>Malta</v>
          </cell>
          <cell r="E118" t="str">
            <v>Мальта</v>
          </cell>
          <cell r="F118" t="str">
            <v>Euro</v>
          </cell>
          <cell r="G118" t="str">
            <v>EUR</v>
          </cell>
        </row>
        <row r="119">
          <cell r="D119" t="str">
            <v>Mauritania</v>
          </cell>
          <cell r="E119" t="str">
            <v>Мавритания</v>
          </cell>
          <cell r="F119" t="str">
            <v>Mauritanian Ouguiya</v>
          </cell>
          <cell r="G119" t="str">
            <v>MRO</v>
          </cell>
        </row>
        <row r="120">
          <cell r="D120" t="str">
            <v>Mauricio</v>
          </cell>
          <cell r="E120" t="str">
            <v>Маврикий</v>
          </cell>
          <cell r="F120" t="str">
            <v>Mauritian Rupee</v>
          </cell>
          <cell r="G120" t="str">
            <v>MUR</v>
          </cell>
        </row>
        <row r="121">
          <cell r="D121" t="str">
            <v>México</v>
          </cell>
          <cell r="E121" t="str">
            <v>Мексика</v>
          </cell>
          <cell r="F121" t="str">
            <v>Mexican Peso</v>
          </cell>
          <cell r="G121" t="str">
            <v>MXN</v>
          </cell>
        </row>
        <row r="122">
          <cell r="D122" t="str">
            <v>Micronesia ( Estados Federados )</v>
          </cell>
          <cell r="E122" t="str">
            <v>Микронезия (Федеративные Штаты )</v>
          </cell>
          <cell r="F122" t="str">
            <v>United States Dollar</v>
          </cell>
          <cell r="G122" t="str">
            <v>USD</v>
          </cell>
        </row>
        <row r="123">
          <cell r="D123" t="str">
            <v>Moldavia</v>
          </cell>
          <cell r="E123" t="str">
            <v>Молдова</v>
          </cell>
          <cell r="F123" t="str">
            <v>Moldovan Leu</v>
          </cell>
          <cell r="G123" t="str">
            <v>MDL</v>
          </cell>
        </row>
        <row r="124">
          <cell r="D124" t="str">
            <v>Mónaco</v>
          </cell>
          <cell r="E124" t="str">
            <v>Монако</v>
          </cell>
          <cell r="F124" t="str">
            <v>Euro</v>
          </cell>
          <cell r="G124" t="str">
            <v>EUR</v>
          </cell>
        </row>
        <row r="125">
          <cell r="D125" t="str">
            <v>Mongolia</v>
          </cell>
          <cell r="E125" t="str">
            <v>Монголия</v>
          </cell>
          <cell r="F125" t="str">
            <v>Mongolian Tugrik</v>
          </cell>
          <cell r="G125" t="str">
            <v>MNT</v>
          </cell>
        </row>
        <row r="126">
          <cell r="D126" t="str">
            <v>Montenegro</v>
          </cell>
          <cell r="E126" t="str">
            <v>Черногория</v>
          </cell>
          <cell r="F126" t="str">
            <v>Euro</v>
          </cell>
          <cell r="G126" t="str">
            <v>EUR</v>
          </cell>
        </row>
        <row r="127">
          <cell r="D127" t="str">
            <v>Montserrat</v>
          </cell>
          <cell r="E127" t="str">
            <v>Монтсеррат</v>
          </cell>
          <cell r="F127" t="str">
            <v>East Caribbean Dollar</v>
          </cell>
          <cell r="G127" t="str">
            <v>XCD</v>
          </cell>
        </row>
        <row r="128">
          <cell r="D128" t="str">
            <v>Marruecos</v>
          </cell>
          <cell r="E128" t="str">
            <v>Марокко</v>
          </cell>
          <cell r="F128" t="str">
            <v>Moroccan Dirham</v>
          </cell>
          <cell r="G128" t="str">
            <v>MAD</v>
          </cell>
        </row>
        <row r="129">
          <cell r="D129" t="str">
            <v>Mozambique</v>
          </cell>
          <cell r="E129" t="str">
            <v>Мозамбик</v>
          </cell>
          <cell r="F129" t="str">
            <v>Mozambican Metical</v>
          </cell>
          <cell r="G129" t="str">
            <v>MZN</v>
          </cell>
        </row>
        <row r="130">
          <cell r="D130" t="str">
            <v>Myanmar</v>
          </cell>
          <cell r="E130" t="str">
            <v>Мьянма</v>
          </cell>
          <cell r="F130" t="str">
            <v>Myanma Kyat</v>
          </cell>
          <cell r="G130" t="str">
            <v>MMK</v>
          </cell>
        </row>
        <row r="131">
          <cell r="D131" t="str">
            <v>Namibia</v>
          </cell>
          <cell r="E131" t="str">
            <v>Намибия</v>
          </cell>
          <cell r="F131" t="str">
            <v>Namibian Dollar</v>
          </cell>
          <cell r="G131" t="str">
            <v>NAD</v>
          </cell>
        </row>
        <row r="132">
          <cell r="D132" t="str">
            <v>Nauru</v>
          </cell>
          <cell r="E132" t="str">
            <v>Науру</v>
          </cell>
          <cell r="F132" t="str">
            <v>Australian Dollar</v>
          </cell>
          <cell r="G132" t="str">
            <v>AUD</v>
          </cell>
        </row>
        <row r="133">
          <cell r="D133" t="str">
            <v>Nepal</v>
          </cell>
          <cell r="E133" t="str">
            <v>Непал</v>
          </cell>
          <cell r="F133" t="str">
            <v>Nepalese Rupee</v>
          </cell>
          <cell r="G133" t="str">
            <v>NPR</v>
          </cell>
        </row>
        <row r="134">
          <cell r="D134" t="str">
            <v>Países Bajos</v>
          </cell>
          <cell r="E134" t="str">
            <v>Нидерланды</v>
          </cell>
          <cell r="F134" t="str">
            <v>Euro</v>
          </cell>
          <cell r="G134" t="str">
            <v>EUR</v>
          </cell>
        </row>
        <row r="135">
          <cell r="D135" t="str">
            <v>Antillas Holandesas</v>
          </cell>
          <cell r="E135" t="str">
            <v>Нидерландские Антильские острова</v>
          </cell>
          <cell r="F135" t="str">
            <v>Netherlands Antillean Gulden</v>
          </cell>
          <cell r="G135" t="str">
            <v>ANG</v>
          </cell>
        </row>
        <row r="136">
          <cell r="D136" t="str">
            <v>Nueva Caledonia</v>
          </cell>
          <cell r="E136" t="str">
            <v>Новая Каледония</v>
          </cell>
          <cell r="F136" t="str">
            <v>CFP Franc</v>
          </cell>
          <cell r="G136" t="str">
            <v>XPF</v>
          </cell>
        </row>
        <row r="137">
          <cell r="D137" t="str">
            <v>Nueva Zelandia</v>
          </cell>
          <cell r="E137" t="str">
            <v>Новая Зеландия</v>
          </cell>
          <cell r="F137" t="str">
            <v>New Zealand Dollar</v>
          </cell>
          <cell r="G137" t="str">
            <v>NZD</v>
          </cell>
        </row>
        <row r="138">
          <cell r="D138" t="str">
            <v>Nicaragua</v>
          </cell>
          <cell r="E138" t="str">
            <v>Никарагуа</v>
          </cell>
          <cell r="F138" t="str">
            <v>Nicaraguan Cordoba</v>
          </cell>
          <cell r="G138" t="str">
            <v>NIO</v>
          </cell>
        </row>
        <row r="139">
          <cell r="D139" t="str">
            <v>Níger</v>
          </cell>
          <cell r="E139" t="str">
            <v>Нигер</v>
          </cell>
          <cell r="F139" t="str">
            <v>CFA Franc</v>
          </cell>
          <cell r="G139" t="str">
            <v>XOF</v>
          </cell>
        </row>
        <row r="140">
          <cell r="D140" t="str">
            <v>Nigeria</v>
          </cell>
          <cell r="E140" t="str">
            <v>Нигерия</v>
          </cell>
          <cell r="F140" t="str">
            <v>Naira</v>
          </cell>
          <cell r="G140" t="str">
            <v>NGN</v>
          </cell>
        </row>
        <row r="141">
          <cell r="D141" t="str">
            <v>Noruega</v>
          </cell>
          <cell r="E141" t="str">
            <v>Норвегия</v>
          </cell>
          <cell r="F141" t="str">
            <v>Norway Krone</v>
          </cell>
          <cell r="G141" t="str">
            <v>NOK</v>
          </cell>
        </row>
        <row r="142">
          <cell r="D142" t="str">
            <v>Omán</v>
          </cell>
          <cell r="E142" t="str">
            <v>Оман</v>
          </cell>
          <cell r="F142" t="str">
            <v>Omani Rial</v>
          </cell>
          <cell r="G142" t="str">
            <v>OMR</v>
          </cell>
        </row>
        <row r="143">
          <cell r="D143" t="str">
            <v>Pakistán</v>
          </cell>
          <cell r="E143" t="str">
            <v>Пакистан</v>
          </cell>
          <cell r="F143" t="str">
            <v>Pakistani Rupee</v>
          </cell>
          <cell r="G143" t="str">
            <v>PKR</v>
          </cell>
        </row>
        <row r="144">
          <cell r="D144" t="str">
            <v>Palau</v>
          </cell>
          <cell r="E144" t="str">
            <v>Палау</v>
          </cell>
          <cell r="F144" t="str">
            <v>United States Dollar</v>
          </cell>
          <cell r="G144" t="str">
            <v>USD</v>
          </cell>
        </row>
        <row r="145">
          <cell r="D145" t="str">
            <v>Palestina</v>
          </cell>
          <cell r="E145" t="str">
            <v>Палестина</v>
          </cell>
          <cell r="F145" t="str">
            <v>Shekel</v>
          </cell>
          <cell r="G145" t="str">
            <v>ILS</v>
          </cell>
        </row>
        <row r="146">
          <cell r="D146" t="str">
            <v>Panamá</v>
          </cell>
          <cell r="E146" t="str">
            <v>Панама</v>
          </cell>
          <cell r="F146" t="str">
            <v>Panamanian Balboa</v>
          </cell>
          <cell r="G146" t="str">
            <v>PAB</v>
          </cell>
        </row>
        <row r="147">
          <cell r="D147" t="str">
            <v>Papua Nueva Guinea</v>
          </cell>
          <cell r="E147" t="str">
            <v>Папуа-Новая Гвинея</v>
          </cell>
          <cell r="F147" t="str">
            <v>Kina</v>
          </cell>
          <cell r="G147" t="str">
            <v>PGK</v>
          </cell>
        </row>
        <row r="148">
          <cell r="D148" t="str">
            <v>Paraguay</v>
          </cell>
          <cell r="E148" t="str">
            <v>Парагвай</v>
          </cell>
          <cell r="F148" t="str">
            <v>Guarani</v>
          </cell>
          <cell r="G148" t="str">
            <v>PYG</v>
          </cell>
        </row>
        <row r="149">
          <cell r="D149" t="str">
            <v>Perú</v>
          </cell>
          <cell r="E149" t="str">
            <v>Перу</v>
          </cell>
          <cell r="F149" t="str">
            <v>Peruvian Nuevo Sol</v>
          </cell>
          <cell r="G149" t="str">
            <v>PEN</v>
          </cell>
        </row>
        <row r="150">
          <cell r="D150" t="str">
            <v>Filipinas</v>
          </cell>
          <cell r="E150" t="str">
            <v>Филиппины</v>
          </cell>
          <cell r="F150" t="str">
            <v>Philippine Peso</v>
          </cell>
          <cell r="G150" t="str">
            <v>PHP</v>
          </cell>
        </row>
        <row r="151">
          <cell r="D151" t="str">
            <v>Polonia</v>
          </cell>
          <cell r="E151" t="str">
            <v>Польша</v>
          </cell>
          <cell r="F151" t="str">
            <v>Polish Zloty</v>
          </cell>
          <cell r="G151" t="str">
            <v>PLN</v>
          </cell>
        </row>
        <row r="152">
          <cell r="D152" t="str">
            <v>Portugal</v>
          </cell>
          <cell r="E152" t="str">
            <v>Португалия</v>
          </cell>
          <cell r="F152" t="str">
            <v>Euro</v>
          </cell>
          <cell r="G152" t="str">
            <v>EUR</v>
          </cell>
        </row>
        <row r="153">
          <cell r="D153" t="str">
            <v>Puerto Rico</v>
          </cell>
          <cell r="E153" t="str">
            <v>Пуэрто-Рико</v>
          </cell>
          <cell r="F153" t="str">
            <v>United States Dollar</v>
          </cell>
          <cell r="G153" t="str">
            <v>USD</v>
          </cell>
        </row>
        <row r="154">
          <cell r="D154" t="str">
            <v>Katar</v>
          </cell>
          <cell r="E154" t="str">
            <v>Катар</v>
          </cell>
          <cell r="F154" t="str">
            <v>Qatari Riyal</v>
          </cell>
          <cell r="G154" t="str">
            <v>QAR</v>
          </cell>
        </row>
        <row r="155">
          <cell r="D155" t="str">
            <v>Rumania</v>
          </cell>
          <cell r="E155" t="str">
            <v>Румыния</v>
          </cell>
          <cell r="F155" t="str">
            <v>Romanian Leu</v>
          </cell>
          <cell r="G155" t="str">
            <v>RON</v>
          </cell>
        </row>
        <row r="156">
          <cell r="D156" t="str">
            <v>Federación de Rusia</v>
          </cell>
          <cell r="E156" t="str">
            <v>Русский Федерация</v>
          </cell>
          <cell r="F156" t="str">
            <v>Russian Ruble</v>
          </cell>
          <cell r="G156" t="str">
            <v>RUB</v>
          </cell>
        </row>
        <row r="157">
          <cell r="D157" t="str">
            <v>Ruanda</v>
          </cell>
          <cell r="E157" t="str">
            <v>Руанда</v>
          </cell>
          <cell r="F157" t="str">
            <v>Rwandan Franc</v>
          </cell>
          <cell r="G157" t="str">
            <v>RWF</v>
          </cell>
        </row>
        <row r="158">
          <cell r="D158" t="str">
            <v>Santa Elena</v>
          </cell>
          <cell r="E158" t="str">
            <v>Остров Святой Елены</v>
          </cell>
          <cell r="F158" t="str">
            <v>Saint Helena Pound</v>
          </cell>
          <cell r="G158" t="str">
            <v>SHP</v>
          </cell>
        </row>
        <row r="159">
          <cell r="D159" t="str">
            <v>Saint Kitts y Nevis</v>
          </cell>
          <cell r="E159" t="str">
            <v>Сент-Китс и Невис</v>
          </cell>
          <cell r="F159" t="str">
            <v>East Caribbean Dollar</v>
          </cell>
          <cell r="G159" t="str">
            <v>XCD</v>
          </cell>
        </row>
        <row r="160">
          <cell r="D160" t="str">
            <v>Santa Lucía</v>
          </cell>
          <cell r="E160" t="str">
            <v>Сент-Люсия</v>
          </cell>
          <cell r="F160" t="str">
            <v>East Caribbean Dollar</v>
          </cell>
          <cell r="G160" t="str">
            <v>XCD</v>
          </cell>
        </row>
        <row r="161">
          <cell r="D161" t="str">
            <v>San Vicente y Granadinas</v>
          </cell>
          <cell r="E161" t="str">
            <v>Сент-Винсент и Гренадины</v>
          </cell>
          <cell r="F161" t="str">
            <v>East Caribbean Dollar</v>
          </cell>
          <cell r="G161" t="str">
            <v>XCD</v>
          </cell>
        </row>
        <row r="162">
          <cell r="D162" t="str">
            <v>Samoa</v>
          </cell>
          <cell r="E162" t="str">
            <v>Самоа</v>
          </cell>
          <cell r="F162" t="str">
            <v>Samoan Tala</v>
          </cell>
          <cell r="G162" t="str">
            <v>WST</v>
          </cell>
        </row>
        <row r="163">
          <cell r="D163" t="str">
            <v>San Marino</v>
          </cell>
          <cell r="E163" t="str">
            <v>Сан - Марино</v>
          </cell>
          <cell r="F163" t="str">
            <v>Euro</v>
          </cell>
          <cell r="G163" t="str">
            <v>EUR</v>
          </cell>
        </row>
        <row r="164">
          <cell r="D164" t="str">
            <v>Santo Tomé y Príncipe</v>
          </cell>
          <cell r="E164" t="str">
            <v>Сан-Томе и Принсипи</v>
          </cell>
          <cell r="F164" t="str">
            <v>Sao Tome and Principe Dobra</v>
          </cell>
          <cell r="G164" t="str">
            <v>STD</v>
          </cell>
        </row>
        <row r="165">
          <cell r="D165" t="str">
            <v>Arabia Saudita</v>
          </cell>
          <cell r="E165" t="str">
            <v>Саудовская Аравия</v>
          </cell>
          <cell r="F165" t="str">
            <v>Saudi Riyal</v>
          </cell>
          <cell r="G165" t="str">
            <v>SAR</v>
          </cell>
        </row>
        <row r="166">
          <cell r="D166" t="str">
            <v>Senegal</v>
          </cell>
          <cell r="E166" t="str">
            <v>Сенегал</v>
          </cell>
          <cell r="F166" t="str">
            <v>CFA Franc</v>
          </cell>
          <cell r="G166" t="str">
            <v>XOF</v>
          </cell>
        </row>
        <row r="167">
          <cell r="D167" t="str">
            <v>Serbia</v>
          </cell>
          <cell r="E167" t="str">
            <v>Сербия</v>
          </cell>
          <cell r="F167" t="str">
            <v>Dinar</v>
          </cell>
          <cell r="G167" t="str">
            <v>RSD</v>
          </cell>
        </row>
        <row r="168">
          <cell r="D168" t="str">
            <v>Seychelles</v>
          </cell>
          <cell r="E168" t="str">
            <v>Сейшельские острова</v>
          </cell>
          <cell r="F168" t="str">
            <v>Seychellois Rupee</v>
          </cell>
          <cell r="G168" t="str">
            <v>SCR</v>
          </cell>
        </row>
        <row r="169">
          <cell r="D169" t="str">
            <v>Sierra Leona</v>
          </cell>
          <cell r="E169" t="str">
            <v>Сьерра-Леоне</v>
          </cell>
          <cell r="F169" t="str">
            <v>Leone</v>
          </cell>
          <cell r="G169" t="str">
            <v>SLL</v>
          </cell>
        </row>
        <row r="170">
          <cell r="D170" t="str">
            <v>Singapur</v>
          </cell>
          <cell r="E170" t="str">
            <v>Сингапур</v>
          </cell>
          <cell r="F170" t="str">
            <v>Singapore Dollar</v>
          </cell>
          <cell r="G170" t="str">
            <v>SGD</v>
          </cell>
        </row>
        <row r="171">
          <cell r="D171" t="str">
            <v>Eslovaquia</v>
          </cell>
          <cell r="E171" t="str">
            <v>Словакия</v>
          </cell>
          <cell r="F171" t="str">
            <v>Slovak Koruna</v>
          </cell>
          <cell r="G171" t="str">
            <v>SKK</v>
          </cell>
        </row>
        <row r="172">
          <cell r="D172" t="str">
            <v>Eslovenia</v>
          </cell>
          <cell r="E172" t="str">
            <v>Словения</v>
          </cell>
          <cell r="F172" t="str">
            <v>Euro</v>
          </cell>
          <cell r="G172" t="str">
            <v>EUR</v>
          </cell>
        </row>
        <row r="173">
          <cell r="D173" t="str">
            <v>islas Salomón</v>
          </cell>
          <cell r="E173" t="str">
            <v>Соломоновы Острова</v>
          </cell>
          <cell r="F173" t="str">
            <v>Solomon Islands Dollar</v>
          </cell>
          <cell r="G173" t="str">
            <v>SBD</v>
          </cell>
        </row>
        <row r="174">
          <cell r="D174" t="str">
            <v>Somalia</v>
          </cell>
          <cell r="E174" t="str">
            <v>Сомали</v>
          </cell>
          <cell r="F174" t="str">
            <v>Somali Shilling</v>
          </cell>
          <cell r="G174" t="str">
            <v>SOS</v>
          </cell>
        </row>
        <row r="175">
          <cell r="D175" t="str">
            <v>Sudáfrica</v>
          </cell>
          <cell r="E175" t="str">
            <v>ЮАР</v>
          </cell>
          <cell r="F175" t="str">
            <v>[Rand]</v>
          </cell>
          <cell r="G175" t="str">
            <v>ZAR</v>
          </cell>
        </row>
        <row r="176">
          <cell r="D176" t="str">
            <v>Sudán del Sur</v>
          </cell>
          <cell r="E176" t="str">
            <v>Южный Судан</v>
          </cell>
          <cell r="F176" t="str">
            <v>South Sudanese Pound</v>
          </cell>
          <cell r="G176" t="str">
            <v>SSP</v>
          </cell>
        </row>
        <row r="177">
          <cell r="D177" t="str">
            <v>España</v>
          </cell>
          <cell r="E177" t="str">
            <v>Испания</v>
          </cell>
          <cell r="F177" t="str">
            <v>Euro</v>
          </cell>
          <cell r="G177" t="str">
            <v>EUR</v>
          </cell>
        </row>
        <row r="178">
          <cell r="D178" t="str">
            <v>Sri Lanka</v>
          </cell>
          <cell r="E178" t="str">
            <v>Шри Ланка</v>
          </cell>
          <cell r="F178" t="str">
            <v>Sri Lankan Rupee</v>
          </cell>
          <cell r="G178" t="str">
            <v>LKR</v>
          </cell>
        </row>
        <row r="179">
          <cell r="D179" t="str">
            <v>Sudán</v>
          </cell>
          <cell r="E179" t="str">
            <v>Судан</v>
          </cell>
          <cell r="F179" t="str">
            <v>Sudanese Pound</v>
          </cell>
          <cell r="G179" t="str">
            <v>SDG</v>
          </cell>
        </row>
        <row r="180">
          <cell r="D180" t="str">
            <v>Suriname</v>
          </cell>
          <cell r="E180" t="str">
            <v>Суринам</v>
          </cell>
          <cell r="F180" t="str">
            <v>Surinamese Dollar</v>
          </cell>
          <cell r="G180" t="str">
            <v>SRD</v>
          </cell>
        </row>
        <row r="181">
          <cell r="D181" t="str">
            <v>Swazilandia</v>
          </cell>
          <cell r="E181" t="str">
            <v>Свазиленд</v>
          </cell>
          <cell r="F181" t="str">
            <v>Lilangeni</v>
          </cell>
          <cell r="G181" t="str">
            <v>SZL</v>
          </cell>
        </row>
        <row r="182">
          <cell r="D182" t="str">
            <v>Suecia</v>
          </cell>
          <cell r="E182" t="str">
            <v>Швеция</v>
          </cell>
          <cell r="F182" t="str">
            <v>Sweden Krona</v>
          </cell>
          <cell r="G182" t="str">
            <v>SEK</v>
          </cell>
        </row>
        <row r="183">
          <cell r="D183" t="str">
            <v>Suiza</v>
          </cell>
          <cell r="E183" t="str">
            <v>Швейцария</v>
          </cell>
          <cell r="F183" t="str">
            <v>Swiss Franc</v>
          </cell>
          <cell r="G183" t="str">
            <v>CHF</v>
          </cell>
        </row>
        <row r="184">
          <cell r="D184" t="str">
            <v>República Árabe Siria</v>
          </cell>
          <cell r="E184" t="str">
            <v>Сирийская Арабская Республика</v>
          </cell>
          <cell r="F184" t="str">
            <v>Syrian Pound</v>
          </cell>
          <cell r="G184" t="str">
            <v>SYP</v>
          </cell>
        </row>
        <row r="185">
          <cell r="D185" t="str">
            <v>Taiwan</v>
          </cell>
          <cell r="E185" t="str">
            <v>Тайвань</v>
          </cell>
          <cell r="F185" t="str">
            <v>New Taiwan Dollar</v>
          </cell>
          <cell r="G185" t="str">
            <v>TWD</v>
          </cell>
        </row>
        <row r="186">
          <cell r="D186" t="str">
            <v>Tayikistán</v>
          </cell>
          <cell r="E186" t="str">
            <v>Таджикистан</v>
          </cell>
          <cell r="F186" t="str">
            <v>Tajikistani Somoni</v>
          </cell>
          <cell r="G186" t="str">
            <v>TJS</v>
          </cell>
        </row>
        <row r="187">
          <cell r="D187" t="str">
            <v>Tanzania ( República Unida )</v>
          </cell>
          <cell r="E187" t="str">
            <v>Танзания (Объединенная Республика )</v>
          </cell>
          <cell r="F187" t="str">
            <v>Tanzanian Shilling</v>
          </cell>
          <cell r="G187" t="str">
            <v>TZS</v>
          </cell>
        </row>
        <row r="188">
          <cell r="D188" t="str">
            <v>Tailandia</v>
          </cell>
          <cell r="E188" t="str">
            <v>Таиланд</v>
          </cell>
          <cell r="F188" t="str">
            <v>Baht</v>
          </cell>
          <cell r="G188" t="str">
            <v>THB</v>
          </cell>
        </row>
        <row r="189">
          <cell r="D189" t="str">
            <v>Timor- Leste</v>
          </cell>
          <cell r="E189" t="str">
            <v>Тимор-Лешти</v>
          </cell>
          <cell r="F189" t="str">
            <v>United States Dollar</v>
          </cell>
          <cell r="G189" t="str">
            <v>USD</v>
          </cell>
        </row>
        <row r="190">
          <cell r="D190" t="str">
            <v>Togo</v>
          </cell>
          <cell r="E190" t="str">
            <v>Того</v>
          </cell>
          <cell r="F190" t="str">
            <v>CFA Franc</v>
          </cell>
          <cell r="G190" t="str">
            <v>XOF</v>
          </cell>
        </row>
        <row r="191">
          <cell r="D191" t="str">
            <v>Tonga</v>
          </cell>
          <cell r="E191" t="str">
            <v>Тонга</v>
          </cell>
          <cell r="F191" t="str">
            <v>Paanga</v>
          </cell>
          <cell r="G191" t="str">
            <v>TOP</v>
          </cell>
        </row>
        <row r="192">
          <cell r="D192" t="str">
            <v>Trinidad y Tobago</v>
          </cell>
          <cell r="E192" t="str">
            <v>Тринидад и Тобаго</v>
          </cell>
          <cell r="F192" t="str">
            <v>Trinidad and Tobago Dollar</v>
          </cell>
          <cell r="G192" t="str">
            <v>TTD</v>
          </cell>
        </row>
        <row r="193">
          <cell r="D193" t="str">
            <v>Túnez</v>
          </cell>
          <cell r="E193" t="str">
            <v>Тунис</v>
          </cell>
          <cell r="F193" t="str">
            <v>Tunisian Dinar</v>
          </cell>
          <cell r="G193" t="str">
            <v>TND</v>
          </cell>
        </row>
        <row r="194">
          <cell r="D194" t="str">
            <v>Turquía</v>
          </cell>
          <cell r="E194" t="str">
            <v>Турция</v>
          </cell>
          <cell r="F194" t="str">
            <v>Turkish New Lira</v>
          </cell>
          <cell r="G194" t="str">
            <v>TRY</v>
          </cell>
        </row>
        <row r="195">
          <cell r="D195" t="str">
            <v>Turkmenistán</v>
          </cell>
          <cell r="E195" t="str">
            <v>Туркменистан</v>
          </cell>
          <cell r="F195" t="str">
            <v>Turkmen Manat</v>
          </cell>
          <cell r="G195" t="str">
            <v>TMT</v>
          </cell>
        </row>
        <row r="196">
          <cell r="D196" t="str">
            <v>Tuvalu</v>
          </cell>
          <cell r="E196" t="str">
            <v>Тувалу</v>
          </cell>
          <cell r="F196" t="str">
            <v>Australian Dollar</v>
          </cell>
          <cell r="G196" t="str">
            <v>AUD</v>
          </cell>
        </row>
        <row r="197">
          <cell r="D197" t="str">
            <v>Uganda</v>
          </cell>
          <cell r="E197" t="str">
            <v>Уганда</v>
          </cell>
          <cell r="F197" t="str">
            <v>Ugandan Shilling</v>
          </cell>
          <cell r="G197" t="str">
            <v>UGX</v>
          </cell>
        </row>
        <row r="198">
          <cell r="D198" t="str">
            <v>Ucrania</v>
          </cell>
          <cell r="E198" t="str">
            <v>Украина</v>
          </cell>
          <cell r="F198" t="str">
            <v>Hryvnia</v>
          </cell>
          <cell r="G198" t="str">
            <v>UAH</v>
          </cell>
        </row>
        <row r="199">
          <cell r="D199" t="str">
            <v>Emiratos Árabes Unidos</v>
          </cell>
          <cell r="E199" t="str">
            <v>Объединенные Арабские Эмираты</v>
          </cell>
          <cell r="F199" t="str">
            <v>UAE Dirham</v>
          </cell>
          <cell r="G199" t="str">
            <v>AED</v>
          </cell>
        </row>
        <row r="200">
          <cell r="D200" t="str">
            <v>Reino Unido</v>
          </cell>
          <cell r="E200" t="str">
            <v>Великобритания</v>
          </cell>
          <cell r="F200" t="str">
            <v>Pound Sterling</v>
          </cell>
          <cell r="G200" t="str">
            <v>GBP</v>
          </cell>
        </row>
        <row r="201">
          <cell r="D201" t="str">
            <v>Estados Unidos</v>
          </cell>
          <cell r="E201" t="str">
            <v>США</v>
          </cell>
          <cell r="F201" t="str">
            <v>United States Dollar</v>
          </cell>
          <cell r="G201" t="str">
            <v>USD</v>
          </cell>
        </row>
        <row r="202">
          <cell r="D202" t="str">
            <v>Uruguay</v>
          </cell>
          <cell r="E202" t="str">
            <v>Уругвай</v>
          </cell>
          <cell r="F202" t="str">
            <v>Uruguayan Peso</v>
          </cell>
          <cell r="G202" t="str">
            <v>UYU</v>
          </cell>
        </row>
        <row r="203">
          <cell r="D203" t="str">
            <v>Uzbekistán</v>
          </cell>
          <cell r="E203" t="str">
            <v>Узбекистан</v>
          </cell>
          <cell r="F203" t="str">
            <v>Uzbekistani Som</v>
          </cell>
          <cell r="G203" t="str">
            <v>UZS</v>
          </cell>
        </row>
        <row r="204">
          <cell r="D204" t="str">
            <v>Vanuatu</v>
          </cell>
          <cell r="E204" t="str">
            <v>Вануату</v>
          </cell>
          <cell r="F204" t="str">
            <v>Vanuatu Vatu</v>
          </cell>
          <cell r="G204" t="str">
            <v>VUV</v>
          </cell>
        </row>
        <row r="205">
          <cell r="D205" t="str">
            <v>Venezuela</v>
          </cell>
          <cell r="E205" t="str">
            <v>Венесуэла</v>
          </cell>
          <cell r="F205" t="str">
            <v>Venezuelan Bolivar</v>
          </cell>
          <cell r="G205" t="str">
            <v>VEF</v>
          </cell>
        </row>
        <row r="206">
          <cell r="D206" t="str">
            <v>Viet Nam</v>
          </cell>
          <cell r="E206" t="str">
            <v>Вьетнам</v>
          </cell>
          <cell r="F206" t="str">
            <v>Vietnamese Dong</v>
          </cell>
          <cell r="G206" t="str">
            <v>VND</v>
          </cell>
        </row>
        <row r="207">
          <cell r="D207" t="str">
            <v>Islas Wallis y Futuna</v>
          </cell>
          <cell r="E207" t="str">
            <v>Острова Уоллис и Футуна</v>
          </cell>
          <cell r="F207" t="str">
            <v>CFP Franc</v>
          </cell>
          <cell r="G207" t="str">
            <v>XPF</v>
          </cell>
        </row>
        <row r="208">
          <cell r="D208" t="str">
            <v>Yemen</v>
          </cell>
          <cell r="E208" t="str">
            <v>Йемен</v>
          </cell>
          <cell r="F208" t="str">
            <v>Yemini Rial</v>
          </cell>
          <cell r="G208" t="str">
            <v>YER</v>
          </cell>
        </row>
        <row r="209">
          <cell r="D209" t="str">
            <v>Zambia</v>
          </cell>
          <cell r="E209" t="str">
            <v>Замбия</v>
          </cell>
          <cell r="F209" t="str">
            <v>Zambia Kwacha</v>
          </cell>
          <cell r="G209" t="str">
            <v>ZMW</v>
          </cell>
        </row>
        <row r="210">
          <cell r="D210" t="str">
            <v>Zanzibar</v>
          </cell>
          <cell r="E210" t="str">
            <v>Занзибар</v>
          </cell>
          <cell r="F210" t="str">
            <v>Tanzanian Shilling</v>
          </cell>
          <cell r="G210" t="str">
            <v>TZS</v>
          </cell>
        </row>
        <row r="211">
          <cell r="D211" t="str">
            <v>Zimbabue</v>
          </cell>
          <cell r="E211" t="str">
            <v>Зимбабве</v>
          </cell>
          <cell r="F211" t="str">
            <v>U.S Dollar</v>
          </cell>
          <cell r="G211" t="str">
            <v>USD</v>
          </cell>
        </row>
        <row r="212">
          <cell r="D212" t="e">
            <v>#N/A</v>
          </cell>
          <cell r="E212" t="e">
            <v>#N/A</v>
          </cell>
          <cell r="F212" t="str">
            <v>U.S Dollar</v>
          </cell>
          <cell r="G212" t="str">
            <v>USD</v>
          </cell>
        </row>
        <row r="213">
          <cell r="D213" t="str">
            <v>Multicountry Southern Africa SADC</v>
          </cell>
          <cell r="E213" t="str">
            <v>Multicountry Southern Africa SADC</v>
          </cell>
          <cell r="F213" t="str">
            <v>U.S Dollar</v>
          </cell>
          <cell r="G213" t="str">
            <v>USD</v>
          </cell>
        </row>
        <row r="214">
          <cell r="D214">
            <v>0</v>
          </cell>
          <cell r="E214">
            <v>0</v>
          </cell>
          <cell r="F214" t="str">
            <v>U.S Dollar</v>
          </cell>
          <cell r="G214" t="str">
            <v>USD</v>
          </cell>
        </row>
        <row r="215">
          <cell r="D215" t="e">
            <v>#N/A</v>
          </cell>
          <cell r="E215" t="e">
            <v>#N/A</v>
          </cell>
          <cell r="F215" t="str">
            <v>U.S Dollar</v>
          </cell>
          <cell r="G215" t="str">
            <v>USD</v>
          </cell>
        </row>
        <row r="216">
          <cell r="D216" t="str">
            <v>Multicountry Caribbean CARICOM-PANCAP</v>
          </cell>
          <cell r="E216" t="str">
            <v>Multicountry Caribbean CARICOM-PANCAP</v>
          </cell>
          <cell r="F216" t="str">
            <v>U.S Dollar</v>
          </cell>
          <cell r="G216" t="str">
            <v>USD</v>
          </cell>
        </row>
        <row r="217">
          <cell r="D217" t="e">
            <v>#N/A</v>
          </cell>
          <cell r="E217" t="e">
            <v>#N/A</v>
          </cell>
          <cell r="F217" t="str">
            <v>U.S Dollar</v>
          </cell>
          <cell r="G217" t="str">
            <v>USD</v>
          </cell>
        </row>
        <row r="218">
          <cell r="D218" t="e">
            <v>#N/A</v>
          </cell>
          <cell r="E218" t="e">
            <v>#N/A</v>
          </cell>
          <cell r="F218" t="str">
            <v>U.S Dollar</v>
          </cell>
          <cell r="G218" t="str">
            <v>USD</v>
          </cell>
        </row>
        <row r="219">
          <cell r="D219" t="str">
            <v>Multicountry Americas EMMIE</v>
          </cell>
          <cell r="E219" t="str">
            <v>Multicountry Americas EMMIE</v>
          </cell>
          <cell r="F219" t="str">
            <v>U.S Dollar</v>
          </cell>
          <cell r="G219" t="str">
            <v>USD</v>
          </cell>
        </row>
        <row r="220">
          <cell r="D220" t="str">
            <v>Multicountry Caribbean MCC</v>
          </cell>
          <cell r="E220" t="str">
            <v>Multicountry Caribbean MCC</v>
          </cell>
          <cell r="F220" t="str">
            <v>U.S Dollar</v>
          </cell>
          <cell r="G220" t="str">
            <v>USD</v>
          </cell>
        </row>
        <row r="221">
          <cell r="D221" t="str">
            <v>Multicountry Central Americas REDCA</v>
          </cell>
          <cell r="E221" t="str">
            <v>Multicountry Central Americas REDCA</v>
          </cell>
          <cell r="F221" t="str">
            <v>U.S Dollar</v>
          </cell>
          <cell r="G221" t="str">
            <v>USD</v>
          </cell>
        </row>
        <row r="222">
          <cell r="D222" t="str">
            <v>Multicountry Americas REDTRASEX</v>
          </cell>
          <cell r="E222" t="str">
            <v>Multicountry Americas REDTRASEX</v>
          </cell>
          <cell r="F222" t="str">
            <v>U.S Dollar</v>
          </cell>
          <cell r="G222" t="str">
            <v>USD</v>
          </cell>
        </row>
        <row r="223">
          <cell r="D223" t="str">
            <v>Multicountry East Asia and Pacific APN</v>
          </cell>
          <cell r="E223" t="str">
            <v>Multicountry East Asia and Pacific APN</v>
          </cell>
          <cell r="F223" t="str">
            <v>U.S Dollar</v>
          </cell>
          <cell r="G223" t="str">
            <v>USD</v>
          </cell>
        </row>
        <row r="224">
          <cell r="D224" t="str">
            <v>Multicountry East Asia and Pacific HIVOS</v>
          </cell>
          <cell r="E224" t="str">
            <v>Multicountry East Asia and Pacific HIVOS</v>
          </cell>
          <cell r="F224" t="str">
            <v>U.S Dollar</v>
          </cell>
          <cell r="G224" t="str">
            <v>USD</v>
          </cell>
        </row>
        <row r="225">
          <cell r="D225" t="str">
            <v>Multicountry East Asia and Pacific RAI</v>
          </cell>
          <cell r="E225" t="str">
            <v>Multicountry East Asia and Pacific RAI</v>
          </cell>
          <cell r="F225" t="str">
            <v>U.S Dollar</v>
          </cell>
          <cell r="G225" t="str">
            <v>USD</v>
          </cell>
        </row>
        <row r="226">
          <cell r="D226" t="str">
            <v>Multicountry EECA EHRN</v>
          </cell>
          <cell r="E226" t="str">
            <v>Multicountry EECA EHRN</v>
          </cell>
          <cell r="F226" t="str">
            <v>U.S Dollar</v>
          </cell>
          <cell r="G226" t="str">
            <v>USD</v>
          </cell>
        </row>
        <row r="227">
          <cell r="D227" t="str">
            <v>Multicountry MENA HRA</v>
          </cell>
          <cell r="E227" t="str">
            <v>Multicountry MENA HRA</v>
          </cell>
          <cell r="F227" t="str">
            <v>U.S Dollar</v>
          </cell>
          <cell r="G227" t="str">
            <v>USD</v>
          </cell>
        </row>
        <row r="228">
          <cell r="D228" t="str">
            <v>Multicountry South Asia</v>
          </cell>
          <cell r="E228" t="str">
            <v>Multicountry South Asia</v>
          </cell>
          <cell r="F228" t="str">
            <v>U.S Dollar</v>
          </cell>
          <cell r="G228" t="str">
            <v>USD</v>
          </cell>
        </row>
        <row r="229">
          <cell r="D229" t="str">
            <v>Multicountry Western Pacific</v>
          </cell>
          <cell r="E229" t="str">
            <v>Multicountry Western Pacific</v>
          </cell>
          <cell r="F229" t="str">
            <v>U.S Dollar</v>
          </cell>
          <cell r="G229" t="str">
            <v>USD</v>
          </cell>
        </row>
        <row r="230">
          <cell r="D230" t="str">
            <v>Multicountry Southern Africa HIVOS</v>
          </cell>
          <cell r="E230" t="str">
            <v>Multicountry Southern Africa HIVOS</v>
          </cell>
          <cell r="F230" t="str">
            <v>U.S Dollar</v>
          </cell>
          <cell r="G230" t="str">
            <v>USD</v>
          </cell>
        </row>
        <row r="231">
          <cell r="D231" t="str">
            <v>Multicountry Southern Africa ARASA</v>
          </cell>
          <cell r="E231" t="str">
            <v>Multicountry Southern Africa ARASA</v>
          </cell>
          <cell r="F231" t="str">
            <v>U.S Dollar</v>
          </cell>
          <cell r="G231" t="str">
            <v>USD</v>
          </cell>
        </row>
        <row r="232">
          <cell r="D232" t="str">
            <v>Multicountry Eastern Africa KANCO</v>
          </cell>
          <cell r="E232" t="str">
            <v>Multicountry Eastern Africa KANCO</v>
          </cell>
          <cell r="F232" t="str">
            <v>U.S Dollar</v>
          </cell>
          <cell r="G232" t="str">
            <v>USD</v>
          </cell>
        </row>
        <row r="233">
          <cell r="D233" t="str">
            <v>Multicountry Eastern Africa ANECCA</v>
          </cell>
          <cell r="E233" t="str">
            <v>Multicountry Eastern Africa ANECCA</v>
          </cell>
          <cell r="F233" t="str">
            <v>U.S Dollar</v>
          </cell>
          <cell r="G233" t="str">
            <v>USD</v>
          </cell>
        </row>
        <row r="234">
          <cell r="D234" t="str">
            <v>Multicountry West Africa ALCO</v>
          </cell>
          <cell r="E234" t="str">
            <v>Multicountry West Africa ALCO</v>
          </cell>
          <cell r="F234" t="str">
            <v>CFA Franc</v>
          </cell>
          <cell r="G234" t="str">
            <v>XOF</v>
          </cell>
        </row>
        <row r="235">
          <cell r="D235" t="str">
            <v>Multicountry Eastern Africa IGAD</v>
          </cell>
          <cell r="E235" t="str">
            <v>Multicountry Eastern Africa IGAD</v>
          </cell>
          <cell r="F235" t="str">
            <v>U.S Dollar</v>
          </cell>
          <cell r="G235" t="str">
            <v>USD</v>
          </cell>
        </row>
        <row r="236">
          <cell r="D236" t="str">
            <v>Multicountry Southern Africa E11</v>
          </cell>
          <cell r="E236" t="str">
            <v>Multicountry Southern Africa E12</v>
          </cell>
          <cell r="F236" t="str">
            <v>U.S Dollar</v>
          </cell>
          <cell r="G236" t="str">
            <v>USD</v>
          </cell>
        </row>
        <row r="237">
          <cell r="D237" t="str">
            <v>Multicountry Southern Africa WHC</v>
          </cell>
          <cell r="E237" t="str">
            <v>Multicountry Southern Africa WHC</v>
          </cell>
          <cell r="F237" t="str">
            <v>U.S Dollar</v>
          </cell>
          <cell r="G237" t="str">
            <v>USD</v>
          </cell>
        </row>
        <row r="238">
          <cell r="D238" t="str">
            <v>Multicountry Africa ECSA-HC</v>
          </cell>
          <cell r="E238" t="str">
            <v>Multicountry Africa ECSA-HC</v>
          </cell>
          <cell r="F238" t="str">
            <v>U.S Dollar</v>
          </cell>
          <cell r="G238" t="str">
            <v>USD</v>
          </cell>
        </row>
        <row r="239">
          <cell r="D239" t="e">
            <v>#N/A</v>
          </cell>
          <cell r="E239" t="e">
            <v>#N/A</v>
          </cell>
          <cell r="F239" t="str">
            <v>U.S Dollar</v>
          </cell>
          <cell r="G239" t="str">
            <v>USD</v>
          </cell>
        </row>
        <row r="240">
          <cell r="D240" t="str">
            <v>Multicountry EECA ECUO</v>
          </cell>
          <cell r="E240" t="str">
            <v>Multicountry EECA ECUO</v>
          </cell>
          <cell r="F240" t="str">
            <v>Euro</v>
          </cell>
          <cell r="G240" t="str">
            <v>EUR</v>
          </cell>
        </row>
        <row r="241">
          <cell r="D241" t="str">
            <v>Multicountry EECA PAS</v>
          </cell>
          <cell r="E241" t="str">
            <v>Multicountry EECA PAS</v>
          </cell>
          <cell r="F241" t="str">
            <v>U.S Dollar</v>
          </cell>
          <cell r="G241" t="str">
            <v>USD</v>
          </cell>
        </row>
        <row r="242">
          <cell r="D242" t="e">
            <v>#N/A</v>
          </cell>
          <cell r="E242" t="e">
            <v>#N/A</v>
          </cell>
          <cell r="F242" t="str">
            <v>U.S Dollar</v>
          </cell>
          <cell r="G242" t="str">
            <v>USD</v>
          </cell>
        </row>
        <row r="243">
          <cell r="D243" t="str">
            <v>Multicountry Americas ICW</v>
          </cell>
          <cell r="E243" t="str">
            <v>Multicountry Americas ICW</v>
          </cell>
          <cell r="F243" t="str">
            <v>U.S Dollar</v>
          </cell>
          <cell r="G243" t="str">
            <v>USD</v>
          </cell>
        </row>
        <row r="244">
          <cell r="D244" t="str">
            <v>Multicountry Americas REDLACTRANS</v>
          </cell>
          <cell r="E244" t="str">
            <v>Multicountry Americas REDLACTRANS</v>
          </cell>
          <cell r="F244" t="str">
            <v>U.S Dollar</v>
          </cell>
          <cell r="G244" t="str">
            <v>USD</v>
          </cell>
        </row>
        <row r="245">
          <cell r="D245" t="e">
            <v>#N/A</v>
          </cell>
          <cell r="E245" t="e">
            <v>#N/A</v>
          </cell>
          <cell r="F245" t="str">
            <v>U.S Dollar</v>
          </cell>
          <cell r="G245" t="str">
            <v>USD</v>
          </cell>
        </row>
        <row r="246">
          <cell r="D246" t="str">
            <v>Multicountry EECA ECOM</v>
          </cell>
          <cell r="E246" t="str">
            <v>Multicountry EECA ECOM</v>
          </cell>
          <cell r="F246">
            <v>0</v>
          </cell>
          <cell r="G246">
            <v>0</v>
          </cell>
        </row>
        <row r="247">
          <cell r="D247" t="str">
            <v>Multicountry Western Africa ANCS</v>
          </cell>
          <cell r="E247" t="str">
            <v>Multicountry Western Africa ANCS</v>
          </cell>
          <cell r="F247">
            <v>0</v>
          </cell>
          <cell r="G247">
            <v>0</v>
          </cell>
        </row>
        <row r="248">
          <cell r="D248" t="str">
            <v>Multicountry Middle East MER</v>
          </cell>
          <cell r="E248" t="str">
            <v>Multicountry Middle East MER</v>
          </cell>
          <cell r="F248">
            <v>0</v>
          </cell>
          <cell r="G248">
            <v>0</v>
          </cell>
        </row>
        <row r="249">
          <cell r="D249" t="str">
            <v>Multicountry EECA IHAU</v>
          </cell>
          <cell r="E249" t="str">
            <v>Multicountry EECA IHAU</v>
          </cell>
          <cell r="F249">
            <v>0</v>
          </cell>
          <cell r="G249">
            <v>0</v>
          </cell>
        </row>
        <row r="250">
          <cell r="D250" t="str">
            <v>Multicountry Western Africa HI</v>
          </cell>
          <cell r="E250" t="str">
            <v>Multicountry Western Africa HI</v>
          </cell>
          <cell r="F250">
            <v>0</v>
          </cell>
          <cell r="G250">
            <v>0</v>
          </cell>
        </row>
      </sheetData>
      <sheetData sheetId="6">
        <row r="1">
          <cell r="C1">
            <v>2</v>
          </cell>
        </row>
      </sheetData>
      <sheetData sheetId="7" refreshError="1"/>
      <sheetData sheetId="8" refreshError="1"/>
      <sheetData sheetId="9">
        <row r="107">
          <cell r="X107">
            <v>14481816.408867192</v>
          </cell>
        </row>
      </sheetData>
      <sheetData sheetId="10">
        <row r="107">
          <cell r="X107">
            <v>14481816.408867195</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B1"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CatInt"/>
      <sheetName val="Summary by Cost Input"/>
      <sheetName val="Cost Inputs"/>
      <sheetName val="Rank unique Mod-Int-PR"/>
      <sheetName val="Assumptions HR"/>
      <sheetName val="Assumptions TRC"/>
      <sheetName val="Assumptions Other"/>
      <sheetName val="Free sheet-enter what you need"/>
      <sheetName val="Free pivot table"/>
      <sheetName val="Financial Triggers - Budget"/>
      <sheetName val="Country"/>
      <sheetName val="Recipient"/>
      <sheetName val="Assumptions"/>
      <sheetName val="CatCmp"/>
      <sheetName val="CatModules"/>
      <sheetName val="ModInCmp"/>
      <sheetName val="Budget Lines"/>
      <sheetName val="ActivityConcat"/>
      <sheetName val="CostGroup"/>
      <sheetName val="apttus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AA2" t="str">
            <v>CHF</v>
          </cell>
          <cell r="AC2" t="str">
            <v>g</v>
          </cell>
        </row>
        <row r="3">
          <cell r="AC3" t="str">
            <v>mg</v>
          </cell>
        </row>
        <row r="4">
          <cell r="AC4" t="str">
            <v>ml</v>
          </cell>
        </row>
        <row r="5">
          <cell r="AC5" t="str">
            <v>tab</v>
          </cell>
        </row>
        <row r="6">
          <cell r="AC6" t="str">
            <v>supp</v>
          </cell>
        </row>
        <row r="7">
          <cell r="AC7" t="str">
            <v>Kit</v>
          </cell>
        </row>
        <row r="8">
          <cell r="AC8" t="str">
            <v>Capsule</v>
          </cell>
        </row>
        <row r="9">
          <cell r="AC9" t="str">
            <v>Injection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Log"/>
      <sheetName val="Instructions"/>
      <sheetName val="Setup"/>
      <sheetName val="Pharmaceuticals"/>
      <sheetName val="Health Products &amp; Equipment"/>
      <sheetName val="Other Pharma &amp; Health Products"/>
      <sheetName val="PSM Costs"/>
      <sheetName val="Budget Summary"/>
      <sheetName val="ActivityConcat"/>
      <sheetName val="Recipient"/>
      <sheetName val="Currencies"/>
      <sheetName val="Rank unique CI-Prod-Spec"/>
      <sheetName val="CostInpInCmpInSFpsmCat"/>
      <sheetName val="Product Summary"/>
      <sheetName val="Rank unique Mod-Int-CI-PR"/>
      <sheetName val="PSM Detailed Budget"/>
      <sheetName val="Country"/>
      <sheetName val="Translations"/>
      <sheetName val="CatCmp"/>
      <sheetName val="CatModules"/>
      <sheetName val="ModInCmp"/>
      <sheetName val="CatInt"/>
      <sheetName val="CatCostGrp"/>
      <sheetName val="CatCostInp"/>
      <sheetName val="CatProd"/>
      <sheetName val="CatProdSpec"/>
      <sheetName val="Query for PSM products"/>
    </sheetNames>
    <sheetDataSet>
      <sheetData sheetId="0"/>
      <sheetData sheetId="1"/>
      <sheetData sheetId="2">
        <row r="10">
          <cell r="C10" t="str">
            <v>USD</v>
          </cell>
        </row>
        <row r="16">
          <cell r="B16" t="str">
            <v>Ministry of Health of El Salvador</v>
          </cell>
          <cell r="D16" t="str">
            <v>MINSAL</v>
          </cell>
        </row>
      </sheetData>
      <sheetData sheetId="3"/>
      <sheetData sheetId="4"/>
      <sheetData sheetId="5"/>
      <sheetData sheetId="6"/>
      <sheetData sheetId="7"/>
      <sheetData sheetId="8"/>
      <sheetData sheetId="9"/>
      <sheetData sheetId="10"/>
      <sheetData sheetId="11"/>
      <sheetData sheetId="12">
        <row r="1">
          <cell r="D1">
            <v>3</v>
          </cell>
          <cell r="F1">
            <v>10</v>
          </cell>
        </row>
        <row r="3">
          <cell r="D3" t="str">
            <v>5.2 Condoms - Male</v>
          </cell>
          <cell r="F3" t="str">
            <v>4.5 Opportunistic infections and STI medicines</v>
          </cell>
        </row>
      </sheetData>
      <sheetData sheetId="13"/>
      <sheetData sheetId="14"/>
      <sheetData sheetId="15"/>
      <sheetData sheetId="16"/>
      <sheetData sheetId="17">
        <row r="45">
          <cell r="A45" t="str">
            <v>Q1 Quantity</v>
          </cell>
        </row>
      </sheetData>
      <sheetData sheetId="18"/>
      <sheetData sheetId="19"/>
      <sheetData sheetId="20">
        <row r="1">
          <cell r="A1" t="str">
            <v>CatModRowNbr</v>
          </cell>
        </row>
      </sheetData>
      <sheetData sheetId="21"/>
      <sheetData sheetId="22"/>
      <sheetData sheetId="23">
        <row r="2">
          <cell r="E2" t="str">
            <v>1.0 Human Resources (HR)</v>
          </cell>
        </row>
      </sheetData>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rma CIs"/>
      <sheetName val="CatInt"/>
      <sheetName val="Setup"/>
      <sheetName val="Cost Inputs"/>
      <sheetName val="CatCmp"/>
      <sheetName val="Detailed Budget"/>
      <sheetName val="CatProd"/>
      <sheetName val="Definitions"/>
      <sheetName val="ModInCmp"/>
      <sheetName val="Feuil1"/>
      <sheetName val="Codes "/>
      <sheetName val="Lists"/>
      <sheetName val="Pharma%20CIs"/>
      <sheetName val="Budget Template"/>
      <sheetName val="Data Sheet"/>
      <sheetName val="Sheet1"/>
      <sheetName val="CIs"/>
      <sheetName val="Assumptions"/>
      <sheetName val="Budget Lines"/>
      <sheetName val="Country"/>
      <sheetName val="Translations"/>
      <sheetName val="Currencies"/>
      <sheetName val="Recipient"/>
      <sheetName val="IRS FORMAT GF"/>
      <sheetName val="Memo HIV"/>
      <sheetName val="Apercu - Section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sheetName val="Pharma CIs"/>
      <sheetName val="Chg log"/>
      <sheetName val="Instructions"/>
      <sheetName val="Setup"/>
      <sheetName val="Detailed Budget"/>
      <sheetName val="Currencies"/>
      <sheetName val="Assumptions TRC"/>
      <sheetName val="TRC-PIVOT"/>
      <sheetName val="Assumptions HR"/>
      <sheetName val="Assumptions Other"/>
      <sheetName val="Budget Summary"/>
      <sheetName val="Summary by Intervention"/>
      <sheetName val="Summary by Cost Input"/>
      <sheetName val="CatInt"/>
      <sheetName val="Cost Inputs"/>
      <sheetName val="Concept Note Module Budget"/>
      <sheetName val="Free sheet-enter what you need"/>
      <sheetName val="Free pivot table"/>
      <sheetName val="Rank unique Mod-Int-PR"/>
      <sheetName val="Country"/>
      <sheetName val="Recipient"/>
      <sheetName val="Assumptions"/>
      <sheetName val="CatCmp"/>
      <sheetName val="CatModules"/>
      <sheetName val="ModInCmp"/>
      <sheetName val="Budget Lines"/>
      <sheetName val="ActivityConcat"/>
      <sheetName val="Translations"/>
      <sheetName val="CostGroup"/>
      <sheetName val="Data Sheet"/>
      <sheetName val="IRS FORMAT GF"/>
      <sheetName val="Range Page"/>
    </sheetNames>
    <sheetDataSet>
      <sheetData sheetId="0" refreshError="1"/>
      <sheetData sheetId="1" refreshError="1"/>
      <sheetData sheetId="2"/>
      <sheetData sheetId="3"/>
      <sheetData sheetId="4">
        <row r="2">
          <cell r="A2" t="str">
            <v xml:space="preserve">Please remember to right click "Refresh" every time you update the data in the "Assumption" TRC sheet. </v>
          </cell>
        </row>
      </sheetData>
      <sheetData sheetId="5">
        <row r="2">
          <cell r="A2" t="str">
            <v xml:space="preserve">Please remember to right click "Refresh" every time you update the data in the "Assumption" TRC sheet. </v>
          </cell>
        </row>
      </sheetData>
      <sheetData sheetId="6">
        <row r="2">
          <cell r="A2" t="str">
            <v xml:space="preserve">Please remember to right click "Refresh" every time you update the data in the "Assumption" TRC sheet. </v>
          </cell>
        </row>
      </sheetData>
      <sheetData sheetId="7">
        <row r="2">
          <cell r="A2" t="str">
            <v xml:space="preserve">Please remember to right click "Refresh" every time you update the data in the "Assumption" TRC sheet. </v>
          </cell>
        </row>
      </sheetData>
      <sheetData sheetId="8">
        <row r="2">
          <cell r="A2" t="str">
            <v xml:space="preserve">Please remember to right click "Refresh" every time you update the data in the "Assumption" TRC sheet. </v>
          </cell>
        </row>
      </sheetData>
      <sheetData sheetId="9">
        <row r="2">
          <cell r="A2" t="str">
            <v xml:space="preserve">Please remember to right click "Refresh" every time you update the data in the "Assumption" TRC sheet. </v>
          </cell>
        </row>
      </sheetData>
      <sheetData sheetId="10">
        <row r="2">
          <cell r="A2" t="str">
            <v xml:space="preserve">Please remember to right click "Refresh" every time you update the data in the "Assumption" TRC sheet.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mientos"/>
      <sheetName val="General"/>
      <sheetName val="repr. sustantiva"/>
      <sheetName val="reasign. presup. sustantiva"/>
    </sheetNames>
    <sheetDataSet>
      <sheetData sheetId="0"/>
      <sheetData sheetId="1"/>
      <sheetData sheetId="2"/>
      <sheetData sheetId="3">
        <row r="11">
          <cell r="T11">
            <v>35000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presupuesto resumido"/>
      <sheetName val="Assumptions HR"/>
      <sheetName val="Assumptions TRC"/>
      <sheetName val="Assumptions Other"/>
      <sheetName val="Free sheet-enter what you need"/>
      <sheetName val="Free pivot table"/>
      <sheetName val="Financial Triggers - Budget"/>
      <sheetName val="Cronograma"/>
      <sheetName val="Hitos"/>
      <sheetName val="VALOR DEL EURO AL 14OCT2019"/>
      <sheetName val="Hoja3"/>
      <sheetName val="apttusmetadata"/>
    </sheetNames>
    <sheetDataSet>
      <sheetData sheetId="0" refreshError="1"/>
      <sheetData sheetId="1">
        <row r="44">
          <cell r="BY44">
            <v>801687.75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47"/>
  <sheetViews>
    <sheetView view="pageBreakPreview" topLeftCell="Q19" zoomScale="86" zoomScaleNormal="86" zoomScaleSheetLayoutView="86" workbookViewId="0">
      <selection activeCell="R17" sqref="R17"/>
    </sheetView>
  </sheetViews>
  <sheetFormatPr baseColWidth="10" defaultColWidth="9" defaultRowHeight="13.8" x14ac:dyDescent="0.25"/>
  <cols>
    <col min="1" max="1" width="0.8984375" style="2" customWidth="1"/>
    <col min="2" max="2" width="9.59765625" style="168" customWidth="1"/>
    <col min="3" max="3" width="22.3984375" style="135" customWidth="1"/>
    <col min="4" max="4" width="18.5" style="135" customWidth="1"/>
    <col min="5" max="5" width="21.09765625" style="41" customWidth="1"/>
    <col min="6" max="6" width="11.09765625" style="41" hidden="1" customWidth="1"/>
    <col min="7" max="7" width="14.59765625" style="45" customWidth="1"/>
    <col min="8" max="8" width="15.19921875" style="122" customWidth="1"/>
    <col min="9" max="9" width="17.09765625" customWidth="1"/>
    <col min="10" max="10" width="22" customWidth="1"/>
    <col min="11" max="11" width="17.09765625" style="94" customWidth="1"/>
    <col min="12" max="12" width="1.59765625" customWidth="1"/>
    <col min="13" max="13" width="18.19921875" customWidth="1"/>
    <col min="14" max="14" width="13.09765625" style="182" customWidth="1"/>
    <col min="15" max="15" width="23.59765625" style="135" customWidth="1"/>
    <col min="16" max="16" width="15.5" style="135" customWidth="1"/>
    <col min="17" max="17" width="18" style="41" customWidth="1"/>
    <col min="18" max="18" width="32.5" style="41" customWidth="1"/>
    <col min="19" max="19" width="21.19921875" style="9" customWidth="1"/>
    <col min="20" max="20" width="68.59765625" style="157" customWidth="1"/>
    <col min="21" max="21" width="18.5" style="2" customWidth="1"/>
    <col min="22" max="22" width="90" style="2" bestFit="1" customWidth="1"/>
    <col min="23" max="23" width="9" style="2"/>
    <col min="24" max="24" width="10.59765625" style="2" bestFit="1" customWidth="1"/>
    <col min="25" max="16384" width="9" style="2"/>
  </cols>
  <sheetData>
    <row r="1" spans="2:21" ht="14.4" thickBot="1" x14ac:dyDescent="0.3"/>
    <row r="2" spans="2:21" ht="28.5" customHeight="1" thickBot="1" x14ac:dyDescent="0.45">
      <c r="B2" s="328" t="s">
        <v>87</v>
      </c>
      <c r="C2" s="329"/>
      <c r="D2" s="329"/>
      <c r="E2" s="329"/>
      <c r="F2" s="329"/>
      <c r="G2" s="329"/>
      <c r="H2" s="329"/>
      <c r="I2" s="330"/>
    </row>
    <row r="3" spans="2:21" ht="27" customHeight="1" thickBot="1" x14ac:dyDescent="0.45">
      <c r="B3" s="328" t="s">
        <v>202</v>
      </c>
      <c r="C3" s="329"/>
      <c r="D3" s="329"/>
      <c r="E3" s="329"/>
      <c r="F3" s="329"/>
      <c r="G3" s="329"/>
      <c r="H3" s="329"/>
      <c r="I3" s="330"/>
      <c r="N3" s="336" t="s">
        <v>4</v>
      </c>
      <c r="O3" s="337"/>
      <c r="P3" s="338" t="s">
        <v>5</v>
      </c>
      <c r="Q3" s="338"/>
      <c r="R3" s="338"/>
      <c r="S3" s="339"/>
    </row>
    <row r="4" spans="2:21" ht="41.25" customHeight="1" x14ac:dyDescent="0.25">
      <c r="B4" s="340" t="s">
        <v>1</v>
      </c>
      <c r="C4" s="341"/>
      <c r="D4" s="342" t="s">
        <v>57</v>
      </c>
      <c r="E4" s="343"/>
      <c r="F4" s="3"/>
      <c r="N4" s="344" t="s">
        <v>6</v>
      </c>
      <c r="O4" s="345"/>
      <c r="P4" s="346" t="s">
        <v>7</v>
      </c>
      <c r="Q4" s="346"/>
      <c r="R4" s="346"/>
      <c r="S4" s="347"/>
    </row>
    <row r="5" spans="2:21" ht="41.25" customHeight="1" x14ac:dyDescent="0.25">
      <c r="B5" s="348" t="s">
        <v>2</v>
      </c>
      <c r="C5" s="349"/>
      <c r="D5" s="350" t="s">
        <v>58</v>
      </c>
      <c r="E5" s="351"/>
      <c r="F5" s="3"/>
      <c r="N5" s="344" t="s">
        <v>8</v>
      </c>
      <c r="O5" s="345"/>
      <c r="P5" s="352"/>
      <c r="Q5" s="352"/>
      <c r="R5" s="352"/>
      <c r="S5" s="353"/>
    </row>
    <row r="6" spans="2:21" ht="41.25" customHeight="1" thickBot="1" x14ac:dyDescent="0.3">
      <c r="B6" s="354" t="s">
        <v>3</v>
      </c>
      <c r="C6" s="355"/>
      <c r="D6" s="356" t="s">
        <v>59</v>
      </c>
      <c r="E6" s="357"/>
      <c r="F6" s="3"/>
      <c r="N6" s="322" t="s">
        <v>9</v>
      </c>
      <c r="O6" s="323"/>
      <c r="P6" s="324"/>
      <c r="Q6" s="324"/>
      <c r="R6" s="324"/>
      <c r="S6" s="325"/>
    </row>
    <row r="7" spans="2:21" ht="9" customHeight="1" x14ac:dyDescent="0.25">
      <c r="B7" s="17"/>
      <c r="C7" s="136"/>
      <c r="D7" s="136"/>
      <c r="E7" s="3"/>
      <c r="F7" s="3"/>
    </row>
    <row r="8" spans="2:21" ht="27" customHeight="1" thickBot="1" x14ac:dyDescent="0.3">
      <c r="B8" s="331" t="s">
        <v>233</v>
      </c>
      <c r="C8" s="331"/>
      <c r="D8" s="331"/>
      <c r="E8" s="331"/>
      <c r="F8" s="331"/>
      <c r="G8" s="331"/>
      <c r="H8" s="331"/>
      <c r="I8" s="75"/>
      <c r="J8" s="75"/>
      <c r="K8" s="95"/>
    </row>
    <row r="9" spans="2:21" ht="54" customHeight="1" thickBot="1" x14ac:dyDescent="0.45">
      <c r="B9" s="328" t="s">
        <v>33</v>
      </c>
      <c r="C9" s="329"/>
      <c r="D9" s="329"/>
      <c r="E9" s="329"/>
      <c r="F9" s="329"/>
      <c r="G9" s="329"/>
      <c r="H9" s="329"/>
      <c r="I9" s="329"/>
      <c r="J9" s="329"/>
      <c r="K9" s="330"/>
      <c r="M9" s="328" t="s">
        <v>34</v>
      </c>
      <c r="N9" s="329"/>
      <c r="O9" s="329"/>
      <c r="P9" s="329"/>
      <c r="Q9" s="329"/>
      <c r="R9" s="329"/>
      <c r="S9" s="329"/>
      <c r="T9" s="330"/>
      <c r="U9" s="307" t="s">
        <v>57</v>
      </c>
    </row>
    <row r="10" spans="2:21" s="168" customFormat="1" ht="115.5" customHeight="1" thickBot="1" x14ac:dyDescent="0.3">
      <c r="B10" s="11" t="s">
        <v>35</v>
      </c>
      <c r="C10" s="5" t="s">
        <v>37</v>
      </c>
      <c r="D10" s="5" t="s">
        <v>36</v>
      </c>
      <c r="E10" s="13" t="s">
        <v>38</v>
      </c>
      <c r="F10" s="14" t="s">
        <v>10</v>
      </c>
      <c r="G10" s="11" t="s">
        <v>39</v>
      </c>
      <c r="H10" s="124" t="s">
        <v>40</v>
      </c>
      <c r="I10" s="11" t="s">
        <v>41</v>
      </c>
      <c r="J10" s="13" t="s">
        <v>42</v>
      </c>
      <c r="K10" s="102" t="s">
        <v>123</v>
      </c>
      <c r="L10" s="15"/>
      <c r="M10" s="102" t="s">
        <v>124</v>
      </c>
      <c r="N10" s="11" t="s">
        <v>35</v>
      </c>
      <c r="O10" s="5" t="s">
        <v>37</v>
      </c>
      <c r="P10" s="5" t="s">
        <v>36</v>
      </c>
      <c r="Q10" s="11" t="s">
        <v>39</v>
      </c>
      <c r="R10" s="13" t="s">
        <v>38</v>
      </c>
      <c r="S10" s="71" t="s">
        <v>43</v>
      </c>
      <c r="T10" s="158" t="s">
        <v>44</v>
      </c>
      <c r="U10" s="308"/>
    </row>
    <row r="11" spans="2:21" s="168" customFormat="1" ht="8.25" customHeight="1" thickBot="1" x14ac:dyDescent="0.3">
      <c r="B11" s="169"/>
      <c r="C11" s="170"/>
      <c r="D11" s="170"/>
      <c r="E11" s="171"/>
      <c r="F11" s="172"/>
      <c r="G11" s="171"/>
      <c r="H11" s="173"/>
      <c r="I11" s="171"/>
      <c r="J11" s="171"/>
      <c r="K11" s="174"/>
      <c r="L11" s="15"/>
      <c r="M11" s="174"/>
      <c r="N11" s="171"/>
      <c r="O11" s="170"/>
      <c r="P11" s="170"/>
      <c r="Q11" s="171"/>
      <c r="R11" s="171"/>
      <c r="S11" s="173"/>
      <c r="T11" s="175"/>
      <c r="U11" s="176"/>
    </row>
    <row r="12" spans="2:21" s="168" customFormat="1" ht="36.75" customHeight="1" thickBot="1" x14ac:dyDescent="0.3">
      <c r="B12" s="309" t="s">
        <v>160</v>
      </c>
      <c r="C12" s="310"/>
      <c r="D12" s="310"/>
      <c r="E12" s="310"/>
      <c r="F12" s="310"/>
      <c r="G12" s="310"/>
      <c r="H12" s="310"/>
      <c r="I12" s="310"/>
      <c r="J12" s="310"/>
      <c r="K12" s="310"/>
      <c r="L12" s="310"/>
      <c r="M12" s="310"/>
      <c r="N12" s="311"/>
      <c r="O12" s="311"/>
      <c r="P12" s="311"/>
      <c r="Q12" s="311"/>
      <c r="R12" s="311"/>
      <c r="S12" s="311"/>
      <c r="T12" s="311"/>
      <c r="U12" s="312"/>
    </row>
    <row r="13" spans="2:21" s="168" customFormat="1" ht="285.75" customHeight="1" x14ac:dyDescent="0.25">
      <c r="B13" s="313">
        <v>41</v>
      </c>
      <c r="C13" s="315" t="s">
        <v>47</v>
      </c>
      <c r="D13" s="315" t="s">
        <v>151</v>
      </c>
      <c r="E13" s="318" t="s">
        <v>203</v>
      </c>
      <c r="F13" s="14"/>
      <c r="G13" s="320" t="s">
        <v>204</v>
      </c>
      <c r="H13" s="300">
        <v>916112.35000000021</v>
      </c>
      <c r="I13" s="300">
        <v>100862</v>
      </c>
      <c r="J13" s="300">
        <v>90442</v>
      </c>
      <c r="K13" s="302" t="s">
        <v>209</v>
      </c>
      <c r="L13" s="15"/>
      <c r="M13" s="326" t="s">
        <v>209</v>
      </c>
      <c r="N13" s="183">
        <v>32</v>
      </c>
      <c r="O13" s="177" t="s">
        <v>50</v>
      </c>
      <c r="P13" s="177" t="s">
        <v>171</v>
      </c>
      <c r="Q13" s="178" t="s">
        <v>54</v>
      </c>
      <c r="R13" s="188" t="s">
        <v>210</v>
      </c>
      <c r="S13" s="180">
        <v>20475</v>
      </c>
      <c r="T13" s="181" t="s">
        <v>237</v>
      </c>
      <c r="U13" s="176"/>
    </row>
    <row r="14" spans="2:21" s="168" customFormat="1" ht="141.75" customHeight="1" x14ac:dyDescent="0.25">
      <c r="B14" s="313"/>
      <c r="C14" s="316"/>
      <c r="D14" s="316"/>
      <c r="E14" s="318"/>
      <c r="F14" s="14"/>
      <c r="G14" s="320"/>
      <c r="H14" s="300"/>
      <c r="I14" s="300"/>
      <c r="J14" s="300"/>
      <c r="K14" s="302"/>
      <c r="L14" s="15"/>
      <c r="M14" s="326"/>
      <c r="N14" s="183">
        <v>47</v>
      </c>
      <c r="O14" s="177" t="s">
        <v>53</v>
      </c>
      <c r="P14" s="177" t="s">
        <v>56</v>
      </c>
      <c r="Q14" s="178" t="s">
        <v>55</v>
      </c>
      <c r="R14" s="188" t="s">
        <v>211</v>
      </c>
      <c r="S14" s="180">
        <v>19967</v>
      </c>
      <c r="T14" s="181" t="s">
        <v>239</v>
      </c>
      <c r="U14" s="176"/>
    </row>
    <row r="15" spans="2:21" s="168" customFormat="1" ht="197.25" customHeight="1" thickBot="1" x14ac:dyDescent="0.3">
      <c r="B15" s="313"/>
      <c r="C15" s="316"/>
      <c r="D15" s="316"/>
      <c r="E15" s="318"/>
      <c r="F15" s="14"/>
      <c r="G15" s="320"/>
      <c r="H15" s="300"/>
      <c r="I15" s="300"/>
      <c r="J15" s="300"/>
      <c r="K15" s="302"/>
      <c r="L15" s="15"/>
      <c r="M15" s="326"/>
      <c r="N15" s="183">
        <v>26</v>
      </c>
      <c r="O15" s="177" t="s">
        <v>45</v>
      </c>
      <c r="P15" s="177" t="s">
        <v>164</v>
      </c>
      <c r="Q15" s="178">
        <f>+'[6]reasign. presup. sustantiva'!$T$11</f>
        <v>35000</v>
      </c>
      <c r="R15" s="179" t="s">
        <v>212</v>
      </c>
      <c r="S15" s="180">
        <v>35000</v>
      </c>
      <c r="T15" s="181" t="s">
        <v>236</v>
      </c>
      <c r="U15" s="176"/>
    </row>
    <row r="16" spans="2:21" s="168" customFormat="1" ht="364.5" customHeight="1" thickBot="1" x14ac:dyDescent="0.3">
      <c r="B16" s="314"/>
      <c r="C16" s="317"/>
      <c r="D16" s="317"/>
      <c r="E16" s="319"/>
      <c r="F16" s="104"/>
      <c r="G16" s="321"/>
      <c r="H16" s="301"/>
      <c r="I16" s="301"/>
      <c r="J16" s="301"/>
      <c r="K16" s="303"/>
      <c r="L16" s="15"/>
      <c r="M16" s="327"/>
      <c r="N16" s="183">
        <v>31</v>
      </c>
      <c r="O16" s="177" t="s">
        <v>53</v>
      </c>
      <c r="P16" s="177" t="s">
        <v>56</v>
      </c>
      <c r="Q16" s="178" t="s">
        <v>54</v>
      </c>
      <c r="R16" s="179" t="s">
        <v>213</v>
      </c>
      <c r="S16" s="180">
        <v>15000</v>
      </c>
      <c r="T16" s="181" t="s">
        <v>238</v>
      </c>
      <c r="U16" s="176"/>
    </row>
    <row r="17" spans="2:21" s="168" customFormat="1" ht="249" thickBot="1" x14ac:dyDescent="0.3">
      <c r="B17" s="166">
        <v>40</v>
      </c>
      <c r="C17" s="118" t="s">
        <v>50</v>
      </c>
      <c r="D17" s="118" t="s">
        <v>205</v>
      </c>
      <c r="E17" s="118" t="s">
        <v>206</v>
      </c>
      <c r="F17" s="118"/>
      <c r="G17" s="118" t="s">
        <v>204</v>
      </c>
      <c r="H17" s="115">
        <f>+'[7]Detailed Budget'!$BY$44</f>
        <v>801687.75</v>
      </c>
      <c r="I17" s="115">
        <v>15746.85</v>
      </c>
      <c r="J17" s="115">
        <v>12000</v>
      </c>
      <c r="K17" s="118" t="s">
        <v>207</v>
      </c>
      <c r="L17" s="15"/>
      <c r="M17" s="167" t="s">
        <v>208</v>
      </c>
      <c r="N17" s="183">
        <v>47</v>
      </c>
      <c r="O17" s="177" t="s">
        <v>53</v>
      </c>
      <c r="P17" s="177" t="s">
        <v>56</v>
      </c>
      <c r="Q17" s="178" t="s">
        <v>55</v>
      </c>
      <c r="R17" s="188" t="s">
        <v>214</v>
      </c>
      <c r="S17" s="165">
        <v>12000</v>
      </c>
      <c r="T17" s="155" t="s">
        <v>240</v>
      </c>
      <c r="U17" s="164"/>
    </row>
    <row r="18" spans="2:21" ht="14.4" thickBot="1" x14ac:dyDescent="0.3">
      <c r="B18" s="18"/>
      <c r="C18" s="137"/>
      <c r="D18" s="137"/>
      <c r="E18" s="47"/>
      <c r="F18" s="48"/>
      <c r="G18" s="47"/>
      <c r="H18" s="125"/>
      <c r="I18" s="4"/>
      <c r="J18" s="6"/>
      <c r="K18" s="97"/>
      <c r="M18" s="97"/>
      <c r="N18" s="184"/>
      <c r="O18" s="137"/>
      <c r="P18" s="145"/>
      <c r="Q18" s="57"/>
      <c r="R18" s="48"/>
      <c r="S18" s="10"/>
      <c r="T18" s="160"/>
      <c r="U18" s="7"/>
    </row>
    <row r="19" spans="2:21" ht="23.4" thickBot="1" x14ac:dyDescent="0.45">
      <c r="B19" s="304" t="s">
        <v>25</v>
      </c>
      <c r="C19" s="305"/>
      <c r="D19" s="305"/>
      <c r="E19" s="305"/>
      <c r="F19" s="305"/>
      <c r="G19" s="305"/>
      <c r="H19" s="305"/>
      <c r="I19" s="306"/>
      <c r="J19" s="74">
        <f>SUM(J13:J18)</f>
        <v>102442</v>
      </c>
      <c r="K19" s="103"/>
      <c r="M19" s="103"/>
      <c r="N19" s="288" t="s">
        <v>25</v>
      </c>
      <c r="O19" s="289"/>
      <c r="P19" s="289"/>
      <c r="Q19" s="289"/>
      <c r="R19" s="289"/>
      <c r="S19" s="72">
        <f>SUM(S13:S17)</f>
        <v>102442</v>
      </c>
      <c r="T19" s="161"/>
      <c r="U19" s="8"/>
    </row>
    <row r="20" spans="2:21" s="83" customFormat="1" ht="60.75" customHeight="1" x14ac:dyDescent="0.4">
      <c r="B20" s="290" t="s">
        <v>215</v>
      </c>
      <c r="C20" s="290"/>
      <c r="D20" s="290"/>
      <c r="E20" s="290"/>
      <c r="F20" s="290"/>
      <c r="G20" s="290"/>
      <c r="H20" s="290"/>
      <c r="I20" s="76"/>
      <c r="J20" s="77"/>
      <c r="K20" s="77"/>
      <c r="L20" s="78"/>
      <c r="M20" s="98"/>
      <c r="N20" s="79"/>
      <c r="O20" s="146"/>
      <c r="P20" s="146"/>
      <c r="Q20" s="79"/>
      <c r="R20" s="79"/>
      <c r="S20" s="80"/>
      <c r="T20" s="81"/>
      <c r="U20" s="82"/>
    </row>
    <row r="21" spans="2:21" s="83" customFormat="1" ht="22.8" x14ac:dyDescent="0.4">
      <c r="B21" s="76"/>
      <c r="C21" s="138"/>
      <c r="D21" s="138"/>
      <c r="E21" s="76"/>
      <c r="F21" s="76"/>
      <c r="G21" s="76"/>
      <c r="H21" s="126"/>
      <c r="I21" s="76"/>
      <c r="J21" s="77"/>
      <c r="K21" s="98"/>
      <c r="L21" s="78"/>
      <c r="M21" s="78"/>
      <c r="N21" s="79"/>
      <c r="O21" s="146"/>
      <c r="P21" s="146"/>
      <c r="Q21" s="79"/>
      <c r="R21" s="79"/>
      <c r="S21" s="80"/>
      <c r="T21" s="81"/>
      <c r="U21" s="82"/>
    </row>
    <row r="22" spans="2:21" ht="14.25" customHeight="1" thickBot="1" x14ac:dyDescent="0.3">
      <c r="B22" s="34"/>
      <c r="C22" s="139"/>
      <c r="D22" s="139"/>
      <c r="E22" s="49"/>
      <c r="F22" s="49"/>
      <c r="G22" s="50"/>
      <c r="H22" s="127"/>
    </row>
    <row r="23" spans="2:21" x14ac:dyDescent="0.25">
      <c r="B23" s="58"/>
      <c r="C23" s="140"/>
      <c r="D23" s="52" t="s">
        <v>26</v>
      </c>
      <c r="E23" s="52"/>
      <c r="F23" s="52"/>
      <c r="G23" s="52"/>
      <c r="H23" s="128"/>
      <c r="I23" s="37"/>
      <c r="N23" s="334" t="s">
        <v>30</v>
      </c>
      <c r="O23" s="335"/>
      <c r="P23" s="140"/>
      <c r="Q23" s="60"/>
      <c r="R23" s="60"/>
      <c r="S23" s="85"/>
      <c r="T23" s="162"/>
    </row>
    <row r="24" spans="2:21" x14ac:dyDescent="0.25">
      <c r="B24" s="25"/>
      <c r="C24" s="53"/>
      <c r="D24" s="53"/>
      <c r="E24" s="53"/>
      <c r="F24" s="53"/>
      <c r="G24" s="53"/>
      <c r="H24" s="129"/>
      <c r="I24" s="38"/>
      <c r="N24" s="185"/>
      <c r="O24" s="86"/>
      <c r="P24" s="86"/>
      <c r="Q24" s="86"/>
      <c r="R24" s="86"/>
      <c r="S24" s="87"/>
      <c r="T24" s="40"/>
    </row>
    <row r="25" spans="2:21" x14ac:dyDescent="0.25">
      <c r="B25" s="25"/>
      <c r="C25" s="86" t="s">
        <v>27</v>
      </c>
      <c r="D25" s="86"/>
      <c r="E25" s="86"/>
      <c r="F25" s="86"/>
      <c r="G25" s="86"/>
      <c r="H25" s="130"/>
      <c r="I25" s="87"/>
      <c r="N25" s="296" t="s">
        <v>31</v>
      </c>
      <c r="O25" s="297"/>
      <c r="P25" s="297"/>
      <c r="Q25" s="297"/>
      <c r="R25" s="297"/>
      <c r="S25" s="87"/>
      <c r="T25" s="40"/>
    </row>
    <row r="26" spans="2:21" ht="67.5" customHeight="1" x14ac:dyDescent="0.25">
      <c r="B26" s="25"/>
      <c r="C26" s="291" t="s">
        <v>28</v>
      </c>
      <c r="D26" s="291"/>
      <c r="E26" s="291"/>
      <c r="F26" s="291"/>
      <c r="G26" s="291"/>
      <c r="H26" s="291"/>
      <c r="I26" s="292"/>
      <c r="J26" s="16"/>
      <c r="K26" s="99"/>
      <c r="N26" s="293" t="s">
        <v>88</v>
      </c>
      <c r="O26" s="294"/>
      <c r="P26" s="294"/>
      <c r="Q26" s="294"/>
      <c r="R26" s="294"/>
      <c r="S26" s="295"/>
      <c r="T26" s="134"/>
    </row>
    <row r="27" spans="2:21" ht="40.5" customHeight="1" thickBot="1" x14ac:dyDescent="0.3">
      <c r="B27" s="26"/>
      <c r="C27" s="298" t="s">
        <v>29</v>
      </c>
      <c r="D27" s="298"/>
      <c r="E27" s="298"/>
      <c r="F27" s="298"/>
      <c r="G27" s="298"/>
      <c r="H27" s="298"/>
      <c r="I27" s="299"/>
      <c r="N27" s="332" t="s">
        <v>32</v>
      </c>
      <c r="O27" s="333"/>
      <c r="P27" s="333"/>
      <c r="Q27" s="333"/>
      <c r="R27" s="333"/>
      <c r="S27" s="91"/>
      <c r="T27" s="40"/>
    </row>
    <row r="28" spans="2:21" ht="15.6" x14ac:dyDescent="0.25">
      <c r="C28" s="141"/>
      <c r="D28" s="141"/>
      <c r="E28" s="61"/>
      <c r="F28" s="61"/>
      <c r="G28" s="61"/>
      <c r="H28" s="131"/>
      <c r="I28" s="21"/>
      <c r="J28" s="21"/>
      <c r="K28" s="100"/>
      <c r="L28" s="21"/>
      <c r="M28" s="21"/>
      <c r="N28" s="186"/>
      <c r="O28" s="143"/>
      <c r="P28" s="143"/>
      <c r="Q28" s="22"/>
      <c r="R28" s="22"/>
      <c r="S28" s="67"/>
      <c r="T28" s="162"/>
    </row>
    <row r="29" spans="2:21" ht="15.6" x14ac:dyDescent="0.25">
      <c r="C29" s="141"/>
      <c r="D29" s="141"/>
      <c r="E29" s="61"/>
      <c r="F29" s="61"/>
      <c r="G29" s="61"/>
      <c r="H29" s="131"/>
      <c r="I29" s="21"/>
      <c r="J29" s="21"/>
      <c r="K29" s="100"/>
      <c r="L29" s="21"/>
      <c r="M29" s="21"/>
      <c r="N29" s="186"/>
      <c r="O29" s="143"/>
      <c r="P29" s="143"/>
      <c r="Q29" s="22"/>
      <c r="R29" s="22"/>
      <c r="S29" s="67"/>
      <c r="T29" s="162"/>
    </row>
    <row r="30" spans="2:21" ht="16.2" thickBot="1" x14ac:dyDescent="0.3">
      <c r="D30" s="141"/>
      <c r="E30" s="61"/>
      <c r="F30" s="61"/>
      <c r="G30" s="61"/>
      <c r="H30" s="131"/>
      <c r="I30" s="21"/>
      <c r="J30" s="21"/>
      <c r="K30" s="100"/>
      <c r="L30" s="21"/>
      <c r="M30" s="21"/>
      <c r="N30" s="186"/>
      <c r="O30" s="143"/>
      <c r="P30" s="143"/>
      <c r="Q30" s="22"/>
      <c r="R30" s="22"/>
      <c r="S30" s="67"/>
      <c r="T30" s="162"/>
    </row>
    <row r="31" spans="2:21" ht="16.8" x14ac:dyDescent="0.25">
      <c r="B31" s="279" t="s">
        <v>89</v>
      </c>
      <c r="C31" s="280"/>
      <c r="D31" s="142"/>
      <c r="E31" s="54"/>
      <c r="F31" s="54"/>
      <c r="G31" s="54"/>
      <c r="H31" s="132"/>
      <c r="I31" s="27"/>
      <c r="J31" s="27"/>
      <c r="K31" s="101"/>
      <c r="L31" s="27"/>
      <c r="M31" s="27"/>
      <c r="N31" s="187"/>
      <c r="O31" s="140"/>
      <c r="P31" s="140"/>
      <c r="Q31" s="60"/>
      <c r="R31" s="60"/>
      <c r="S31" s="66"/>
      <c r="T31" s="163"/>
      <c r="U31" s="28"/>
    </row>
    <row r="32" spans="2:21" ht="137.25" customHeight="1" thickBot="1" x14ac:dyDescent="0.3">
      <c r="B32" s="281" t="s">
        <v>232</v>
      </c>
      <c r="C32" s="282"/>
      <c r="D32" s="282"/>
      <c r="E32" s="282"/>
      <c r="F32" s="283"/>
      <c r="G32" s="282"/>
      <c r="H32" s="282"/>
      <c r="I32" s="282"/>
      <c r="J32" s="282"/>
      <c r="K32" s="282"/>
      <c r="L32" s="282"/>
      <c r="M32" s="282"/>
      <c r="N32" s="282"/>
      <c r="O32" s="282"/>
      <c r="P32" s="282"/>
      <c r="Q32" s="282"/>
      <c r="R32" s="282"/>
      <c r="S32" s="282"/>
      <c r="T32" s="282"/>
      <c r="U32" s="284"/>
    </row>
    <row r="33" spans="2:20" ht="15.6" x14ac:dyDescent="0.25">
      <c r="C33" s="141"/>
      <c r="D33" s="141"/>
      <c r="E33" s="61"/>
      <c r="F33" s="61"/>
      <c r="G33" s="61"/>
      <c r="H33" s="131"/>
      <c r="I33" s="21"/>
      <c r="J33" s="21"/>
      <c r="K33" s="100"/>
      <c r="L33" s="21"/>
      <c r="M33" s="21"/>
      <c r="N33" s="186"/>
      <c r="O33" s="143"/>
      <c r="P33" s="143"/>
      <c r="Q33" s="22"/>
      <c r="R33" s="22"/>
      <c r="S33" s="67"/>
      <c r="T33" s="162"/>
    </row>
    <row r="34" spans="2:20" ht="15.6" x14ac:dyDescent="0.25">
      <c r="C34" s="141"/>
      <c r="D34" s="141"/>
      <c r="E34" s="61"/>
      <c r="F34" s="61"/>
      <c r="G34" s="61"/>
      <c r="H34" s="131"/>
      <c r="I34" s="21"/>
      <c r="J34" s="21"/>
      <c r="K34" s="100"/>
      <c r="L34" s="21"/>
      <c r="M34" s="21"/>
      <c r="N34" s="186"/>
      <c r="O34" s="143"/>
      <c r="P34" s="143"/>
      <c r="Q34" s="22"/>
      <c r="R34" s="22"/>
      <c r="S34" s="67"/>
      <c r="T34" s="162"/>
    </row>
    <row r="35" spans="2:20" ht="15.6" x14ac:dyDescent="0.25">
      <c r="C35" s="141"/>
      <c r="D35" s="141"/>
      <c r="E35" s="61"/>
      <c r="F35" s="61"/>
      <c r="G35" s="61"/>
      <c r="H35" s="131"/>
      <c r="I35" s="21"/>
      <c r="J35" s="21"/>
      <c r="K35" s="100"/>
      <c r="L35" s="21"/>
      <c r="M35" s="21"/>
      <c r="N35" s="186"/>
      <c r="O35" s="143"/>
      <c r="P35" s="143"/>
      <c r="Q35" s="22"/>
      <c r="R35" s="22"/>
      <c r="S35" s="67"/>
      <c r="T35" s="162"/>
    </row>
    <row r="36" spans="2:20" ht="15.6" x14ac:dyDescent="0.25">
      <c r="C36" s="141"/>
      <c r="D36" s="141"/>
      <c r="E36" s="61"/>
      <c r="F36" s="61"/>
      <c r="G36" s="61"/>
      <c r="H36" s="131"/>
      <c r="I36" s="21"/>
      <c r="J36" s="21"/>
      <c r="K36" s="100"/>
      <c r="L36" s="21"/>
      <c r="M36" s="21"/>
      <c r="N36" s="186"/>
      <c r="O36" s="143"/>
      <c r="P36" s="143"/>
      <c r="Q36" s="22"/>
      <c r="R36" s="22"/>
      <c r="S36" s="67"/>
      <c r="T36" s="162"/>
    </row>
    <row r="37" spans="2:20" ht="15.6" x14ac:dyDescent="0.25">
      <c r="C37" s="141"/>
      <c r="D37" s="141"/>
      <c r="E37" s="61"/>
      <c r="F37" s="61"/>
      <c r="G37" s="61"/>
      <c r="H37" s="131"/>
      <c r="I37" s="21"/>
      <c r="J37" s="21"/>
      <c r="K37" s="100"/>
      <c r="L37" s="21"/>
      <c r="M37" s="21"/>
      <c r="N37" s="186"/>
      <c r="O37" s="143"/>
      <c r="P37" s="143"/>
      <c r="Q37" s="22"/>
      <c r="R37" s="22"/>
      <c r="S37" s="67"/>
      <c r="T37" s="162"/>
    </row>
    <row r="38" spans="2:20" ht="15.6" x14ac:dyDescent="0.25">
      <c r="C38" s="141"/>
      <c r="D38" s="141"/>
      <c r="E38" s="61"/>
      <c r="F38" s="61"/>
      <c r="G38" s="61"/>
      <c r="H38" s="131"/>
      <c r="I38" s="21"/>
      <c r="J38" s="21"/>
      <c r="K38" s="100"/>
      <c r="L38" s="21"/>
      <c r="M38" s="21"/>
      <c r="N38" s="186"/>
      <c r="O38" s="143"/>
      <c r="P38" s="143"/>
      <c r="Q38" s="22"/>
      <c r="R38" s="22"/>
      <c r="S38" s="67"/>
      <c r="T38" s="162"/>
    </row>
    <row r="39" spans="2:20" ht="15.6" x14ac:dyDescent="0.25">
      <c r="C39" s="141"/>
      <c r="D39" s="141"/>
      <c r="E39" s="61"/>
      <c r="F39" s="61"/>
      <c r="G39" s="61"/>
      <c r="H39" s="131"/>
      <c r="I39" s="21"/>
      <c r="J39" s="21"/>
      <c r="K39" s="100"/>
      <c r="L39" s="21"/>
      <c r="M39" s="21"/>
      <c r="N39" s="186"/>
      <c r="O39" s="143"/>
      <c r="P39" s="143"/>
      <c r="Q39" s="22"/>
      <c r="R39" s="22"/>
      <c r="S39" s="67"/>
      <c r="T39" s="162"/>
    </row>
    <row r="40" spans="2:20" x14ac:dyDescent="0.25">
      <c r="C40" s="143"/>
      <c r="D40" s="143"/>
      <c r="E40" s="24"/>
      <c r="F40" s="24"/>
      <c r="G40" s="24"/>
      <c r="H40" s="133"/>
      <c r="I40" s="21"/>
      <c r="J40" s="21"/>
      <c r="K40" s="100"/>
      <c r="L40" s="21"/>
      <c r="M40" s="21"/>
      <c r="N40" s="59"/>
    </row>
    <row r="41" spans="2:20" x14ac:dyDescent="0.25">
      <c r="C41" s="143"/>
      <c r="D41" s="143"/>
      <c r="E41" s="22"/>
      <c r="F41" s="22"/>
      <c r="G41" s="24"/>
      <c r="H41" s="133"/>
      <c r="I41" s="21"/>
      <c r="J41" s="21"/>
      <c r="K41" s="100"/>
      <c r="L41" s="21"/>
      <c r="M41" s="21"/>
      <c r="N41" s="186"/>
    </row>
    <row r="42" spans="2:20" x14ac:dyDescent="0.25">
      <c r="C42" s="143"/>
      <c r="D42" s="143"/>
      <c r="E42" s="22"/>
      <c r="F42" s="22"/>
      <c r="G42" s="24"/>
      <c r="H42" s="133"/>
      <c r="I42" s="21"/>
      <c r="J42" s="21"/>
      <c r="K42" s="100"/>
      <c r="L42" s="21"/>
      <c r="M42" s="21"/>
      <c r="N42" s="186"/>
      <c r="P42" s="73"/>
    </row>
    <row r="43" spans="2:20" ht="54" customHeight="1" x14ac:dyDescent="0.25">
      <c r="B43" s="285" t="s">
        <v>75</v>
      </c>
      <c r="C43" s="285"/>
      <c r="D43" s="143"/>
      <c r="E43" s="2"/>
      <c r="F43" s="2"/>
      <c r="G43" s="2"/>
      <c r="H43" s="69" t="s">
        <v>79</v>
      </c>
      <c r="I43" s="133"/>
      <c r="J43" s="21"/>
      <c r="K43" s="2"/>
      <c r="L43" s="2"/>
      <c r="M43" s="2"/>
      <c r="P43" s="73" t="s">
        <v>80</v>
      </c>
      <c r="Q43" s="147"/>
      <c r="R43" s="135"/>
      <c r="S43" s="73" t="s">
        <v>189</v>
      </c>
      <c r="T43" s="2"/>
    </row>
    <row r="44" spans="2:20" ht="23.25" customHeight="1" x14ac:dyDescent="0.25">
      <c r="B44" s="286" t="s">
        <v>193</v>
      </c>
      <c r="C44" s="286"/>
      <c r="D44" s="286"/>
      <c r="E44" s="2"/>
      <c r="F44" s="2"/>
      <c r="G44" s="2"/>
      <c r="H44" s="277" t="s">
        <v>192</v>
      </c>
      <c r="I44" s="277"/>
      <c r="J44" s="277"/>
      <c r="K44" s="277"/>
      <c r="L44" s="2"/>
      <c r="M44" s="2"/>
      <c r="P44" s="277" t="s">
        <v>191</v>
      </c>
      <c r="Q44" s="277"/>
      <c r="R44" s="277"/>
      <c r="S44" s="287" t="s">
        <v>190</v>
      </c>
      <c r="T44" s="287"/>
    </row>
    <row r="45" spans="2:20" ht="27.75" customHeight="1" x14ac:dyDescent="0.25">
      <c r="B45" s="277" t="s">
        <v>76</v>
      </c>
      <c r="C45" s="277"/>
      <c r="D45" s="277"/>
      <c r="E45" s="2"/>
      <c r="F45" s="2"/>
      <c r="G45" s="2"/>
      <c r="H45" s="277" t="s">
        <v>77</v>
      </c>
      <c r="I45" s="277"/>
      <c r="J45" s="277"/>
      <c r="K45" s="277"/>
      <c r="L45" s="2"/>
      <c r="M45" s="2"/>
      <c r="P45" s="277" t="s">
        <v>125</v>
      </c>
      <c r="Q45" s="277"/>
      <c r="R45" s="277"/>
      <c r="S45" s="278" t="s">
        <v>83</v>
      </c>
      <c r="T45" s="278"/>
    </row>
    <row r="46" spans="2:20" ht="25.5" customHeight="1" x14ac:dyDescent="0.25">
      <c r="B46" s="277" t="s">
        <v>74</v>
      </c>
      <c r="C46" s="277"/>
      <c r="D46" s="277"/>
      <c r="E46" s="2"/>
      <c r="F46" s="2"/>
      <c r="G46" s="2"/>
      <c r="H46" s="277" t="s">
        <v>78</v>
      </c>
      <c r="I46" s="277"/>
      <c r="J46" s="277"/>
      <c r="K46" s="277"/>
      <c r="L46" s="2"/>
      <c r="M46" s="2"/>
      <c r="P46" s="277" t="s">
        <v>81</v>
      </c>
      <c r="Q46" s="277"/>
      <c r="R46" s="277"/>
      <c r="S46" s="278" t="s">
        <v>182</v>
      </c>
      <c r="T46" s="278"/>
    </row>
    <row r="47" spans="2:20" ht="28.5" customHeight="1" x14ac:dyDescent="0.25">
      <c r="C47" s="143"/>
      <c r="D47" s="143"/>
      <c r="E47" s="2"/>
      <c r="F47" s="2"/>
      <c r="G47" s="2"/>
      <c r="H47" s="2"/>
      <c r="I47" s="2"/>
      <c r="J47" s="2"/>
      <c r="K47" s="2"/>
      <c r="L47" s="2"/>
      <c r="M47" s="2"/>
      <c r="P47" s="2"/>
      <c r="Q47" s="2"/>
      <c r="S47" s="135"/>
      <c r="T47" s="41"/>
    </row>
  </sheetData>
  <mergeCells count="55">
    <mergeCell ref="N27:R27"/>
    <mergeCell ref="N23:O23"/>
    <mergeCell ref="B2:I2"/>
    <mergeCell ref="B3:I3"/>
    <mergeCell ref="N3:O3"/>
    <mergeCell ref="P3:S3"/>
    <mergeCell ref="B4:C4"/>
    <mergeCell ref="D4:E4"/>
    <mergeCell ref="N4:O4"/>
    <mergeCell ref="P4:S4"/>
    <mergeCell ref="B5:C5"/>
    <mergeCell ref="D5:E5"/>
    <mergeCell ref="N5:O5"/>
    <mergeCell ref="P5:S5"/>
    <mergeCell ref="B6:C6"/>
    <mergeCell ref="D6:E6"/>
    <mergeCell ref="N6:O6"/>
    <mergeCell ref="P6:S6"/>
    <mergeCell ref="M13:M16"/>
    <mergeCell ref="B9:K9"/>
    <mergeCell ref="M9:T9"/>
    <mergeCell ref="B8:H8"/>
    <mergeCell ref="U9:U10"/>
    <mergeCell ref="B12:U12"/>
    <mergeCell ref="B13:B16"/>
    <mergeCell ref="C13:C16"/>
    <mergeCell ref="D13:D16"/>
    <mergeCell ref="E13:E16"/>
    <mergeCell ref="G13:G16"/>
    <mergeCell ref="C27:I27"/>
    <mergeCell ref="H13:H16"/>
    <mergeCell ref="I13:I16"/>
    <mergeCell ref="J13:J16"/>
    <mergeCell ref="K13:K16"/>
    <mergeCell ref="B19:I19"/>
    <mergeCell ref="N19:R19"/>
    <mergeCell ref="B20:H20"/>
    <mergeCell ref="C26:I26"/>
    <mergeCell ref="N26:S26"/>
    <mergeCell ref="N25:R25"/>
    <mergeCell ref="B31:C31"/>
    <mergeCell ref="B32:U32"/>
    <mergeCell ref="B43:C43"/>
    <mergeCell ref="B44:D44"/>
    <mergeCell ref="H44:K44"/>
    <mergeCell ref="P44:R44"/>
    <mergeCell ref="S44:T44"/>
    <mergeCell ref="B45:D45"/>
    <mergeCell ref="H45:K45"/>
    <mergeCell ref="P45:R45"/>
    <mergeCell ref="S45:T45"/>
    <mergeCell ref="B46:D46"/>
    <mergeCell ref="H46:K46"/>
    <mergeCell ref="P46:R46"/>
    <mergeCell ref="S46:T46"/>
  </mergeCells>
  <conditionalFormatting sqref="C17">
    <cfRule type="expression" dxfId="16" priority="15">
      <formula>(INDIRECT(ADDRESS(ROW(),COLUMN()))="")*(VALUE(INDIRECT(ADDRESS(ROW(),70)))&gt;0)</formula>
    </cfRule>
    <cfRule type="expression" dxfId="15" priority="16">
      <formula>AND($D17="",$B17&lt;&gt;"--")</formula>
    </cfRule>
  </conditionalFormatting>
  <conditionalFormatting sqref="R14">
    <cfRule type="expression" dxfId="14" priority="4">
      <formula>(INDIRECT(ADDRESS(ROW(),COLUMN()))="")*(VALUE(INDIRECT(ADDRESS(ROW(),76)))&gt;0)</formula>
    </cfRule>
  </conditionalFormatting>
  <conditionalFormatting sqref="R13">
    <cfRule type="expression" dxfId="13" priority="3">
      <formula>(INDIRECT(ADDRESS(ROW(),COLUMN()))="")*(VALUE(INDIRECT(ADDRESS(ROW(),76)))&gt;0)</formula>
    </cfRule>
  </conditionalFormatting>
  <conditionalFormatting sqref="R17">
    <cfRule type="expression" dxfId="12" priority="1">
      <formula>(INDIRECT(ADDRESS(ROW(),COLUMN()))="")*(VALUE(INDIRECT(ADDRESS(ROW(),76)))&gt;0)</formula>
    </cfRule>
  </conditionalFormatting>
  <dataValidations count="1">
    <dataValidation type="list" allowBlank="1" showInputMessage="1" showErrorMessage="1" sqref="D17">
      <formula1>OFFSET(ModuleStart,MATCH(CK17,ModuleColumn,0)-1,1,COUNTIF(ModuleColumn,CK17),1)</formula1>
    </dataValidation>
  </dataValidations>
  <printOptions horizontalCentered="1"/>
  <pageMargins left="0.23622047244094491" right="0.23622047244094491" top="0.74803149606299213" bottom="0.74803149606299213" header="0.31496062992125984" footer="0.31496062992125984"/>
  <pageSetup paperSize="3"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V90"/>
  <sheetViews>
    <sheetView tabSelected="1" view="pageBreakPreview" topLeftCell="Q18" zoomScaleNormal="86" zoomScaleSheetLayoutView="100" workbookViewId="0">
      <selection activeCell="S26" sqref="S26"/>
    </sheetView>
  </sheetViews>
  <sheetFormatPr baseColWidth="10" defaultColWidth="9" defaultRowHeight="13.8" x14ac:dyDescent="0.25"/>
  <cols>
    <col min="1" max="1" width="0.8984375" style="2" customWidth="1"/>
    <col min="2" max="2" width="9.59765625" style="111" customWidth="1"/>
    <col min="3" max="3" width="22.3984375" style="135" customWidth="1"/>
    <col min="4" max="4" width="18.5" style="135" customWidth="1"/>
    <col min="5" max="5" width="21.09765625" style="41" customWidth="1"/>
    <col min="6" max="6" width="11.09765625" style="41" hidden="1" customWidth="1"/>
    <col min="7" max="7" width="14.59765625" style="45" customWidth="1"/>
    <col min="8" max="8" width="15.19921875" style="122" customWidth="1"/>
    <col min="9" max="9" width="17.09765625" customWidth="1"/>
    <col min="10" max="10" width="22" customWidth="1"/>
    <col min="11" max="11" width="17.09765625" style="94" customWidth="1"/>
    <col min="12" max="12" width="1.59765625" customWidth="1"/>
    <col min="13" max="13" width="18.19921875" customWidth="1"/>
    <col min="14" max="14" width="13.09765625" style="2" customWidth="1"/>
    <col min="15" max="15" width="23.59765625" style="135" customWidth="1"/>
    <col min="16" max="16" width="15.5" style="135" customWidth="1"/>
    <col min="17" max="17" width="18" style="41" customWidth="1"/>
    <col min="18" max="18" width="32.5" style="41" customWidth="1"/>
    <col min="19" max="19" width="21.8984375" style="9" customWidth="1"/>
    <col min="20" max="20" width="69.59765625" style="157" customWidth="1"/>
    <col min="21" max="21" width="18.5" style="2" customWidth="1"/>
    <col min="22" max="22" width="90" style="2" bestFit="1" customWidth="1"/>
    <col min="23" max="23" width="9" style="2"/>
    <col min="24" max="24" width="10.59765625" style="2" bestFit="1" customWidth="1"/>
    <col min="25" max="16384" width="9" style="2"/>
  </cols>
  <sheetData>
    <row r="1" spans="2:21" ht="14.4" thickBot="1" x14ac:dyDescent="0.3"/>
    <row r="2" spans="2:21" ht="28.5" customHeight="1" thickBot="1" x14ac:dyDescent="0.45">
      <c r="B2" s="328" t="s">
        <v>87</v>
      </c>
      <c r="C2" s="329"/>
      <c r="D2" s="329"/>
      <c r="E2" s="329"/>
      <c r="F2" s="329"/>
      <c r="G2" s="329"/>
      <c r="H2" s="329"/>
      <c r="I2" s="330"/>
    </row>
    <row r="3" spans="2:21" ht="27" customHeight="1" thickBot="1" x14ac:dyDescent="0.45">
      <c r="B3" s="328" t="s">
        <v>186</v>
      </c>
      <c r="C3" s="329"/>
      <c r="D3" s="329"/>
      <c r="E3" s="329"/>
      <c r="F3" s="329"/>
      <c r="G3" s="329"/>
      <c r="H3" s="329"/>
      <c r="I3" s="330"/>
      <c r="N3" s="336" t="s">
        <v>4</v>
      </c>
      <c r="O3" s="337"/>
      <c r="P3" s="338" t="s">
        <v>5</v>
      </c>
      <c r="Q3" s="338"/>
      <c r="R3" s="338"/>
      <c r="S3" s="339"/>
    </row>
    <row r="4" spans="2:21" ht="41.25" customHeight="1" x14ac:dyDescent="0.25">
      <c r="B4" s="340" t="s">
        <v>1</v>
      </c>
      <c r="C4" s="341"/>
      <c r="D4" s="342" t="s">
        <v>57</v>
      </c>
      <c r="E4" s="343"/>
      <c r="F4" s="3"/>
      <c r="N4" s="344" t="s">
        <v>6</v>
      </c>
      <c r="O4" s="345"/>
      <c r="P4" s="346" t="s">
        <v>7</v>
      </c>
      <c r="Q4" s="346"/>
      <c r="R4" s="346"/>
      <c r="S4" s="347"/>
    </row>
    <row r="5" spans="2:21" ht="41.25" customHeight="1" x14ac:dyDescent="0.25">
      <c r="B5" s="348" t="s">
        <v>2</v>
      </c>
      <c r="C5" s="349"/>
      <c r="D5" s="350" t="s">
        <v>58</v>
      </c>
      <c r="E5" s="351"/>
      <c r="F5" s="3"/>
      <c r="N5" s="344" t="s">
        <v>8</v>
      </c>
      <c r="O5" s="345"/>
      <c r="P5" s="352"/>
      <c r="Q5" s="352"/>
      <c r="R5" s="352"/>
      <c r="S5" s="353"/>
    </row>
    <row r="6" spans="2:21" ht="41.25" customHeight="1" thickBot="1" x14ac:dyDescent="0.3">
      <c r="B6" s="354" t="s">
        <v>3</v>
      </c>
      <c r="C6" s="355"/>
      <c r="D6" s="356" t="s">
        <v>59</v>
      </c>
      <c r="E6" s="357"/>
      <c r="F6" s="3"/>
      <c r="N6" s="322" t="s">
        <v>9</v>
      </c>
      <c r="O6" s="323"/>
      <c r="P6" s="324"/>
      <c r="Q6" s="324"/>
      <c r="R6" s="324"/>
      <c r="S6" s="325"/>
    </row>
    <row r="7" spans="2:21" ht="9" customHeight="1" x14ac:dyDescent="0.25">
      <c r="B7" s="17"/>
      <c r="C7" s="136"/>
      <c r="D7" s="136"/>
      <c r="E7" s="3"/>
      <c r="F7" s="3"/>
    </row>
    <row r="8" spans="2:21" ht="27" customHeight="1" thickBot="1" x14ac:dyDescent="0.3">
      <c r="B8" s="359" t="s">
        <v>185</v>
      </c>
      <c r="C8" s="359"/>
      <c r="D8" s="359"/>
      <c r="E8" s="359"/>
      <c r="F8" s="359"/>
      <c r="G8" s="359"/>
      <c r="H8" s="123"/>
      <c r="I8" s="75"/>
      <c r="J8" s="75"/>
      <c r="K8" s="95"/>
    </row>
    <row r="9" spans="2:21" ht="54" customHeight="1" thickBot="1" x14ac:dyDescent="0.45">
      <c r="B9" s="328" t="s">
        <v>33</v>
      </c>
      <c r="C9" s="329"/>
      <c r="D9" s="329"/>
      <c r="E9" s="329"/>
      <c r="F9" s="329"/>
      <c r="G9" s="329"/>
      <c r="H9" s="329"/>
      <c r="I9" s="329"/>
      <c r="J9" s="329"/>
      <c r="K9" s="330"/>
      <c r="M9" s="328" t="s">
        <v>34</v>
      </c>
      <c r="N9" s="329"/>
      <c r="O9" s="329"/>
      <c r="P9" s="329"/>
      <c r="Q9" s="329"/>
      <c r="R9" s="329"/>
      <c r="S9" s="329"/>
      <c r="T9" s="330"/>
      <c r="U9" s="307" t="s">
        <v>57</v>
      </c>
    </row>
    <row r="10" spans="2:21" s="111" customFormat="1" ht="115.5" customHeight="1" thickBot="1" x14ac:dyDescent="0.3">
      <c r="B10" s="11" t="s">
        <v>35</v>
      </c>
      <c r="C10" s="5" t="s">
        <v>37</v>
      </c>
      <c r="D10" s="5" t="s">
        <v>36</v>
      </c>
      <c r="E10" s="13" t="s">
        <v>38</v>
      </c>
      <c r="F10" s="14" t="s">
        <v>10</v>
      </c>
      <c r="G10" s="11" t="s">
        <v>39</v>
      </c>
      <c r="H10" s="124" t="s">
        <v>40</v>
      </c>
      <c r="I10" s="11" t="s">
        <v>41</v>
      </c>
      <c r="J10" s="13" t="s">
        <v>42</v>
      </c>
      <c r="K10" s="102" t="s">
        <v>123</v>
      </c>
      <c r="L10" s="15"/>
      <c r="M10" s="102" t="s">
        <v>124</v>
      </c>
      <c r="N10" s="11" t="s">
        <v>35</v>
      </c>
      <c r="O10" s="5" t="s">
        <v>37</v>
      </c>
      <c r="P10" s="5" t="s">
        <v>36</v>
      </c>
      <c r="Q10" s="11" t="s">
        <v>39</v>
      </c>
      <c r="R10" s="13" t="s">
        <v>38</v>
      </c>
      <c r="S10" s="71" t="s">
        <v>43</v>
      </c>
      <c r="T10" s="158" t="s">
        <v>44</v>
      </c>
      <c r="U10" s="308"/>
    </row>
    <row r="11" spans="2:21" s="156" customFormat="1" ht="8.25" customHeight="1" thickBot="1" x14ac:dyDescent="0.3">
      <c r="B11" s="169"/>
      <c r="C11" s="170"/>
      <c r="D11" s="170"/>
      <c r="E11" s="171"/>
      <c r="F11" s="172"/>
      <c r="G11" s="171"/>
      <c r="H11" s="173"/>
      <c r="I11" s="171"/>
      <c r="J11" s="171"/>
      <c r="K11" s="174"/>
      <c r="L11" s="15"/>
      <c r="M11" s="174"/>
      <c r="N11" s="171"/>
      <c r="O11" s="170"/>
      <c r="P11" s="170"/>
      <c r="Q11" s="171"/>
      <c r="R11" s="171"/>
      <c r="S11" s="173"/>
      <c r="T11" s="175"/>
      <c r="U11" s="176"/>
    </row>
    <row r="12" spans="2:21" s="111" customFormat="1" ht="36.75" customHeight="1" thickBot="1" x14ac:dyDescent="0.3">
      <c r="B12" s="309" t="s">
        <v>160</v>
      </c>
      <c r="C12" s="310"/>
      <c r="D12" s="310"/>
      <c r="E12" s="310"/>
      <c r="F12" s="310"/>
      <c r="G12" s="310"/>
      <c r="H12" s="310"/>
      <c r="I12" s="310"/>
      <c r="J12" s="310"/>
      <c r="K12" s="310"/>
      <c r="L12" s="310"/>
      <c r="M12" s="310"/>
      <c r="N12" s="310"/>
      <c r="O12" s="310"/>
      <c r="P12" s="310"/>
      <c r="Q12" s="310"/>
      <c r="R12" s="310"/>
      <c r="S12" s="310"/>
      <c r="T12" s="310"/>
      <c r="U12" s="312"/>
    </row>
    <row r="13" spans="2:21" s="111" customFormat="1" ht="141.75" customHeight="1" thickBot="1" x14ac:dyDescent="0.3">
      <c r="B13" s="313">
        <v>25</v>
      </c>
      <c r="C13" s="316" t="s">
        <v>45</v>
      </c>
      <c r="D13" s="316" t="s">
        <v>46</v>
      </c>
      <c r="E13" s="318" t="s">
        <v>140</v>
      </c>
      <c r="F13" s="14"/>
      <c r="G13" s="320" t="s">
        <v>49</v>
      </c>
      <c r="H13" s="300">
        <v>104900</v>
      </c>
      <c r="I13" s="300">
        <v>2400</v>
      </c>
      <c r="J13" s="300">
        <v>2400</v>
      </c>
      <c r="K13" s="302" t="s">
        <v>141</v>
      </c>
      <c r="L13" s="15"/>
      <c r="M13" s="302" t="s">
        <v>142</v>
      </c>
      <c r="N13" s="362">
        <v>25</v>
      </c>
      <c r="O13" s="316" t="s">
        <v>45</v>
      </c>
      <c r="P13" s="316" t="s">
        <v>46</v>
      </c>
      <c r="Q13" s="320" t="s">
        <v>49</v>
      </c>
      <c r="R13" s="119" t="s">
        <v>143</v>
      </c>
      <c r="S13" s="113">
        <v>1800</v>
      </c>
      <c r="T13" s="155" t="s">
        <v>177</v>
      </c>
      <c r="U13" s="109"/>
    </row>
    <row r="14" spans="2:21" s="111" customFormat="1" ht="141.75" customHeight="1" thickBot="1" x14ac:dyDescent="0.3">
      <c r="B14" s="313"/>
      <c r="C14" s="316"/>
      <c r="D14" s="316"/>
      <c r="E14" s="318"/>
      <c r="F14" s="14"/>
      <c r="G14" s="320"/>
      <c r="H14" s="300"/>
      <c r="I14" s="300"/>
      <c r="J14" s="300"/>
      <c r="K14" s="302"/>
      <c r="L14" s="15"/>
      <c r="M14" s="302"/>
      <c r="N14" s="313"/>
      <c r="O14" s="316"/>
      <c r="P14" s="316"/>
      <c r="Q14" s="320"/>
      <c r="R14" s="110" t="s">
        <v>144</v>
      </c>
      <c r="S14" s="112">
        <v>300</v>
      </c>
      <c r="T14" s="154" t="s">
        <v>146</v>
      </c>
      <c r="U14" s="109"/>
    </row>
    <row r="15" spans="2:21" s="111" customFormat="1" ht="141.75" customHeight="1" thickBot="1" x14ac:dyDescent="0.3">
      <c r="B15" s="314"/>
      <c r="C15" s="317"/>
      <c r="D15" s="317"/>
      <c r="E15" s="319"/>
      <c r="F15" s="104"/>
      <c r="G15" s="321"/>
      <c r="H15" s="301"/>
      <c r="I15" s="301"/>
      <c r="J15" s="301"/>
      <c r="K15" s="303"/>
      <c r="L15" s="15"/>
      <c r="M15" s="303"/>
      <c r="N15" s="314"/>
      <c r="O15" s="317"/>
      <c r="P15" s="317"/>
      <c r="Q15" s="321"/>
      <c r="R15" s="110" t="s">
        <v>145</v>
      </c>
      <c r="S15" s="112">
        <v>300</v>
      </c>
      <c r="T15" s="154" t="s">
        <v>147</v>
      </c>
      <c r="U15" s="109"/>
    </row>
    <row r="16" spans="2:21" s="111" customFormat="1" ht="141.75" customHeight="1" thickBot="1" x14ac:dyDescent="0.3">
      <c r="B16" s="362">
        <v>34</v>
      </c>
      <c r="C16" s="368" t="s">
        <v>47</v>
      </c>
      <c r="D16" s="315" t="s">
        <v>151</v>
      </c>
      <c r="E16" s="118" t="s">
        <v>148</v>
      </c>
      <c r="F16" s="104"/>
      <c r="G16" s="358" t="s">
        <v>48</v>
      </c>
      <c r="H16" s="358">
        <v>597318.39</v>
      </c>
      <c r="I16" s="115">
        <v>15300</v>
      </c>
      <c r="J16" s="115">
        <v>15300</v>
      </c>
      <c r="K16" s="105" t="s">
        <v>152</v>
      </c>
      <c r="L16" s="15"/>
      <c r="M16" s="366" t="s">
        <v>154</v>
      </c>
      <c r="N16" s="362">
        <v>34</v>
      </c>
      <c r="O16" s="368" t="s">
        <v>47</v>
      </c>
      <c r="P16" s="315" t="s">
        <v>151</v>
      </c>
      <c r="Q16" s="365" t="s">
        <v>48</v>
      </c>
      <c r="R16" s="367" t="s">
        <v>150</v>
      </c>
      <c r="S16" s="358">
        <f>+J16+J17</f>
        <v>22500</v>
      </c>
      <c r="T16" s="360" t="s">
        <v>178</v>
      </c>
      <c r="U16" s="109"/>
    </row>
    <row r="17" spans="2:22" s="111" customFormat="1" ht="90" customHeight="1" thickBot="1" x14ac:dyDescent="0.3">
      <c r="B17" s="314"/>
      <c r="C17" s="369"/>
      <c r="D17" s="317"/>
      <c r="E17" s="120" t="s">
        <v>149</v>
      </c>
      <c r="F17" s="104"/>
      <c r="G17" s="301"/>
      <c r="H17" s="301"/>
      <c r="I17" s="114">
        <v>7200</v>
      </c>
      <c r="J17" s="114">
        <v>7200</v>
      </c>
      <c r="K17" s="116" t="s">
        <v>153</v>
      </c>
      <c r="L17" s="15"/>
      <c r="M17" s="303"/>
      <c r="N17" s="314"/>
      <c r="O17" s="369"/>
      <c r="P17" s="317"/>
      <c r="Q17" s="321"/>
      <c r="R17" s="319"/>
      <c r="S17" s="301"/>
      <c r="T17" s="361"/>
      <c r="U17" s="109"/>
    </row>
    <row r="18" spans="2:22" s="111" customFormat="1" ht="141.75" customHeight="1" thickBot="1" x14ac:dyDescent="0.3">
      <c r="B18" s="362">
        <v>47</v>
      </c>
      <c r="C18" s="363" t="s">
        <v>53</v>
      </c>
      <c r="D18" s="363" t="s">
        <v>56</v>
      </c>
      <c r="E18" s="120" t="s">
        <v>155</v>
      </c>
      <c r="F18" s="121"/>
      <c r="G18" s="365" t="s">
        <v>55</v>
      </c>
      <c r="H18" s="358">
        <v>236265</v>
      </c>
      <c r="I18" s="114">
        <v>358</v>
      </c>
      <c r="J18" s="114">
        <v>358</v>
      </c>
      <c r="K18" s="105" t="s">
        <v>157</v>
      </c>
      <c r="L18" s="15"/>
      <c r="M18" s="366" t="s">
        <v>157</v>
      </c>
      <c r="N18" s="362">
        <v>47</v>
      </c>
      <c r="O18" s="363" t="s">
        <v>53</v>
      </c>
      <c r="P18" s="363" t="s">
        <v>56</v>
      </c>
      <c r="Q18" s="365" t="s">
        <v>55</v>
      </c>
      <c r="R18" s="367" t="s">
        <v>159</v>
      </c>
      <c r="S18" s="358">
        <f>358+742</f>
        <v>1100</v>
      </c>
      <c r="T18" s="360" t="s">
        <v>179</v>
      </c>
      <c r="U18" s="109"/>
    </row>
    <row r="19" spans="2:22" s="111" customFormat="1" ht="141.75" customHeight="1" thickBot="1" x14ac:dyDescent="0.3">
      <c r="B19" s="314"/>
      <c r="C19" s="364"/>
      <c r="D19" s="364"/>
      <c r="E19" s="120" t="s">
        <v>156</v>
      </c>
      <c r="F19" s="104"/>
      <c r="G19" s="321"/>
      <c r="H19" s="301"/>
      <c r="I19" s="114">
        <v>742</v>
      </c>
      <c r="J19" s="114">
        <v>742</v>
      </c>
      <c r="K19" s="116" t="s">
        <v>158</v>
      </c>
      <c r="L19" s="15"/>
      <c r="M19" s="303"/>
      <c r="N19" s="314"/>
      <c r="O19" s="364"/>
      <c r="P19" s="364"/>
      <c r="Q19" s="321"/>
      <c r="R19" s="319"/>
      <c r="S19" s="301"/>
      <c r="T19" s="361"/>
      <c r="U19" s="109"/>
    </row>
    <row r="20" spans="2:22" s="111" customFormat="1" ht="31.5" customHeight="1" thickBot="1" x14ac:dyDescent="0.3">
      <c r="B20" s="309" t="s">
        <v>167</v>
      </c>
      <c r="C20" s="310"/>
      <c r="D20" s="310"/>
      <c r="E20" s="310"/>
      <c r="F20" s="310"/>
      <c r="G20" s="310"/>
      <c r="H20" s="310"/>
      <c r="I20" s="310"/>
      <c r="J20" s="310"/>
      <c r="K20" s="310"/>
      <c r="L20" s="310"/>
      <c r="M20" s="310"/>
      <c r="N20" s="310"/>
      <c r="O20" s="310"/>
      <c r="P20" s="310"/>
      <c r="Q20" s="310"/>
      <c r="R20" s="310"/>
      <c r="S20" s="310"/>
      <c r="T20" s="310"/>
      <c r="U20" s="312"/>
    </row>
    <row r="21" spans="2:22" s="111" customFormat="1" ht="321.75" customHeight="1" thickBot="1" x14ac:dyDescent="0.3">
      <c r="B21" s="362">
        <v>32</v>
      </c>
      <c r="C21" s="315" t="s">
        <v>50</v>
      </c>
      <c r="D21" s="315" t="s">
        <v>171</v>
      </c>
      <c r="E21" s="367" t="s">
        <v>172</v>
      </c>
      <c r="F21" s="104"/>
      <c r="G21" s="365" t="s">
        <v>54</v>
      </c>
      <c r="H21" s="358">
        <v>84284</v>
      </c>
      <c r="I21" s="358">
        <v>84284</v>
      </c>
      <c r="J21" s="358">
        <v>6925</v>
      </c>
      <c r="K21" s="366" t="s">
        <v>173</v>
      </c>
      <c r="L21" s="15"/>
      <c r="M21" s="366" t="s">
        <v>173</v>
      </c>
      <c r="N21" s="362">
        <v>32</v>
      </c>
      <c r="O21" s="315" t="s">
        <v>50</v>
      </c>
      <c r="P21" s="315" t="s">
        <v>171</v>
      </c>
      <c r="Q21" s="365" t="s">
        <v>54</v>
      </c>
      <c r="R21" s="110" t="s">
        <v>168</v>
      </c>
      <c r="S21" s="112">
        <v>3300</v>
      </c>
      <c r="T21" s="154" t="s">
        <v>241</v>
      </c>
      <c r="U21" s="371"/>
      <c r="V21" s="149"/>
    </row>
    <row r="22" spans="2:22" s="111" customFormat="1" ht="309" customHeight="1" thickBot="1" x14ac:dyDescent="0.3">
      <c r="B22" s="313"/>
      <c r="C22" s="316"/>
      <c r="D22" s="316"/>
      <c r="E22" s="318"/>
      <c r="F22" s="104"/>
      <c r="G22" s="320"/>
      <c r="H22" s="300"/>
      <c r="I22" s="300"/>
      <c r="J22" s="300"/>
      <c r="K22" s="302"/>
      <c r="L22" s="15"/>
      <c r="M22" s="302"/>
      <c r="N22" s="313"/>
      <c r="O22" s="316"/>
      <c r="P22" s="316"/>
      <c r="Q22" s="320"/>
      <c r="R22" s="110" t="s">
        <v>169</v>
      </c>
      <c r="S22" s="112">
        <v>1750</v>
      </c>
      <c r="T22" s="154" t="s">
        <v>183</v>
      </c>
      <c r="U22" s="372"/>
      <c r="V22" s="149"/>
    </row>
    <row r="23" spans="2:22" s="111" customFormat="1" ht="256.2" customHeight="1" thickBot="1" x14ac:dyDescent="0.3">
      <c r="B23" s="314"/>
      <c r="C23" s="317"/>
      <c r="D23" s="317"/>
      <c r="E23" s="319"/>
      <c r="F23" s="104"/>
      <c r="G23" s="321"/>
      <c r="H23" s="301"/>
      <c r="I23" s="301"/>
      <c r="J23" s="301"/>
      <c r="K23" s="303"/>
      <c r="L23" s="15"/>
      <c r="M23" s="303"/>
      <c r="N23" s="314"/>
      <c r="O23" s="317"/>
      <c r="P23" s="317"/>
      <c r="Q23" s="321"/>
      <c r="R23" s="110" t="s">
        <v>170</v>
      </c>
      <c r="S23" s="112">
        <v>1875</v>
      </c>
      <c r="T23" s="154" t="s">
        <v>184</v>
      </c>
      <c r="U23" s="150"/>
      <c r="V23" s="149"/>
    </row>
    <row r="24" spans="2:22" s="111" customFormat="1" ht="40.5" customHeight="1" thickBot="1" x14ac:dyDescent="0.3">
      <c r="B24" s="309" t="s">
        <v>161</v>
      </c>
      <c r="C24" s="310"/>
      <c r="D24" s="310"/>
      <c r="E24" s="310"/>
      <c r="F24" s="310"/>
      <c r="G24" s="310"/>
      <c r="H24" s="310"/>
      <c r="I24" s="310"/>
      <c r="J24" s="310"/>
      <c r="K24" s="310"/>
      <c r="L24" s="310"/>
      <c r="M24" s="310"/>
      <c r="N24" s="310"/>
      <c r="O24" s="310"/>
      <c r="P24" s="310"/>
      <c r="Q24" s="310"/>
      <c r="R24" s="310"/>
      <c r="S24" s="310"/>
      <c r="T24" s="310"/>
      <c r="U24" s="312"/>
    </row>
    <row r="25" spans="2:22" s="111" customFormat="1" ht="153.75" customHeight="1" thickBot="1" x14ac:dyDescent="0.3">
      <c r="B25" s="362">
        <v>27</v>
      </c>
      <c r="C25" s="315" t="s">
        <v>45</v>
      </c>
      <c r="D25" s="363" t="s">
        <v>164</v>
      </c>
      <c r="E25" s="367" t="s">
        <v>165</v>
      </c>
      <c r="F25" s="104"/>
      <c r="G25" s="365" t="s">
        <v>48</v>
      </c>
      <c r="H25" s="358">
        <v>265200</v>
      </c>
      <c r="I25" s="358">
        <v>3300</v>
      </c>
      <c r="J25" s="358">
        <f>+I25</f>
        <v>3300</v>
      </c>
      <c r="K25" s="366" t="s">
        <v>166</v>
      </c>
      <c r="L25" s="15"/>
      <c r="M25" s="366" t="s">
        <v>166</v>
      </c>
      <c r="N25" s="362">
        <v>27</v>
      </c>
      <c r="O25" s="363" t="s">
        <v>45</v>
      </c>
      <c r="P25" s="363" t="s">
        <v>164</v>
      </c>
      <c r="Q25" s="365" t="s">
        <v>48</v>
      </c>
      <c r="R25" s="110" t="s">
        <v>162</v>
      </c>
      <c r="S25" s="112">
        <v>2400</v>
      </c>
      <c r="T25" s="154" t="s">
        <v>242</v>
      </c>
      <c r="U25" s="109"/>
    </row>
    <row r="26" spans="2:22" s="111" customFormat="1" ht="90.75" customHeight="1" x14ac:dyDescent="0.25">
      <c r="B26" s="313"/>
      <c r="C26" s="316"/>
      <c r="D26" s="370"/>
      <c r="E26" s="318"/>
      <c r="F26" s="148"/>
      <c r="G26" s="320"/>
      <c r="H26" s="300"/>
      <c r="I26" s="300"/>
      <c r="J26" s="300"/>
      <c r="K26" s="302"/>
      <c r="L26" s="15"/>
      <c r="M26" s="302"/>
      <c r="N26" s="313"/>
      <c r="O26" s="370"/>
      <c r="P26" s="370"/>
      <c r="Q26" s="320"/>
      <c r="R26" s="110" t="s">
        <v>163</v>
      </c>
      <c r="S26" s="112">
        <v>900</v>
      </c>
      <c r="T26" s="154" t="s">
        <v>180</v>
      </c>
      <c r="U26" s="109"/>
    </row>
    <row r="27" spans="2:22" ht="3.75" customHeight="1" thickBot="1" x14ac:dyDescent="0.3">
      <c r="B27" s="2"/>
      <c r="G27" s="41"/>
      <c r="H27" s="9"/>
      <c r="I27" s="2"/>
      <c r="J27" s="2"/>
      <c r="K27" s="96"/>
      <c r="M27" s="96"/>
      <c r="N27" s="31"/>
      <c r="O27" s="137"/>
      <c r="P27" s="144"/>
      <c r="Q27" s="56"/>
      <c r="R27" s="55"/>
      <c r="S27" s="32"/>
      <c r="T27" s="159"/>
      <c r="U27" s="33"/>
    </row>
    <row r="28" spans="2:22" ht="14.4" hidden="1" thickBot="1" x14ac:dyDescent="0.3">
      <c r="B28" s="18"/>
      <c r="C28" s="137"/>
      <c r="D28" s="137"/>
      <c r="E28" s="47"/>
      <c r="F28" s="48"/>
      <c r="G28" s="48"/>
      <c r="H28" s="125">
        <v>173480.82</v>
      </c>
      <c r="I28" s="4"/>
      <c r="J28" s="6"/>
      <c r="K28" s="97"/>
      <c r="M28" s="97"/>
      <c r="N28" s="1"/>
      <c r="O28" s="137"/>
      <c r="P28" s="145"/>
      <c r="Q28" s="57"/>
      <c r="R28" s="48"/>
      <c r="S28" s="10"/>
      <c r="T28" s="160"/>
      <c r="U28" s="7"/>
    </row>
    <row r="29" spans="2:22" ht="14.4" hidden="1" thickBot="1" x14ac:dyDescent="0.3">
      <c r="B29" s="18"/>
      <c r="C29" s="137"/>
      <c r="D29" s="137"/>
      <c r="E29" s="47"/>
      <c r="F29" s="48"/>
      <c r="G29" s="47"/>
      <c r="H29" s="125">
        <v>191322</v>
      </c>
      <c r="I29" s="4"/>
      <c r="J29" s="6"/>
      <c r="K29" s="97"/>
      <c r="M29" s="97"/>
      <c r="N29" s="1"/>
      <c r="O29" s="137"/>
      <c r="P29" s="145"/>
      <c r="Q29" s="57"/>
      <c r="R29" s="48"/>
      <c r="S29" s="10"/>
      <c r="T29" s="160"/>
      <c r="U29" s="7"/>
    </row>
    <row r="30" spans="2:22" ht="14.4" hidden="1" thickBot="1" x14ac:dyDescent="0.3">
      <c r="B30" s="18"/>
      <c r="C30" s="137"/>
      <c r="D30" s="137"/>
      <c r="E30" s="47"/>
      <c r="F30" s="48"/>
      <c r="G30" s="47"/>
      <c r="H30" s="125"/>
      <c r="I30" s="4"/>
      <c r="J30" s="6"/>
      <c r="K30" s="97"/>
      <c r="M30" s="97"/>
      <c r="N30" s="1"/>
      <c r="O30" s="137"/>
      <c r="P30" s="145"/>
      <c r="Q30" s="57"/>
      <c r="R30" s="48"/>
      <c r="S30" s="10"/>
      <c r="T30" s="160"/>
      <c r="U30" s="7"/>
    </row>
    <row r="31" spans="2:22" ht="14.4" hidden="1" thickBot="1" x14ac:dyDescent="0.3">
      <c r="B31" s="18"/>
      <c r="C31" s="137"/>
      <c r="D31" s="137"/>
      <c r="E31" s="47"/>
      <c r="F31" s="48"/>
      <c r="G31" s="47"/>
      <c r="H31" s="125"/>
      <c r="I31" s="4"/>
      <c r="J31" s="6"/>
      <c r="K31" s="97"/>
      <c r="M31" s="97"/>
      <c r="N31" s="1"/>
      <c r="O31" s="137"/>
      <c r="P31" s="145"/>
      <c r="Q31" s="57"/>
      <c r="R31" s="48"/>
      <c r="S31" s="10"/>
      <c r="T31" s="160"/>
      <c r="U31" s="7"/>
    </row>
    <row r="32" spans="2:22" ht="18.75" hidden="1" customHeight="1" thickBot="1" x14ac:dyDescent="0.3">
      <c r="B32" s="18"/>
      <c r="C32" s="137"/>
      <c r="D32" s="137"/>
      <c r="E32" s="47"/>
      <c r="F32" s="48"/>
      <c r="G32" s="47"/>
      <c r="H32" s="125"/>
      <c r="I32" s="4"/>
      <c r="J32" s="6"/>
      <c r="K32" s="97"/>
      <c r="M32" s="97"/>
      <c r="N32" s="1" t="s">
        <v>0</v>
      </c>
      <c r="O32" s="137"/>
      <c r="P32" s="145"/>
      <c r="Q32" s="57"/>
      <c r="R32" s="48"/>
      <c r="S32" s="10"/>
      <c r="T32" s="160"/>
      <c r="U32" s="7" t="s">
        <v>12</v>
      </c>
    </row>
    <row r="33" spans="2:21" ht="14.4" hidden="1" thickBot="1" x14ac:dyDescent="0.3">
      <c r="B33" s="18"/>
      <c r="C33" s="137"/>
      <c r="D33" s="137"/>
      <c r="E33" s="47"/>
      <c r="F33" s="48"/>
      <c r="G33" s="47"/>
      <c r="H33" s="125"/>
      <c r="I33" s="4"/>
      <c r="J33" s="6"/>
      <c r="K33" s="97"/>
      <c r="M33" s="97"/>
      <c r="N33" s="1"/>
      <c r="O33" s="137"/>
      <c r="P33" s="145"/>
      <c r="Q33" s="57"/>
      <c r="R33" s="48"/>
      <c r="S33" s="10"/>
      <c r="T33" s="160"/>
      <c r="U33" s="7"/>
    </row>
    <row r="34" spans="2:21" ht="14.4" hidden="1" thickBot="1" x14ac:dyDescent="0.3">
      <c r="B34" s="18"/>
      <c r="C34" s="137"/>
      <c r="D34" s="137"/>
      <c r="E34" s="47"/>
      <c r="F34" s="48"/>
      <c r="G34" s="47"/>
      <c r="H34" s="125"/>
      <c r="I34" s="4"/>
      <c r="J34" s="6"/>
      <c r="K34" s="97"/>
      <c r="M34" s="97"/>
      <c r="N34" s="1"/>
      <c r="O34" s="137"/>
      <c r="P34" s="145"/>
      <c r="Q34" s="57"/>
      <c r="R34" s="48"/>
      <c r="S34" s="10"/>
      <c r="T34" s="160"/>
      <c r="U34" s="7"/>
    </row>
    <row r="35" spans="2:21" ht="14.4" hidden="1" thickBot="1" x14ac:dyDescent="0.3">
      <c r="B35" s="18"/>
      <c r="C35" s="137"/>
      <c r="D35" s="137"/>
      <c r="E35" s="47"/>
      <c r="F35" s="48"/>
      <c r="G35" s="47"/>
      <c r="H35" s="125"/>
      <c r="I35" s="4"/>
      <c r="J35" s="6"/>
      <c r="K35" s="97"/>
      <c r="M35" s="97"/>
      <c r="N35" s="1"/>
      <c r="O35" s="137"/>
      <c r="P35" s="145"/>
      <c r="Q35" s="57"/>
      <c r="R35" s="48"/>
      <c r="S35" s="10"/>
      <c r="T35" s="160"/>
      <c r="U35" s="7"/>
    </row>
    <row r="36" spans="2:21" ht="14.4" hidden="1" thickBot="1" x14ac:dyDescent="0.3">
      <c r="B36" s="18"/>
      <c r="C36" s="137"/>
      <c r="D36" s="137"/>
      <c r="E36" s="47"/>
      <c r="F36" s="48"/>
      <c r="G36" s="47"/>
      <c r="H36" s="125"/>
      <c r="I36" s="4"/>
      <c r="J36" s="6"/>
      <c r="K36" s="97"/>
      <c r="M36" s="97"/>
      <c r="N36" s="1"/>
      <c r="O36" s="137"/>
      <c r="P36" s="145"/>
      <c r="Q36" s="57"/>
      <c r="R36" s="48"/>
      <c r="S36" s="10"/>
      <c r="T36" s="160"/>
      <c r="U36" s="7"/>
    </row>
    <row r="37" spans="2:21" ht="14.4" hidden="1" thickBot="1" x14ac:dyDescent="0.3">
      <c r="B37" s="18"/>
      <c r="C37" s="137"/>
      <c r="D37" s="137"/>
      <c r="E37" s="47"/>
      <c r="F37" s="48"/>
      <c r="G37" s="47"/>
      <c r="H37" s="125"/>
      <c r="I37" s="4"/>
      <c r="J37" s="6"/>
      <c r="K37" s="97"/>
      <c r="M37" s="97"/>
      <c r="N37" s="1"/>
      <c r="O37" s="137"/>
      <c r="P37" s="145"/>
      <c r="Q37" s="57"/>
      <c r="R37" s="48"/>
      <c r="S37" s="10"/>
      <c r="T37" s="160"/>
      <c r="U37" s="7"/>
    </row>
    <row r="38" spans="2:21" ht="14.4" hidden="1" thickBot="1" x14ac:dyDescent="0.3">
      <c r="B38" s="18"/>
      <c r="C38" s="137"/>
      <c r="D38" s="137"/>
      <c r="E38" s="47"/>
      <c r="F38" s="48"/>
      <c r="G38" s="47"/>
      <c r="H38" s="125"/>
      <c r="I38" s="4"/>
      <c r="J38" s="6"/>
      <c r="K38" s="97"/>
      <c r="M38" s="97"/>
      <c r="N38" s="1"/>
      <c r="O38" s="137"/>
      <c r="P38" s="145"/>
      <c r="Q38" s="57"/>
      <c r="R38" s="48"/>
      <c r="S38" s="10"/>
      <c r="T38" s="160"/>
      <c r="U38" s="7"/>
    </row>
    <row r="39" spans="2:21" ht="14.4" hidden="1" thickBot="1" x14ac:dyDescent="0.3">
      <c r="B39" s="18"/>
      <c r="C39" s="137"/>
      <c r="D39" s="137"/>
      <c r="E39" s="47"/>
      <c r="F39" s="48"/>
      <c r="G39" s="47"/>
      <c r="H39" s="125"/>
      <c r="I39" s="4"/>
      <c r="J39" s="6"/>
      <c r="K39" s="97"/>
      <c r="M39" s="97"/>
      <c r="N39" s="1"/>
      <c r="O39" s="137"/>
      <c r="P39" s="145"/>
      <c r="Q39" s="57"/>
      <c r="R39" s="48"/>
      <c r="S39" s="10"/>
      <c r="T39" s="160"/>
      <c r="U39" s="7"/>
    </row>
    <row r="40" spans="2:21" ht="14.4" hidden="1" thickBot="1" x14ac:dyDescent="0.3">
      <c r="B40" s="18"/>
      <c r="C40" s="137"/>
      <c r="D40" s="137"/>
      <c r="E40" s="47"/>
      <c r="F40" s="48"/>
      <c r="G40" s="47"/>
      <c r="H40" s="125"/>
      <c r="I40" s="4"/>
      <c r="J40" s="6"/>
      <c r="K40" s="97"/>
      <c r="M40" s="97"/>
      <c r="N40" s="1"/>
      <c r="O40" s="137"/>
      <c r="P40" s="145"/>
      <c r="Q40" s="57"/>
      <c r="R40" s="48"/>
      <c r="S40" s="10"/>
      <c r="T40" s="160"/>
      <c r="U40" s="7"/>
    </row>
    <row r="41" spans="2:21" ht="14.4" hidden="1" thickBot="1" x14ac:dyDescent="0.3">
      <c r="B41" s="18"/>
      <c r="C41" s="137"/>
      <c r="D41" s="137"/>
      <c r="E41" s="47"/>
      <c r="F41" s="48"/>
      <c r="G41" s="47"/>
      <c r="H41" s="125"/>
      <c r="I41" s="4"/>
      <c r="J41" s="6"/>
      <c r="K41" s="97"/>
      <c r="M41" s="97"/>
      <c r="N41" s="1"/>
      <c r="O41" s="137"/>
      <c r="P41" s="145"/>
      <c r="Q41" s="57"/>
      <c r="R41" s="48"/>
      <c r="S41" s="10"/>
      <c r="T41" s="160"/>
      <c r="U41" s="7"/>
    </row>
    <row r="42" spans="2:21" ht="14.4" hidden="1" thickBot="1" x14ac:dyDescent="0.3">
      <c r="B42" s="18"/>
      <c r="C42" s="137"/>
      <c r="D42" s="137"/>
      <c r="E42" s="47"/>
      <c r="F42" s="48"/>
      <c r="G42" s="47"/>
      <c r="H42" s="125"/>
      <c r="I42" s="4"/>
      <c r="J42" s="6"/>
      <c r="K42" s="97"/>
      <c r="M42" s="97"/>
      <c r="N42" s="1"/>
      <c r="O42" s="137"/>
      <c r="P42" s="145"/>
      <c r="Q42" s="57"/>
      <c r="R42" s="48"/>
      <c r="S42" s="10"/>
      <c r="T42" s="160"/>
      <c r="U42" s="7"/>
    </row>
    <row r="43" spans="2:21" ht="14.4" hidden="1" thickBot="1" x14ac:dyDescent="0.3">
      <c r="B43" s="18"/>
      <c r="C43" s="137"/>
      <c r="D43" s="137"/>
      <c r="E43" s="47"/>
      <c r="F43" s="48"/>
      <c r="G43" s="47"/>
      <c r="H43" s="125"/>
      <c r="I43" s="4"/>
      <c r="J43" s="6"/>
      <c r="K43" s="97"/>
      <c r="M43" s="97"/>
      <c r="N43" s="1"/>
      <c r="O43" s="137"/>
      <c r="P43" s="145"/>
      <c r="Q43" s="57"/>
      <c r="R43" s="48"/>
      <c r="S43" s="10"/>
      <c r="T43" s="160"/>
      <c r="U43" s="7"/>
    </row>
    <row r="44" spans="2:21" ht="14.4" hidden="1" thickBot="1" x14ac:dyDescent="0.3">
      <c r="B44" s="18"/>
      <c r="C44" s="137"/>
      <c r="D44" s="137"/>
      <c r="E44" s="47"/>
      <c r="F44" s="48"/>
      <c r="G44" s="47"/>
      <c r="H44" s="125"/>
      <c r="I44" s="4"/>
      <c r="J44" s="6"/>
      <c r="K44" s="97"/>
      <c r="M44" s="97"/>
      <c r="N44" s="1"/>
      <c r="O44" s="137"/>
      <c r="P44" s="145"/>
      <c r="Q44" s="57"/>
      <c r="R44" s="48"/>
      <c r="S44" s="10"/>
      <c r="T44" s="160"/>
      <c r="U44" s="7"/>
    </row>
    <row r="45" spans="2:21" ht="14.4" hidden="1" thickBot="1" x14ac:dyDescent="0.3">
      <c r="B45" s="18"/>
      <c r="C45" s="137"/>
      <c r="D45" s="137"/>
      <c r="E45" s="47"/>
      <c r="F45" s="48"/>
      <c r="G45" s="47"/>
      <c r="H45" s="125"/>
      <c r="I45" s="4"/>
      <c r="J45" s="6"/>
      <c r="K45" s="97"/>
      <c r="M45" s="97"/>
      <c r="N45" s="1"/>
      <c r="O45" s="137"/>
      <c r="P45" s="145"/>
      <c r="Q45" s="57"/>
      <c r="R45" s="48"/>
      <c r="S45" s="10"/>
      <c r="T45" s="160"/>
      <c r="U45" s="7"/>
    </row>
    <row r="46" spans="2:21" ht="14.4" hidden="1" thickBot="1" x14ac:dyDescent="0.3">
      <c r="B46" s="18"/>
      <c r="C46" s="137"/>
      <c r="D46" s="137"/>
      <c r="E46" s="47"/>
      <c r="F46" s="48"/>
      <c r="G46" s="47"/>
      <c r="H46" s="125"/>
      <c r="I46" s="4"/>
      <c r="J46" s="6"/>
      <c r="K46" s="97"/>
      <c r="M46" s="97"/>
      <c r="N46" s="1"/>
      <c r="O46" s="137"/>
      <c r="P46" s="145"/>
      <c r="Q46" s="57"/>
      <c r="R46" s="48"/>
      <c r="S46" s="10"/>
      <c r="T46" s="160"/>
      <c r="U46" s="7"/>
    </row>
    <row r="47" spans="2:21" ht="14.4" hidden="1" thickBot="1" x14ac:dyDescent="0.3">
      <c r="B47" s="18"/>
      <c r="C47" s="137"/>
      <c r="D47" s="137"/>
      <c r="E47" s="47"/>
      <c r="F47" s="48"/>
      <c r="G47" s="47"/>
      <c r="H47" s="125"/>
      <c r="I47" s="4"/>
      <c r="J47" s="6"/>
      <c r="K47" s="97"/>
      <c r="M47" s="97"/>
      <c r="N47" s="1"/>
      <c r="O47" s="137"/>
      <c r="P47" s="145"/>
      <c r="Q47" s="57"/>
      <c r="R47" s="48"/>
      <c r="S47" s="10"/>
      <c r="T47" s="160"/>
      <c r="U47" s="7"/>
    </row>
    <row r="48" spans="2:21" ht="14.4" hidden="1" thickBot="1" x14ac:dyDescent="0.3">
      <c r="B48" s="18"/>
      <c r="C48" s="137"/>
      <c r="D48" s="137"/>
      <c r="E48" s="47"/>
      <c r="F48" s="48"/>
      <c r="G48" s="47"/>
      <c r="H48" s="125"/>
      <c r="I48" s="4"/>
      <c r="J48" s="6"/>
      <c r="K48" s="97"/>
      <c r="M48" s="97"/>
      <c r="N48" s="1"/>
      <c r="O48" s="137"/>
      <c r="P48" s="145"/>
      <c r="Q48" s="57"/>
      <c r="R48" s="48"/>
      <c r="S48" s="10"/>
      <c r="T48" s="160"/>
      <c r="U48" s="7"/>
    </row>
    <row r="49" spans="2:21" ht="14.4" hidden="1" thickBot="1" x14ac:dyDescent="0.3">
      <c r="B49" s="18"/>
      <c r="C49" s="137"/>
      <c r="D49" s="137"/>
      <c r="E49" s="47"/>
      <c r="F49" s="48"/>
      <c r="G49" s="47"/>
      <c r="H49" s="125"/>
      <c r="I49" s="4"/>
      <c r="J49" s="6"/>
      <c r="K49" s="97"/>
      <c r="M49" s="97"/>
      <c r="N49" s="1"/>
      <c r="O49" s="137"/>
      <c r="P49" s="145"/>
      <c r="Q49" s="57"/>
      <c r="R49" s="48"/>
      <c r="S49" s="10"/>
      <c r="T49" s="160"/>
      <c r="U49" s="7"/>
    </row>
    <row r="50" spans="2:21" ht="14.4" hidden="1" thickBot="1" x14ac:dyDescent="0.3">
      <c r="B50" s="18"/>
      <c r="C50" s="137"/>
      <c r="D50" s="137"/>
      <c r="E50" s="47"/>
      <c r="F50" s="48"/>
      <c r="G50" s="47"/>
      <c r="H50" s="125"/>
      <c r="I50" s="4"/>
      <c r="J50" s="6"/>
      <c r="K50" s="97"/>
      <c r="M50" s="97"/>
      <c r="N50" s="1"/>
      <c r="O50" s="137"/>
      <c r="P50" s="145"/>
      <c r="Q50" s="57"/>
      <c r="R50" s="48"/>
      <c r="S50" s="10"/>
      <c r="T50" s="160"/>
      <c r="U50" s="7"/>
    </row>
    <row r="51" spans="2:21" ht="14.4" hidden="1" thickBot="1" x14ac:dyDescent="0.3">
      <c r="B51" s="18"/>
      <c r="C51" s="137"/>
      <c r="D51" s="137"/>
      <c r="E51" s="47"/>
      <c r="F51" s="48"/>
      <c r="G51" s="47"/>
      <c r="H51" s="125"/>
      <c r="I51" s="4"/>
      <c r="J51" s="6"/>
      <c r="K51" s="97"/>
      <c r="M51" s="97"/>
      <c r="N51" s="1"/>
      <c r="O51" s="137"/>
      <c r="P51" s="145"/>
      <c r="Q51" s="57"/>
      <c r="R51" s="48"/>
      <c r="S51" s="10"/>
      <c r="T51" s="160"/>
      <c r="U51" s="7"/>
    </row>
    <row r="52" spans="2:21" ht="14.4" hidden="1" thickBot="1" x14ac:dyDescent="0.3">
      <c r="B52" s="18"/>
      <c r="C52" s="137"/>
      <c r="D52" s="137"/>
      <c r="E52" s="47"/>
      <c r="F52" s="48"/>
      <c r="G52" s="47"/>
      <c r="H52" s="125"/>
      <c r="I52" s="4"/>
      <c r="J52" s="6"/>
      <c r="K52" s="97"/>
      <c r="M52" s="97"/>
      <c r="N52" s="1"/>
      <c r="O52" s="137"/>
      <c r="P52" s="145"/>
      <c r="Q52" s="57"/>
      <c r="R52" s="48"/>
      <c r="S52" s="10"/>
      <c r="T52" s="160"/>
      <c r="U52" s="7"/>
    </row>
    <row r="53" spans="2:21" ht="14.4" hidden="1" thickBot="1" x14ac:dyDescent="0.3">
      <c r="B53" s="18"/>
      <c r="C53" s="137"/>
      <c r="D53" s="137"/>
      <c r="E53" s="47"/>
      <c r="F53" s="48"/>
      <c r="G53" s="47"/>
      <c r="H53" s="125"/>
      <c r="I53" s="4"/>
      <c r="J53" s="6"/>
      <c r="K53" s="97"/>
      <c r="M53" s="97"/>
      <c r="N53" s="1"/>
      <c r="O53" s="137"/>
      <c r="P53" s="145"/>
      <c r="Q53" s="57"/>
      <c r="R53" s="48"/>
      <c r="S53" s="10"/>
      <c r="T53" s="160"/>
      <c r="U53" s="7"/>
    </row>
    <row r="54" spans="2:21" ht="14.4" hidden="1" thickBot="1" x14ac:dyDescent="0.3">
      <c r="B54" s="18"/>
      <c r="C54" s="137"/>
      <c r="D54" s="137"/>
      <c r="E54" s="47"/>
      <c r="F54" s="48"/>
      <c r="G54" s="47"/>
      <c r="H54" s="125"/>
      <c r="I54" s="4"/>
      <c r="J54" s="6"/>
      <c r="K54" s="97"/>
      <c r="M54" s="97"/>
      <c r="N54" s="1"/>
      <c r="O54" s="137"/>
      <c r="P54" s="145"/>
      <c r="Q54" s="57"/>
      <c r="R54" s="48"/>
      <c r="S54" s="10"/>
      <c r="T54" s="160"/>
      <c r="U54" s="7"/>
    </row>
    <row r="55" spans="2:21" ht="14.4" hidden="1" thickBot="1" x14ac:dyDescent="0.3">
      <c r="B55" s="18"/>
      <c r="C55" s="137"/>
      <c r="D55" s="137"/>
      <c r="E55" s="47"/>
      <c r="F55" s="48"/>
      <c r="G55" s="47"/>
      <c r="H55" s="125"/>
      <c r="I55" s="4"/>
      <c r="J55" s="6"/>
      <c r="K55" s="97"/>
      <c r="M55" s="97"/>
      <c r="N55" s="1"/>
      <c r="O55" s="137"/>
      <c r="P55" s="145"/>
      <c r="Q55" s="57"/>
      <c r="R55" s="48"/>
      <c r="S55" s="10"/>
      <c r="T55" s="160"/>
      <c r="U55" s="7"/>
    </row>
    <row r="56" spans="2:21" ht="14.4" hidden="1" thickBot="1" x14ac:dyDescent="0.3">
      <c r="B56" s="18"/>
      <c r="C56" s="137"/>
      <c r="D56" s="137"/>
      <c r="E56" s="47"/>
      <c r="F56" s="48"/>
      <c r="G56" s="47"/>
      <c r="H56" s="125"/>
      <c r="I56" s="4"/>
      <c r="J56" s="6"/>
      <c r="K56" s="97"/>
      <c r="M56" s="97"/>
      <c r="N56" s="1"/>
      <c r="O56" s="137"/>
      <c r="P56" s="145"/>
      <c r="Q56" s="57"/>
      <c r="R56" s="48"/>
      <c r="S56" s="10"/>
      <c r="T56" s="160"/>
      <c r="U56" s="7"/>
    </row>
    <row r="57" spans="2:21" ht="14.4" hidden="1" thickBot="1" x14ac:dyDescent="0.3">
      <c r="B57" s="18"/>
      <c r="C57" s="137"/>
      <c r="D57" s="137"/>
      <c r="E57" s="47"/>
      <c r="F57" s="48"/>
      <c r="G57" s="47"/>
      <c r="H57" s="125"/>
      <c r="I57" s="4"/>
      <c r="J57" s="6"/>
      <c r="K57" s="97"/>
      <c r="M57" s="97"/>
      <c r="N57" s="1"/>
      <c r="O57" s="137"/>
      <c r="P57" s="145"/>
      <c r="Q57" s="57"/>
      <c r="R57" s="48"/>
      <c r="S57" s="10"/>
      <c r="T57" s="160"/>
      <c r="U57" s="7"/>
    </row>
    <row r="58" spans="2:21" ht="14.4" hidden="1" thickBot="1" x14ac:dyDescent="0.3">
      <c r="B58" s="18"/>
      <c r="C58" s="137"/>
      <c r="D58" s="137"/>
      <c r="E58" s="47"/>
      <c r="F58" s="48"/>
      <c r="G58" s="47"/>
      <c r="H58" s="125"/>
      <c r="I58" s="4"/>
      <c r="J58" s="6"/>
      <c r="K58" s="97"/>
      <c r="M58" s="97"/>
      <c r="N58" s="1"/>
      <c r="O58" s="137"/>
      <c r="P58" s="145"/>
      <c r="Q58" s="57"/>
      <c r="R58" s="48"/>
      <c r="S58" s="10"/>
      <c r="T58" s="160"/>
      <c r="U58" s="7"/>
    </row>
    <row r="59" spans="2:21" ht="14.4" hidden="1" thickBot="1" x14ac:dyDescent="0.3">
      <c r="B59" s="18"/>
      <c r="C59" s="137"/>
      <c r="D59" s="137"/>
      <c r="E59" s="47"/>
      <c r="F59" s="48"/>
      <c r="G59" s="47"/>
      <c r="H59" s="125"/>
      <c r="I59" s="4"/>
      <c r="J59" s="6"/>
      <c r="K59" s="97"/>
      <c r="M59" s="97"/>
      <c r="N59" s="1"/>
      <c r="O59" s="137"/>
      <c r="P59" s="145"/>
      <c r="Q59" s="57"/>
      <c r="R59" s="48"/>
      <c r="S59" s="10"/>
      <c r="T59" s="160"/>
      <c r="U59" s="7"/>
    </row>
    <row r="60" spans="2:21" ht="14.4" hidden="1" thickBot="1" x14ac:dyDescent="0.3">
      <c r="B60" s="18"/>
      <c r="C60" s="137"/>
      <c r="D60" s="137"/>
      <c r="E60" s="47"/>
      <c r="F60" s="48"/>
      <c r="G60" s="47"/>
      <c r="H60" s="125"/>
      <c r="I60" s="4"/>
      <c r="J60" s="6"/>
      <c r="K60" s="97"/>
      <c r="M60" s="97"/>
      <c r="N60" s="1"/>
      <c r="O60" s="137"/>
      <c r="P60" s="145"/>
      <c r="Q60" s="57"/>
      <c r="R60" s="48"/>
      <c r="S60" s="10"/>
      <c r="T60" s="160"/>
      <c r="U60" s="7"/>
    </row>
    <row r="61" spans="2:21" ht="14.4" hidden="1" thickBot="1" x14ac:dyDescent="0.3">
      <c r="B61" s="18"/>
      <c r="C61" s="137"/>
      <c r="D61" s="137"/>
      <c r="E61" s="47"/>
      <c r="F61" s="48"/>
      <c r="G61" s="47"/>
      <c r="H61" s="125"/>
      <c r="I61" s="4"/>
      <c r="J61" s="6"/>
      <c r="K61" s="97"/>
      <c r="M61" s="97"/>
      <c r="N61" s="1"/>
      <c r="O61" s="137"/>
      <c r="P61" s="145"/>
      <c r="Q61" s="57"/>
      <c r="R61" s="48"/>
      <c r="S61" s="10"/>
      <c r="T61" s="160"/>
      <c r="U61" s="7"/>
    </row>
    <row r="62" spans="2:21" ht="23.4" thickBot="1" x14ac:dyDescent="0.45">
      <c r="B62" s="304" t="s">
        <v>25</v>
      </c>
      <c r="C62" s="305"/>
      <c r="D62" s="305"/>
      <c r="E62" s="305"/>
      <c r="F62" s="305"/>
      <c r="G62" s="305"/>
      <c r="H62" s="305"/>
      <c r="I62" s="306"/>
      <c r="J62" s="74">
        <f>SUM(J13:J61)</f>
        <v>36225</v>
      </c>
      <c r="K62" s="103"/>
      <c r="M62" s="103"/>
      <c r="N62" s="288" t="s">
        <v>25</v>
      </c>
      <c r="O62" s="289"/>
      <c r="P62" s="289"/>
      <c r="Q62" s="289"/>
      <c r="R62" s="289"/>
      <c r="S62" s="72">
        <f>SUM(S13:S27)</f>
        <v>36225</v>
      </c>
      <c r="T62" s="161"/>
      <c r="U62" s="8"/>
    </row>
    <row r="63" spans="2:21" s="83" customFormat="1" ht="60.75" customHeight="1" x14ac:dyDescent="0.4">
      <c r="B63" s="290" t="s">
        <v>176</v>
      </c>
      <c r="C63" s="290"/>
      <c r="D63" s="290"/>
      <c r="E63" s="290"/>
      <c r="F63" s="290"/>
      <c r="G63" s="290"/>
      <c r="H63" s="290"/>
      <c r="I63" s="76"/>
      <c r="J63" s="77"/>
      <c r="K63" s="77"/>
      <c r="L63" s="78"/>
      <c r="M63" s="98"/>
      <c r="N63" s="79"/>
      <c r="O63" s="146"/>
      <c r="P63" s="146"/>
      <c r="Q63" s="79"/>
      <c r="R63" s="79"/>
      <c r="S63" s="80"/>
      <c r="T63" s="81"/>
      <c r="U63" s="82"/>
    </row>
    <row r="64" spans="2:21" s="83" customFormat="1" ht="22.8" x14ac:dyDescent="0.4">
      <c r="B64" s="76"/>
      <c r="C64" s="138"/>
      <c r="D64" s="138"/>
      <c r="E64" s="76"/>
      <c r="F64" s="76"/>
      <c r="G64" s="76"/>
      <c r="H64" s="126"/>
      <c r="I64" s="76"/>
      <c r="J64" s="77"/>
      <c r="K64" s="98"/>
      <c r="L64" s="78"/>
      <c r="M64" s="78"/>
      <c r="N64" s="79"/>
      <c r="O64" s="146"/>
      <c r="P64" s="146"/>
      <c r="Q64" s="79"/>
      <c r="R64" s="79"/>
      <c r="S64" s="80"/>
      <c r="T64" s="81"/>
      <c r="U64" s="82"/>
    </row>
    <row r="65" spans="2:21" ht="14.25" customHeight="1" thickBot="1" x14ac:dyDescent="0.3">
      <c r="B65" s="34"/>
      <c r="C65" s="139"/>
      <c r="D65" s="139"/>
      <c r="E65" s="49"/>
      <c r="F65" s="49"/>
      <c r="G65" s="50"/>
      <c r="H65" s="127"/>
    </row>
    <row r="66" spans="2:21" x14ac:dyDescent="0.25">
      <c r="B66" s="58"/>
      <c r="C66" s="140"/>
      <c r="D66" s="52" t="s">
        <v>26</v>
      </c>
      <c r="E66" s="52"/>
      <c r="F66" s="52"/>
      <c r="G66" s="52"/>
      <c r="H66" s="128"/>
      <c r="I66" s="37"/>
      <c r="N66" s="51" t="s">
        <v>30</v>
      </c>
      <c r="O66" s="64"/>
      <c r="P66" s="140"/>
      <c r="Q66" s="60"/>
      <c r="R66" s="60"/>
      <c r="S66" s="85"/>
      <c r="T66" s="162"/>
    </row>
    <row r="67" spans="2:21" x14ac:dyDescent="0.25">
      <c r="B67" s="25"/>
      <c r="C67" s="53"/>
      <c r="D67" s="53"/>
      <c r="E67" s="53"/>
      <c r="F67" s="53"/>
      <c r="G67" s="53"/>
      <c r="H67" s="129"/>
      <c r="I67" s="38"/>
      <c r="N67" s="92"/>
      <c r="O67" s="86"/>
      <c r="P67" s="86"/>
      <c r="Q67" s="86"/>
      <c r="R67" s="86"/>
      <c r="S67" s="87"/>
      <c r="T67" s="40"/>
    </row>
    <row r="68" spans="2:21" x14ac:dyDescent="0.25">
      <c r="B68" s="25"/>
      <c r="C68" s="86" t="s">
        <v>27</v>
      </c>
      <c r="D68" s="86"/>
      <c r="E68" s="86"/>
      <c r="F68" s="86"/>
      <c r="G68" s="86"/>
      <c r="H68" s="130"/>
      <c r="I68" s="87"/>
      <c r="N68" s="88" t="s">
        <v>31</v>
      </c>
      <c r="O68" s="86"/>
      <c r="P68" s="86"/>
      <c r="Q68" s="86"/>
      <c r="R68" s="86"/>
      <c r="S68" s="87"/>
      <c r="T68" s="40"/>
    </row>
    <row r="69" spans="2:21" ht="67.5" customHeight="1" x14ac:dyDescent="0.25">
      <c r="B69" s="25"/>
      <c r="C69" s="291" t="s">
        <v>28</v>
      </c>
      <c r="D69" s="291"/>
      <c r="E69" s="291"/>
      <c r="F69" s="291"/>
      <c r="G69" s="291"/>
      <c r="H69" s="291"/>
      <c r="I69" s="292"/>
      <c r="J69" s="16"/>
      <c r="K69" s="99"/>
      <c r="N69" s="293" t="s">
        <v>88</v>
      </c>
      <c r="O69" s="294"/>
      <c r="P69" s="294"/>
      <c r="Q69" s="294"/>
      <c r="R69" s="294"/>
      <c r="S69" s="295"/>
      <c r="T69" s="134"/>
    </row>
    <row r="70" spans="2:21" ht="40.5" customHeight="1" thickBot="1" x14ac:dyDescent="0.3">
      <c r="B70" s="26"/>
      <c r="C70" s="298" t="s">
        <v>29</v>
      </c>
      <c r="D70" s="298"/>
      <c r="E70" s="298"/>
      <c r="F70" s="298"/>
      <c r="G70" s="298"/>
      <c r="H70" s="298"/>
      <c r="I70" s="299"/>
      <c r="N70" s="89" t="s">
        <v>32</v>
      </c>
      <c r="O70" s="90"/>
      <c r="P70" s="90"/>
      <c r="Q70" s="90"/>
      <c r="R70" s="90"/>
      <c r="S70" s="91"/>
      <c r="T70" s="40"/>
    </row>
    <row r="71" spans="2:21" ht="15.6" x14ac:dyDescent="0.25">
      <c r="C71" s="141"/>
      <c r="D71" s="141"/>
      <c r="E71" s="61"/>
      <c r="F71" s="61"/>
      <c r="G71" s="61"/>
      <c r="H71" s="131"/>
      <c r="I71" s="21"/>
      <c r="J71" s="21"/>
      <c r="K71" s="100"/>
      <c r="L71" s="21"/>
      <c r="M71" s="21"/>
      <c r="N71" s="23"/>
      <c r="O71" s="143"/>
      <c r="P71" s="143"/>
      <c r="Q71" s="22"/>
      <c r="R71" s="22"/>
      <c r="S71" s="67"/>
      <c r="T71" s="162"/>
    </row>
    <row r="72" spans="2:21" ht="15.6" x14ac:dyDescent="0.25">
      <c r="C72" s="141"/>
      <c r="D72" s="141"/>
      <c r="E72" s="61"/>
      <c r="F72" s="61"/>
      <c r="G72" s="61"/>
      <c r="H72" s="131"/>
      <c r="I72" s="21"/>
      <c r="J72" s="21"/>
      <c r="K72" s="100"/>
      <c r="L72" s="21"/>
      <c r="M72" s="21"/>
      <c r="N72" s="23"/>
      <c r="O72" s="143"/>
      <c r="P72" s="143"/>
      <c r="Q72" s="22"/>
      <c r="R72" s="22"/>
      <c r="S72" s="67"/>
      <c r="T72" s="162"/>
    </row>
    <row r="73" spans="2:21" ht="16.2" thickBot="1" x14ac:dyDescent="0.3">
      <c r="D73" s="141"/>
      <c r="E73" s="61"/>
      <c r="F73" s="61"/>
      <c r="G73" s="61"/>
      <c r="H73" s="131"/>
      <c r="I73" s="21"/>
      <c r="J73" s="21"/>
      <c r="K73" s="100"/>
      <c r="L73" s="21"/>
      <c r="M73" s="21"/>
      <c r="N73" s="23"/>
      <c r="O73" s="143"/>
      <c r="P73" s="143"/>
      <c r="Q73" s="22"/>
      <c r="R73" s="22"/>
      <c r="S73" s="67"/>
      <c r="T73" s="162"/>
    </row>
    <row r="74" spans="2:21" ht="16.8" x14ac:dyDescent="0.25">
      <c r="B74" s="279" t="s">
        <v>89</v>
      </c>
      <c r="C74" s="280"/>
      <c r="D74" s="142"/>
      <c r="E74" s="54"/>
      <c r="F74" s="54"/>
      <c r="G74" s="54"/>
      <c r="H74" s="132"/>
      <c r="I74" s="27"/>
      <c r="J74" s="27"/>
      <c r="K74" s="101"/>
      <c r="L74" s="27"/>
      <c r="M74" s="27"/>
      <c r="N74" s="65"/>
      <c r="O74" s="140"/>
      <c r="P74" s="140"/>
      <c r="Q74" s="60"/>
      <c r="R74" s="60"/>
      <c r="S74" s="66"/>
      <c r="T74" s="163"/>
      <c r="U74" s="28"/>
    </row>
    <row r="75" spans="2:21" ht="137.25" customHeight="1" thickBot="1" x14ac:dyDescent="0.3">
      <c r="B75" s="281" t="s">
        <v>188</v>
      </c>
      <c r="C75" s="282"/>
      <c r="D75" s="282"/>
      <c r="E75" s="282"/>
      <c r="F75" s="283"/>
      <c r="G75" s="282"/>
      <c r="H75" s="282"/>
      <c r="I75" s="282"/>
      <c r="J75" s="282"/>
      <c r="K75" s="282"/>
      <c r="L75" s="282"/>
      <c r="M75" s="282"/>
      <c r="N75" s="282"/>
      <c r="O75" s="282"/>
      <c r="P75" s="282"/>
      <c r="Q75" s="282"/>
      <c r="R75" s="282"/>
      <c r="S75" s="282"/>
      <c r="T75" s="282"/>
      <c r="U75" s="284"/>
    </row>
    <row r="76" spans="2:21" ht="15.6" x14ac:dyDescent="0.25">
      <c r="C76" s="141"/>
      <c r="D76" s="141"/>
      <c r="E76" s="61"/>
      <c r="F76" s="61"/>
      <c r="G76" s="61"/>
      <c r="H76" s="131"/>
      <c r="I76" s="21"/>
      <c r="J76" s="21"/>
      <c r="K76" s="100"/>
      <c r="L76" s="21"/>
      <c r="M76" s="21"/>
      <c r="N76" s="23"/>
      <c r="O76" s="143"/>
      <c r="P76" s="143"/>
      <c r="Q76" s="22"/>
      <c r="R76" s="22"/>
      <c r="S76" s="67"/>
      <c r="T76" s="162"/>
    </row>
    <row r="77" spans="2:21" ht="15.6" x14ac:dyDescent="0.25">
      <c r="B77" s="153"/>
      <c r="C77" s="141"/>
      <c r="D77" s="141"/>
      <c r="E77" s="61"/>
      <c r="F77" s="61"/>
      <c r="G77" s="61"/>
      <c r="H77" s="131"/>
      <c r="I77" s="21"/>
      <c r="J77" s="21"/>
      <c r="K77" s="100"/>
      <c r="L77" s="21"/>
      <c r="M77" s="21"/>
      <c r="N77" s="23"/>
      <c r="O77" s="143"/>
      <c r="P77" s="143"/>
      <c r="Q77" s="22"/>
      <c r="R77" s="22"/>
      <c r="S77" s="67"/>
      <c r="T77" s="162"/>
    </row>
    <row r="78" spans="2:21" ht="15.6" x14ac:dyDescent="0.25">
      <c r="B78" s="153"/>
      <c r="C78" s="141"/>
      <c r="D78" s="141"/>
      <c r="E78" s="61"/>
      <c r="F78" s="61"/>
      <c r="G78" s="61"/>
      <c r="H78" s="131"/>
      <c r="I78" s="21"/>
      <c r="J78" s="21"/>
      <c r="K78" s="100"/>
      <c r="L78" s="21"/>
      <c r="M78" s="21"/>
      <c r="N78" s="23"/>
      <c r="O78" s="143"/>
      <c r="P78" s="143"/>
      <c r="Q78" s="22"/>
      <c r="R78" s="22"/>
      <c r="S78" s="67"/>
      <c r="T78" s="162"/>
    </row>
    <row r="79" spans="2:21" ht="15.6" x14ac:dyDescent="0.25">
      <c r="B79" s="153"/>
      <c r="C79" s="141"/>
      <c r="D79" s="141"/>
      <c r="E79" s="61"/>
      <c r="F79" s="61"/>
      <c r="G79" s="61"/>
      <c r="H79" s="131"/>
      <c r="I79" s="21"/>
      <c r="J79" s="21"/>
      <c r="K79" s="100"/>
      <c r="L79" s="21"/>
      <c r="M79" s="21"/>
      <c r="N79" s="23"/>
      <c r="O79" s="143"/>
      <c r="P79" s="143"/>
      <c r="Q79" s="22"/>
      <c r="R79" s="22"/>
      <c r="S79" s="67"/>
      <c r="T79" s="162"/>
    </row>
    <row r="80" spans="2:21" ht="15.6" x14ac:dyDescent="0.25">
      <c r="B80" s="153"/>
      <c r="C80" s="141"/>
      <c r="D80" s="141"/>
      <c r="E80" s="61"/>
      <c r="F80" s="61"/>
      <c r="G80" s="61"/>
      <c r="H80" s="131"/>
      <c r="I80" s="21"/>
      <c r="J80" s="21"/>
      <c r="K80" s="100"/>
      <c r="L80" s="21"/>
      <c r="M80" s="21"/>
      <c r="N80" s="23"/>
      <c r="O80" s="143"/>
      <c r="P80" s="143"/>
      <c r="Q80" s="22"/>
      <c r="R80" s="22"/>
      <c r="S80" s="67"/>
      <c r="T80" s="162"/>
    </row>
    <row r="81" spans="2:20" ht="15.6" x14ac:dyDescent="0.25">
      <c r="B81" s="153"/>
      <c r="C81" s="141"/>
      <c r="D81" s="141"/>
      <c r="E81" s="61"/>
      <c r="F81" s="61"/>
      <c r="G81" s="61"/>
      <c r="H81" s="131"/>
      <c r="I81" s="21"/>
      <c r="J81" s="21"/>
      <c r="K81" s="100"/>
      <c r="L81" s="21"/>
      <c r="M81" s="21"/>
      <c r="N81" s="23"/>
      <c r="O81" s="143"/>
      <c r="P81" s="143"/>
      <c r="Q81" s="22"/>
      <c r="R81" s="22"/>
      <c r="S81" s="67"/>
      <c r="T81" s="162"/>
    </row>
    <row r="82" spans="2:20" ht="15.6" x14ac:dyDescent="0.25">
      <c r="B82" s="153"/>
      <c r="C82" s="141"/>
      <c r="D82" s="141"/>
      <c r="E82" s="61"/>
      <c r="F82" s="61"/>
      <c r="G82" s="61"/>
      <c r="H82" s="131"/>
      <c r="I82" s="21"/>
      <c r="J82" s="21"/>
      <c r="K82" s="100"/>
      <c r="L82" s="21"/>
      <c r="M82" s="21"/>
      <c r="N82" s="23"/>
      <c r="O82" s="143"/>
      <c r="P82" s="143"/>
      <c r="Q82" s="22"/>
      <c r="R82" s="22"/>
      <c r="S82" s="67"/>
      <c r="T82" s="162"/>
    </row>
    <row r="83" spans="2:20" x14ac:dyDescent="0.25">
      <c r="C83" s="143"/>
      <c r="D83" s="143"/>
      <c r="E83" s="24"/>
      <c r="F83" s="24"/>
      <c r="G83" s="24"/>
      <c r="H83" s="133"/>
      <c r="I83" s="21"/>
      <c r="J83" s="21"/>
      <c r="K83" s="100"/>
      <c r="L83" s="21"/>
      <c r="M83" s="21"/>
      <c r="N83" s="59"/>
    </row>
    <row r="84" spans="2:20" x14ac:dyDescent="0.25">
      <c r="C84" s="143"/>
      <c r="D84" s="143"/>
      <c r="E84" s="22"/>
      <c r="F84" s="22"/>
      <c r="G84" s="24"/>
      <c r="H84" s="133"/>
      <c r="I84" s="21"/>
      <c r="J84" s="21"/>
      <c r="K84" s="100"/>
      <c r="L84" s="21"/>
      <c r="M84" s="21"/>
      <c r="N84" s="23"/>
    </row>
    <row r="85" spans="2:20" x14ac:dyDescent="0.25">
      <c r="C85" s="143"/>
      <c r="D85" s="143"/>
      <c r="E85" s="22"/>
      <c r="F85" s="22"/>
      <c r="G85" s="24"/>
      <c r="H85" s="133"/>
      <c r="I85" s="21"/>
      <c r="J85" s="21"/>
      <c r="K85" s="100"/>
      <c r="L85" s="21"/>
      <c r="M85" s="21"/>
      <c r="N85" s="23"/>
      <c r="P85" s="73"/>
    </row>
    <row r="86" spans="2:20" ht="54" customHeight="1" x14ac:dyDescent="0.25">
      <c r="B86" s="285" t="s">
        <v>75</v>
      </c>
      <c r="C86" s="285"/>
      <c r="D86" s="143"/>
      <c r="E86" s="2"/>
      <c r="F86" s="2"/>
      <c r="G86" s="2"/>
      <c r="H86" s="69" t="s">
        <v>79</v>
      </c>
      <c r="I86" s="133"/>
      <c r="J86" s="21"/>
      <c r="K86" s="2"/>
      <c r="L86" s="2"/>
      <c r="M86" s="2"/>
      <c r="P86" s="73" t="s">
        <v>80</v>
      </c>
      <c r="Q86" s="147"/>
      <c r="R86" s="135"/>
      <c r="S86" s="73" t="s">
        <v>189</v>
      </c>
      <c r="T86" s="2"/>
    </row>
    <row r="87" spans="2:20" ht="23.25" customHeight="1" x14ac:dyDescent="0.25">
      <c r="B87" s="286" t="s">
        <v>193</v>
      </c>
      <c r="C87" s="286"/>
      <c r="D87" s="286"/>
      <c r="E87" s="2"/>
      <c r="F87" s="2"/>
      <c r="G87" s="2"/>
      <c r="H87" s="277" t="s">
        <v>192</v>
      </c>
      <c r="I87" s="277"/>
      <c r="J87" s="277"/>
      <c r="K87" s="277"/>
      <c r="L87" s="2"/>
      <c r="M87" s="2"/>
      <c r="P87" s="277" t="s">
        <v>191</v>
      </c>
      <c r="Q87" s="277"/>
      <c r="R87" s="277"/>
      <c r="S87" s="287" t="s">
        <v>190</v>
      </c>
      <c r="T87" s="287"/>
    </row>
    <row r="88" spans="2:20" ht="27.75" customHeight="1" x14ac:dyDescent="0.25">
      <c r="B88" s="277" t="s">
        <v>76</v>
      </c>
      <c r="C88" s="277"/>
      <c r="D88" s="277"/>
      <c r="E88" s="2"/>
      <c r="F88" s="2"/>
      <c r="G88" s="2"/>
      <c r="H88" s="277" t="s">
        <v>77</v>
      </c>
      <c r="I88" s="277"/>
      <c r="J88" s="277"/>
      <c r="K88" s="277"/>
      <c r="L88" s="2"/>
      <c r="M88" s="2"/>
      <c r="P88" s="277" t="s">
        <v>125</v>
      </c>
      <c r="Q88" s="277"/>
      <c r="R88" s="277"/>
      <c r="S88" s="278" t="s">
        <v>83</v>
      </c>
      <c r="T88" s="278"/>
    </row>
    <row r="89" spans="2:20" ht="25.5" customHeight="1" x14ac:dyDescent="0.25">
      <c r="B89" s="277" t="s">
        <v>74</v>
      </c>
      <c r="C89" s="277"/>
      <c r="D89" s="277"/>
      <c r="E89" s="2"/>
      <c r="F89" s="2"/>
      <c r="G89" s="2"/>
      <c r="H89" s="277" t="s">
        <v>78</v>
      </c>
      <c r="I89" s="277"/>
      <c r="J89" s="277"/>
      <c r="K89" s="277"/>
      <c r="L89" s="2"/>
      <c r="M89" s="2"/>
      <c r="P89" s="277" t="s">
        <v>81</v>
      </c>
      <c r="Q89" s="277"/>
      <c r="R89" s="277"/>
      <c r="S89" s="278" t="s">
        <v>182</v>
      </c>
      <c r="T89" s="278"/>
    </row>
    <row r="90" spans="2:20" ht="28.5" customHeight="1" x14ac:dyDescent="0.25">
      <c r="C90" s="143"/>
      <c r="D90" s="143"/>
      <c r="E90" s="2"/>
      <c r="F90" s="2"/>
      <c r="G90" s="2"/>
      <c r="H90" s="2"/>
      <c r="I90" s="2"/>
      <c r="J90" s="2"/>
      <c r="K90" s="2"/>
      <c r="L90" s="2"/>
      <c r="M90" s="2"/>
      <c r="P90" s="2"/>
      <c r="Q90" s="2"/>
      <c r="S90" s="135"/>
      <c r="T90" s="41"/>
    </row>
  </sheetData>
  <mergeCells count="113">
    <mergeCell ref="S89:T89"/>
    <mergeCell ref="B20:U20"/>
    <mergeCell ref="B63:H63"/>
    <mergeCell ref="B89:D89"/>
    <mergeCell ref="P89:R89"/>
    <mergeCell ref="H89:K89"/>
    <mergeCell ref="B86:C86"/>
    <mergeCell ref="P21:P23"/>
    <mergeCell ref="Q21:Q23"/>
    <mergeCell ref="U21:U22"/>
    <mergeCell ref="I21:I23"/>
    <mergeCell ref="J21:J23"/>
    <mergeCell ref="K21:K23"/>
    <mergeCell ref="M21:M23"/>
    <mergeCell ref="N21:N23"/>
    <mergeCell ref="O21:O23"/>
    <mergeCell ref="K25:K26"/>
    <mergeCell ref="P25:P26"/>
    <mergeCell ref="B87:D87"/>
    <mergeCell ref="B88:D88"/>
    <mergeCell ref="C69:I69"/>
    <mergeCell ref="N69:S69"/>
    <mergeCell ref="C70:I70"/>
    <mergeCell ref="B74:C74"/>
    <mergeCell ref="N13:N15"/>
    <mergeCell ref="M25:M26"/>
    <mergeCell ref="N25:N26"/>
    <mergeCell ref="O25:O26"/>
    <mergeCell ref="B13:B15"/>
    <mergeCell ref="C13:C15"/>
    <mergeCell ref="D13:D15"/>
    <mergeCell ref="B24:U24"/>
    <mergeCell ref="C25:C26"/>
    <mergeCell ref="S18:S19"/>
    <mergeCell ref="N18:N19"/>
    <mergeCell ref="O18:O19"/>
    <mergeCell ref="P18:P19"/>
    <mergeCell ref="Q18:Q19"/>
    <mergeCell ref="R16:R17"/>
    <mergeCell ref="C16:C17"/>
    <mergeCell ref="D16:D17"/>
    <mergeCell ref="D25:D26"/>
    <mergeCell ref="B25:B26"/>
    <mergeCell ref="G25:G26"/>
    <mergeCell ref="H25:H26"/>
    <mergeCell ref="E25:E26"/>
    <mergeCell ref="I25:I26"/>
    <mergeCell ref="J25:J26"/>
    <mergeCell ref="B75:U75"/>
    <mergeCell ref="T18:T19"/>
    <mergeCell ref="S16:S17"/>
    <mergeCell ref="G16:G17"/>
    <mergeCell ref="S88:T88"/>
    <mergeCell ref="S87:T87"/>
    <mergeCell ref="P87:R87"/>
    <mergeCell ref="P88:R88"/>
    <mergeCell ref="H87:K87"/>
    <mergeCell ref="H88:K88"/>
    <mergeCell ref="Q16:Q17"/>
    <mergeCell ref="E21:E23"/>
    <mergeCell ref="B21:B23"/>
    <mergeCell ref="C21:C23"/>
    <mergeCell ref="D21:D23"/>
    <mergeCell ref="G21:G23"/>
    <mergeCell ref="H21:H23"/>
    <mergeCell ref="U9:U10"/>
    <mergeCell ref="B62:I62"/>
    <mergeCell ref="N62:R62"/>
    <mergeCell ref="J13:J15"/>
    <mergeCell ref="K13:K15"/>
    <mergeCell ref="O13:O15"/>
    <mergeCell ref="P13:P15"/>
    <mergeCell ref="B12:U12"/>
    <mergeCell ref="T16:T17"/>
    <mergeCell ref="B18:B19"/>
    <mergeCell ref="C18:C19"/>
    <mergeCell ref="D18:D19"/>
    <mergeCell ref="G18:G19"/>
    <mergeCell ref="H18:H19"/>
    <mergeCell ref="M18:M19"/>
    <mergeCell ref="R18:R19"/>
    <mergeCell ref="B16:B17"/>
    <mergeCell ref="M16:M17"/>
    <mergeCell ref="N16:N17"/>
    <mergeCell ref="O16:O17"/>
    <mergeCell ref="Q25:Q26"/>
    <mergeCell ref="E13:E15"/>
    <mergeCell ref="G13:G15"/>
    <mergeCell ref="H13:H15"/>
    <mergeCell ref="B2:I2"/>
    <mergeCell ref="N3:O3"/>
    <mergeCell ref="P3:S3"/>
    <mergeCell ref="B4:C4"/>
    <mergeCell ref="D4:E4"/>
    <mergeCell ref="N4:O4"/>
    <mergeCell ref="P4:S4"/>
    <mergeCell ref="B3:I3"/>
    <mergeCell ref="P16:P17"/>
    <mergeCell ref="B5:C5"/>
    <mergeCell ref="D5:E5"/>
    <mergeCell ref="N5:O5"/>
    <mergeCell ref="P5:S5"/>
    <mergeCell ref="B6:C6"/>
    <mergeCell ref="D6:E6"/>
    <mergeCell ref="N6:O6"/>
    <mergeCell ref="P6:S6"/>
    <mergeCell ref="H16:H17"/>
    <mergeCell ref="B8:G8"/>
    <mergeCell ref="B9:K9"/>
    <mergeCell ref="M9:T9"/>
    <mergeCell ref="I13:I15"/>
    <mergeCell ref="Q13:Q15"/>
    <mergeCell ref="M13:M15"/>
  </mergeCells>
  <conditionalFormatting sqref="C16 D25 O25:P25">
    <cfRule type="expression" dxfId="11" priority="26">
      <formula>(INDIRECT(ADDRESS(ROW(),COLUMN()))="")*(VALUE(INDIRECT(ADDRESS(ROW(),70)))&gt;0)</formula>
    </cfRule>
    <cfRule type="expression" dxfId="10" priority="27">
      <formula>AND($D16="",$B16&lt;&gt;"--")</formula>
    </cfRule>
  </conditionalFormatting>
  <conditionalFormatting sqref="O16">
    <cfRule type="expression" dxfId="9" priority="22">
      <formula>(INDIRECT(ADDRESS(ROW(),COLUMN()))="")*(VALUE(INDIRECT(ADDRESS(ROW(),70)))&gt;0)</formula>
    </cfRule>
    <cfRule type="expression" dxfId="8" priority="23">
      <formula>AND($D16="",$B16&lt;&gt;"--")</formula>
    </cfRule>
  </conditionalFormatting>
  <conditionalFormatting sqref="C18">
    <cfRule type="expression" dxfId="7" priority="20">
      <formula>(INDIRECT(ADDRESS(ROW(),COLUMN()))="")*(VALUE(INDIRECT(ADDRESS(ROW(),70)))&gt;0)</formula>
    </cfRule>
    <cfRule type="expression" dxfId="6" priority="21">
      <formula>AND($D18="",$B18&lt;&gt;"--")</formula>
    </cfRule>
  </conditionalFormatting>
  <conditionalFormatting sqref="D18">
    <cfRule type="expression" dxfId="5" priority="16">
      <formula>(INDIRECT(ADDRESS(ROW(),COLUMN()))="")*(VALUE(INDIRECT(ADDRESS(ROW(),70)))&gt;0)</formula>
    </cfRule>
    <cfRule type="expression" dxfId="4" priority="17">
      <formula>AND($D18="",$B18&lt;&gt;"--")</formula>
    </cfRule>
  </conditionalFormatting>
  <conditionalFormatting sqref="O18">
    <cfRule type="expression" dxfId="3" priority="14">
      <formula>(INDIRECT(ADDRESS(ROW(),COLUMN()))="")*(VALUE(INDIRECT(ADDRESS(ROW(),70)))&gt;0)</formula>
    </cfRule>
    <cfRule type="expression" dxfId="2" priority="15">
      <formula>AND($D18="",$B18&lt;&gt;"--")</formula>
    </cfRule>
  </conditionalFormatting>
  <conditionalFormatting sqref="P18">
    <cfRule type="expression" dxfId="1" priority="12">
      <formula>(INDIRECT(ADDRESS(ROW(),COLUMN()))="")*(VALUE(INDIRECT(ADDRESS(ROW(),70)))&gt;0)</formula>
    </cfRule>
    <cfRule type="expression" dxfId="0" priority="13">
      <formula>AND($D18="",$B18&lt;&gt;"--")</formula>
    </cfRule>
  </conditionalFormatting>
  <dataValidations count="3">
    <dataValidation type="list" allowBlank="1" showInputMessage="1" showErrorMessage="1" sqref="Q27:Q39 G29:G39">
      <formula1>ValidCostGrouping</formula1>
    </dataValidation>
    <dataValidation type="list" allowBlank="1" showInputMessage="1" showErrorMessage="1" sqref="D16 P16 D18 P18 D25 P25">
      <formula1>OFFSET(ModuleStart,MATCH(CK16,ModuleColumn,0)-1,1,COUNTIF(ModuleColumn,CK16),1)</formula1>
    </dataValidation>
    <dataValidation type="list" allowBlank="1" showInputMessage="1" showErrorMessage="1" sqref="G21 Q21">
      <formula1>CostInput</formula1>
    </dataValidation>
  </dataValidations>
  <printOptions horizontalCentered="1"/>
  <pageMargins left="0.23622047244094491" right="0.23622047244094491" top="0.74803149606299213" bottom="0.74803149606299213" header="0.31496062992125984" footer="0.31496062992125984"/>
  <pageSetup paperSize="3" scale="49" orientation="landscape" r:id="rId1"/>
  <rowBreaks count="2" manualBreakCount="2">
    <brk id="19" max="16383" man="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81"/>
  <sheetViews>
    <sheetView topLeftCell="J10" workbookViewId="0">
      <selection activeCell="T10" sqref="T10"/>
    </sheetView>
  </sheetViews>
  <sheetFormatPr baseColWidth="10" defaultColWidth="9" defaultRowHeight="13.8" x14ac:dyDescent="0.25"/>
  <cols>
    <col min="1" max="1" width="0.8984375" style="2" customWidth="1"/>
    <col min="2" max="2" width="9.09765625" style="111" customWidth="1"/>
    <col min="3" max="3" width="16.09765625" style="41" customWidth="1"/>
    <col min="4" max="4" width="18.69921875" style="41" customWidth="1"/>
    <col min="5" max="5" width="19.3984375" style="41" customWidth="1"/>
    <col min="6" max="6" width="11.09765625" style="41" hidden="1" customWidth="1"/>
    <col min="7" max="7" width="17.69921875" style="45" customWidth="1"/>
    <col min="8" max="8" width="15.19921875" style="15" customWidth="1"/>
    <col min="9" max="9" width="15.19921875" customWidth="1"/>
    <col min="10" max="10" width="16.19921875" customWidth="1"/>
    <col min="11" max="11" width="17.09765625" style="94" customWidth="1"/>
    <col min="12" max="12" width="1.59765625" customWidth="1"/>
    <col min="13" max="13" width="16.19921875" customWidth="1"/>
    <col min="14" max="14" width="8.19921875" style="2" customWidth="1"/>
    <col min="15" max="15" width="17.5" style="41" customWidth="1"/>
    <col min="16" max="16" width="15.59765625" style="41" customWidth="1"/>
    <col min="17" max="17" width="15" style="41" customWidth="1"/>
    <col min="18" max="18" width="17.8984375" style="41" customWidth="1"/>
    <col min="19" max="19" width="19" style="9" customWidth="1"/>
    <col min="20" max="20" width="58.19921875" style="41" customWidth="1"/>
    <col min="21" max="21" width="16.3984375" style="2" customWidth="1"/>
    <col min="22" max="23" width="9" style="2"/>
    <col min="24" max="24" width="10.59765625" style="2" bestFit="1" customWidth="1"/>
    <col min="25" max="16384" width="9" style="2"/>
  </cols>
  <sheetData>
    <row r="1" spans="2:21" ht="28.5" customHeight="1" thickBot="1" x14ac:dyDescent="0.45">
      <c r="B1" s="328" t="s">
        <v>87</v>
      </c>
      <c r="C1" s="329"/>
      <c r="D1" s="329"/>
      <c r="E1" s="329"/>
      <c r="F1" s="329"/>
      <c r="G1" s="329"/>
      <c r="H1" s="329"/>
      <c r="I1" s="330"/>
    </row>
    <row r="2" spans="2:21" ht="27" customHeight="1" thickBot="1" x14ac:dyDescent="0.45">
      <c r="B2" s="328" t="s">
        <v>187</v>
      </c>
      <c r="C2" s="329"/>
      <c r="D2" s="329"/>
      <c r="E2" s="329"/>
      <c r="F2" s="329"/>
      <c r="G2" s="329"/>
      <c r="H2" s="329"/>
      <c r="I2" s="330"/>
      <c r="N2" s="336" t="s">
        <v>4</v>
      </c>
      <c r="O2" s="337"/>
      <c r="P2" s="338" t="s">
        <v>5</v>
      </c>
      <c r="Q2" s="338"/>
      <c r="R2" s="338"/>
      <c r="S2" s="339"/>
    </row>
    <row r="3" spans="2:21" ht="28.5" customHeight="1" x14ac:dyDescent="0.25">
      <c r="B3" s="340" t="s">
        <v>1</v>
      </c>
      <c r="C3" s="341"/>
      <c r="D3" s="342" t="s">
        <v>57</v>
      </c>
      <c r="E3" s="343"/>
      <c r="F3" s="3"/>
      <c r="N3" s="344" t="s">
        <v>6</v>
      </c>
      <c r="O3" s="345"/>
      <c r="P3" s="346" t="s">
        <v>7</v>
      </c>
      <c r="Q3" s="346"/>
      <c r="R3" s="346"/>
      <c r="S3" s="347"/>
    </row>
    <row r="4" spans="2:21" ht="27" customHeight="1" x14ac:dyDescent="0.25">
      <c r="B4" s="348" t="s">
        <v>2</v>
      </c>
      <c r="C4" s="349"/>
      <c r="D4" s="350" t="s">
        <v>58</v>
      </c>
      <c r="E4" s="351"/>
      <c r="F4" s="3"/>
      <c r="N4" s="344" t="s">
        <v>8</v>
      </c>
      <c r="O4" s="345"/>
      <c r="P4" s="352"/>
      <c r="Q4" s="352"/>
      <c r="R4" s="352"/>
      <c r="S4" s="353"/>
    </row>
    <row r="5" spans="2:21" ht="28.5" customHeight="1" thickBot="1" x14ac:dyDescent="0.3">
      <c r="B5" s="354" t="s">
        <v>3</v>
      </c>
      <c r="C5" s="355"/>
      <c r="D5" s="356" t="s">
        <v>59</v>
      </c>
      <c r="E5" s="357"/>
      <c r="F5" s="3"/>
      <c r="N5" s="322" t="s">
        <v>9</v>
      </c>
      <c r="O5" s="323"/>
      <c r="P5" s="324"/>
      <c r="Q5" s="324"/>
      <c r="R5" s="324"/>
      <c r="S5" s="325"/>
    </row>
    <row r="6" spans="2:21" ht="15" customHeight="1" x14ac:dyDescent="0.25">
      <c r="B6" s="17"/>
      <c r="C6" s="3"/>
      <c r="D6" s="3"/>
      <c r="E6" s="3"/>
      <c r="F6" s="3"/>
    </row>
    <row r="7" spans="2:21" ht="27" customHeight="1" thickBot="1" x14ac:dyDescent="0.3">
      <c r="B7" s="331" t="s">
        <v>235</v>
      </c>
      <c r="C7" s="331"/>
      <c r="D7" s="331"/>
      <c r="E7" s="331"/>
      <c r="F7" s="331"/>
      <c r="G7" s="331"/>
      <c r="H7" s="331"/>
      <c r="I7" s="75"/>
      <c r="J7" s="75"/>
      <c r="K7" s="95"/>
    </row>
    <row r="8" spans="2:21" ht="45.75" customHeight="1" thickBot="1" x14ac:dyDescent="0.45">
      <c r="B8" s="328" t="s">
        <v>33</v>
      </c>
      <c r="C8" s="329"/>
      <c r="D8" s="329"/>
      <c r="E8" s="329"/>
      <c r="F8" s="329"/>
      <c r="G8" s="329"/>
      <c r="H8" s="329"/>
      <c r="I8" s="329"/>
      <c r="J8" s="329"/>
      <c r="K8" s="330"/>
      <c r="M8" s="328" t="s">
        <v>34</v>
      </c>
      <c r="N8" s="329"/>
      <c r="O8" s="329"/>
      <c r="P8" s="329"/>
      <c r="Q8" s="329"/>
      <c r="R8" s="329"/>
      <c r="S8" s="329"/>
      <c r="T8" s="330"/>
      <c r="U8" s="307" t="s">
        <v>11</v>
      </c>
    </row>
    <row r="9" spans="2:21" s="111" customFormat="1" ht="115.5" customHeight="1" thickBot="1" x14ac:dyDescent="0.3">
      <c r="B9" s="11" t="s">
        <v>35</v>
      </c>
      <c r="C9" s="12" t="s">
        <v>37</v>
      </c>
      <c r="D9" s="12" t="s">
        <v>36</v>
      </c>
      <c r="E9" s="13" t="s">
        <v>38</v>
      </c>
      <c r="F9" s="14" t="s">
        <v>10</v>
      </c>
      <c r="G9" s="11" t="s">
        <v>39</v>
      </c>
      <c r="H9" s="11" t="s">
        <v>40</v>
      </c>
      <c r="I9" s="11" t="s">
        <v>41</v>
      </c>
      <c r="J9" s="13" t="s">
        <v>42</v>
      </c>
      <c r="K9" s="102" t="s">
        <v>123</v>
      </c>
      <c r="L9" s="15"/>
      <c r="M9" s="102" t="s">
        <v>124</v>
      </c>
      <c r="N9" s="11" t="s">
        <v>35</v>
      </c>
      <c r="O9" s="12" t="s">
        <v>37</v>
      </c>
      <c r="P9" s="12" t="s">
        <v>36</v>
      </c>
      <c r="Q9" s="11" t="s">
        <v>39</v>
      </c>
      <c r="R9" s="13" t="s">
        <v>38</v>
      </c>
      <c r="S9" s="71" t="s">
        <v>43</v>
      </c>
      <c r="T9" s="5" t="s">
        <v>44</v>
      </c>
      <c r="U9" s="373"/>
    </row>
    <row r="10" spans="2:21" s="83" customFormat="1" ht="124.8" thickBot="1" x14ac:dyDescent="0.3">
      <c r="B10" s="107">
        <v>23</v>
      </c>
      <c r="C10" s="108" t="s">
        <v>45</v>
      </c>
      <c r="D10" s="108" t="s">
        <v>51</v>
      </c>
      <c r="E10" s="108" t="s">
        <v>174</v>
      </c>
      <c r="F10" s="104" t="s">
        <v>52</v>
      </c>
      <c r="G10" s="104" t="s">
        <v>52</v>
      </c>
      <c r="H10" s="115">
        <v>70179.935599999997</v>
      </c>
      <c r="I10" s="115">
        <v>24643.919999999998</v>
      </c>
      <c r="J10" s="115">
        <v>24643.919999999998</v>
      </c>
      <c r="K10" s="105" t="s">
        <v>175</v>
      </c>
      <c r="L10" s="106"/>
      <c r="M10" s="105" t="s">
        <v>175</v>
      </c>
      <c r="N10" s="107">
        <v>23</v>
      </c>
      <c r="O10" s="108" t="s">
        <v>45</v>
      </c>
      <c r="P10" s="108" t="s">
        <v>51</v>
      </c>
      <c r="Q10" s="104" t="s">
        <v>52</v>
      </c>
      <c r="R10" s="108" t="s">
        <v>174</v>
      </c>
      <c r="S10" s="115">
        <v>24643.919999999998</v>
      </c>
      <c r="T10" s="152" t="s">
        <v>234</v>
      </c>
      <c r="U10" s="117" t="s">
        <v>12</v>
      </c>
    </row>
    <row r="11" spans="2:21" ht="3.75" customHeight="1" thickBot="1" x14ac:dyDescent="0.3">
      <c r="B11" s="2"/>
      <c r="G11" s="41"/>
      <c r="H11" s="2"/>
      <c r="I11" s="2"/>
      <c r="J11" s="2"/>
      <c r="K11" s="96"/>
      <c r="M11" s="96"/>
      <c r="N11" s="31"/>
      <c r="O11" s="46"/>
      <c r="P11" s="55"/>
      <c r="Q11" s="56"/>
      <c r="R11" s="55"/>
      <c r="S11" s="32"/>
      <c r="T11" s="42"/>
      <c r="U11" s="33"/>
    </row>
    <row r="12" spans="2:21" ht="14.4" hidden="1" thickBot="1" x14ac:dyDescent="0.3">
      <c r="B12" s="18"/>
      <c r="C12" s="46"/>
      <c r="D12" s="46"/>
      <c r="E12" s="47"/>
      <c r="F12" s="48"/>
      <c r="G12" s="48"/>
      <c r="H12" s="19">
        <v>173480.82</v>
      </c>
      <c r="I12" s="4"/>
      <c r="J12" s="6"/>
      <c r="K12" s="97"/>
      <c r="M12" s="97"/>
      <c r="N12" s="1"/>
      <c r="O12" s="46"/>
      <c r="P12" s="48"/>
      <c r="Q12" s="57"/>
      <c r="R12" s="48"/>
      <c r="S12" s="10"/>
      <c r="T12" s="43"/>
      <c r="U12" s="7"/>
    </row>
    <row r="13" spans="2:21" ht="14.4" hidden="1" thickBot="1" x14ac:dyDescent="0.3">
      <c r="B13" s="18"/>
      <c r="C13" s="46"/>
      <c r="D13" s="46"/>
      <c r="E13" s="47"/>
      <c r="F13" s="48"/>
      <c r="G13" s="47"/>
      <c r="H13" s="19">
        <v>191322</v>
      </c>
      <c r="I13" s="4"/>
      <c r="J13" s="6"/>
      <c r="K13" s="97"/>
      <c r="M13" s="97"/>
      <c r="N13" s="1"/>
      <c r="O13" s="46"/>
      <c r="P13" s="48"/>
      <c r="Q13" s="57"/>
      <c r="R13" s="48"/>
      <c r="S13" s="10"/>
      <c r="T13" s="43"/>
      <c r="U13" s="7"/>
    </row>
    <row r="14" spans="2:21" ht="14.4" hidden="1" thickBot="1" x14ac:dyDescent="0.3">
      <c r="B14" s="18"/>
      <c r="C14" s="46"/>
      <c r="D14" s="46"/>
      <c r="E14" s="47"/>
      <c r="F14" s="48"/>
      <c r="G14" s="47"/>
      <c r="H14" s="19"/>
      <c r="I14" s="4"/>
      <c r="J14" s="6"/>
      <c r="K14" s="97"/>
      <c r="M14" s="97"/>
      <c r="N14" s="1"/>
      <c r="O14" s="46"/>
      <c r="P14" s="48"/>
      <c r="Q14" s="57"/>
      <c r="R14" s="48"/>
      <c r="S14" s="10"/>
      <c r="T14" s="43"/>
      <c r="U14" s="7"/>
    </row>
    <row r="15" spans="2:21" ht="14.4" hidden="1" thickBot="1" x14ac:dyDescent="0.3">
      <c r="B15" s="18"/>
      <c r="C15" s="46"/>
      <c r="D15" s="46"/>
      <c r="E15" s="47"/>
      <c r="F15" s="48"/>
      <c r="G15" s="47"/>
      <c r="H15" s="19"/>
      <c r="I15" s="4"/>
      <c r="J15" s="6"/>
      <c r="K15" s="97"/>
      <c r="M15" s="97"/>
      <c r="N15" s="1"/>
      <c r="O15" s="46"/>
      <c r="P15" s="48"/>
      <c r="Q15" s="57"/>
      <c r="R15" s="48"/>
      <c r="S15" s="10"/>
      <c r="T15" s="43"/>
      <c r="U15" s="7"/>
    </row>
    <row r="16" spans="2:21" ht="18.75" hidden="1" customHeight="1" x14ac:dyDescent="0.25">
      <c r="B16" s="18"/>
      <c r="C16" s="46"/>
      <c r="D16" s="46"/>
      <c r="E16" s="47"/>
      <c r="F16" s="48"/>
      <c r="G16" s="47"/>
      <c r="H16" s="19"/>
      <c r="I16" s="4"/>
      <c r="J16" s="6"/>
      <c r="K16" s="97"/>
      <c r="M16" s="97"/>
      <c r="N16" s="1" t="s">
        <v>0</v>
      </c>
      <c r="O16" s="46"/>
      <c r="P16" s="48"/>
      <c r="Q16" s="57"/>
      <c r="R16" s="48"/>
      <c r="S16" s="10"/>
      <c r="T16" s="43"/>
      <c r="U16" s="7" t="s">
        <v>12</v>
      </c>
    </row>
    <row r="17" spans="2:21" ht="14.4" hidden="1" thickBot="1" x14ac:dyDescent="0.3">
      <c r="B17" s="18"/>
      <c r="C17" s="46"/>
      <c r="D17" s="46"/>
      <c r="E17" s="47"/>
      <c r="F17" s="48"/>
      <c r="G17" s="47"/>
      <c r="H17" s="19"/>
      <c r="I17" s="4"/>
      <c r="J17" s="6"/>
      <c r="K17" s="97"/>
      <c r="M17" s="97"/>
      <c r="N17" s="1"/>
      <c r="O17" s="46"/>
      <c r="P17" s="48"/>
      <c r="Q17" s="57"/>
      <c r="R17" s="48"/>
      <c r="S17" s="10"/>
      <c r="T17" s="43"/>
      <c r="U17" s="7"/>
    </row>
    <row r="18" spans="2:21" ht="14.4" hidden="1" thickBot="1" x14ac:dyDescent="0.3">
      <c r="B18" s="18"/>
      <c r="C18" s="46"/>
      <c r="D18" s="46"/>
      <c r="E18" s="47"/>
      <c r="F18" s="48"/>
      <c r="G18" s="47"/>
      <c r="H18" s="19"/>
      <c r="I18" s="4"/>
      <c r="J18" s="6"/>
      <c r="K18" s="97"/>
      <c r="M18" s="97"/>
      <c r="N18" s="1"/>
      <c r="O18" s="46"/>
      <c r="P18" s="48"/>
      <c r="Q18" s="57"/>
      <c r="R18" s="48"/>
      <c r="S18" s="10"/>
      <c r="T18" s="43"/>
      <c r="U18" s="7"/>
    </row>
    <row r="19" spans="2:21" ht="14.4" hidden="1" thickBot="1" x14ac:dyDescent="0.3">
      <c r="B19" s="18"/>
      <c r="C19" s="46"/>
      <c r="D19" s="46"/>
      <c r="E19" s="47"/>
      <c r="F19" s="48"/>
      <c r="G19" s="47"/>
      <c r="H19" s="19"/>
      <c r="I19" s="4"/>
      <c r="J19" s="6"/>
      <c r="K19" s="97"/>
      <c r="M19" s="97"/>
      <c r="N19" s="1"/>
      <c r="O19" s="46"/>
      <c r="P19" s="48"/>
      <c r="Q19" s="57"/>
      <c r="R19" s="48"/>
      <c r="S19" s="10"/>
      <c r="T19" s="43"/>
      <c r="U19" s="7"/>
    </row>
    <row r="20" spans="2:21" ht="14.4" hidden="1" thickBot="1" x14ac:dyDescent="0.3">
      <c r="B20" s="18"/>
      <c r="C20" s="46"/>
      <c r="D20" s="46"/>
      <c r="E20" s="47"/>
      <c r="F20" s="48"/>
      <c r="G20" s="47"/>
      <c r="H20" s="19"/>
      <c r="I20" s="4"/>
      <c r="J20" s="6"/>
      <c r="K20" s="97"/>
      <c r="M20" s="97"/>
      <c r="N20" s="1"/>
      <c r="O20" s="46"/>
      <c r="P20" s="48"/>
      <c r="Q20" s="57"/>
      <c r="R20" s="48"/>
      <c r="S20" s="10"/>
      <c r="T20" s="43"/>
      <c r="U20" s="7"/>
    </row>
    <row r="21" spans="2:21" ht="14.4" hidden="1" thickBot="1" x14ac:dyDescent="0.3">
      <c r="B21" s="18"/>
      <c r="C21" s="46"/>
      <c r="D21" s="46"/>
      <c r="E21" s="47"/>
      <c r="F21" s="48"/>
      <c r="G21" s="47"/>
      <c r="H21" s="19"/>
      <c r="I21" s="4"/>
      <c r="J21" s="6"/>
      <c r="K21" s="97"/>
      <c r="M21" s="97"/>
      <c r="N21" s="1"/>
      <c r="O21" s="46"/>
      <c r="P21" s="48"/>
      <c r="Q21" s="57"/>
      <c r="R21" s="48"/>
      <c r="S21" s="10"/>
      <c r="T21" s="43"/>
      <c r="U21" s="7"/>
    </row>
    <row r="22" spans="2:21" ht="14.4" hidden="1" thickBot="1" x14ac:dyDescent="0.3">
      <c r="B22" s="18"/>
      <c r="C22" s="46"/>
      <c r="D22" s="46"/>
      <c r="E22" s="47"/>
      <c r="F22" s="48"/>
      <c r="G22" s="47"/>
      <c r="H22" s="19"/>
      <c r="I22" s="4"/>
      <c r="J22" s="6"/>
      <c r="K22" s="97"/>
      <c r="M22" s="97"/>
      <c r="N22" s="1"/>
      <c r="O22" s="46"/>
      <c r="P22" s="48"/>
      <c r="Q22" s="57"/>
      <c r="R22" s="48"/>
      <c r="S22" s="10"/>
      <c r="T22" s="43"/>
      <c r="U22" s="7"/>
    </row>
    <row r="23" spans="2:21" ht="14.4" hidden="1" thickBot="1" x14ac:dyDescent="0.3">
      <c r="B23" s="18"/>
      <c r="C23" s="46"/>
      <c r="D23" s="46"/>
      <c r="E23" s="47"/>
      <c r="F23" s="48"/>
      <c r="G23" s="47"/>
      <c r="H23" s="19"/>
      <c r="I23" s="4"/>
      <c r="J23" s="6"/>
      <c r="K23" s="97"/>
      <c r="M23" s="97"/>
      <c r="N23" s="1"/>
      <c r="O23" s="46"/>
      <c r="P23" s="48"/>
      <c r="Q23" s="57"/>
      <c r="R23" s="48"/>
      <c r="S23" s="10"/>
      <c r="T23" s="43"/>
      <c r="U23" s="7"/>
    </row>
    <row r="24" spans="2:21" ht="14.4" hidden="1" thickBot="1" x14ac:dyDescent="0.3">
      <c r="B24" s="18"/>
      <c r="C24" s="46"/>
      <c r="D24" s="46"/>
      <c r="E24" s="47"/>
      <c r="F24" s="48"/>
      <c r="G24" s="47"/>
      <c r="H24" s="19"/>
      <c r="I24" s="4"/>
      <c r="J24" s="6"/>
      <c r="K24" s="97"/>
      <c r="M24" s="97"/>
      <c r="N24" s="1"/>
      <c r="O24" s="46"/>
      <c r="P24" s="48"/>
      <c r="Q24" s="57"/>
      <c r="R24" s="48"/>
      <c r="S24" s="10"/>
      <c r="T24" s="43"/>
      <c r="U24" s="7"/>
    </row>
    <row r="25" spans="2:21" ht="14.4" hidden="1" thickBot="1" x14ac:dyDescent="0.3">
      <c r="B25" s="18"/>
      <c r="C25" s="46"/>
      <c r="D25" s="46"/>
      <c r="E25" s="47"/>
      <c r="F25" s="48"/>
      <c r="G25" s="47"/>
      <c r="H25" s="19"/>
      <c r="I25" s="4"/>
      <c r="J25" s="6"/>
      <c r="K25" s="97"/>
      <c r="M25" s="97"/>
      <c r="N25" s="1"/>
      <c r="O25" s="46"/>
      <c r="P25" s="48"/>
      <c r="Q25" s="57"/>
      <c r="R25" s="48"/>
      <c r="S25" s="10"/>
      <c r="T25" s="43"/>
      <c r="U25" s="7"/>
    </row>
    <row r="26" spans="2:21" ht="14.4" hidden="1" thickBot="1" x14ac:dyDescent="0.3">
      <c r="B26" s="18"/>
      <c r="C26" s="46"/>
      <c r="D26" s="46"/>
      <c r="E26" s="47"/>
      <c r="F26" s="48"/>
      <c r="G26" s="47"/>
      <c r="H26" s="19"/>
      <c r="I26" s="4"/>
      <c r="J26" s="6"/>
      <c r="K26" s="97"/>
      <c r="M26" s="97"/>
      <c r="N26" s="1"/>
      <c r="O26" s="46"/>
      <c r="P26" s="48"/>
      <c r="Q26" s="57"/>
      <c r="R26" s="48"/>
      <c r="S26" s="10"/>
      <c r="T26" s="43"/>
      <c r="U26" s="7"/>
    </row>
    <row r="27" spans="2:21" ht="14.4" hidden="1" thickBot="1" x14ac:dyDescent="0.3">
      <c r="B27" s="18"/>
      <c r="C27" s="46"/>
      <c r="D27" s="46"/>
      <c r="E27" s="47"/>
      <c r="F27" s="48"/>
      <c r="G27" s="47"/>
      <c r="H27" s="19"/>
      <c r="I27" s="4"/>
      <c r="J27" s="6"/>
      <c r="K27" s="97"/>
      <c r="M27" s="97"/>
      <c r="N27" s="1"/>
      <c r="O27" s="46"/>
      <c r="P27" s="48"/>
      <c r="Q27" s="57"/>
      <c r="R27" s="48"/>
      <c r="S27" s="10"/>
      <c r="T27" s="43"/>
      <c r="U27" s="7"/>
    </row>
    <row r="28" spans="2:21" ht="14.4" hidden="1" thickBot="1" x14ac:dyDescent="0.3">
      <c r="B28" s="18"/>
      <c r="C28" s="46"/>
      <c r="D28" s="46"/>
      <c r="E28" s="47"/>
      <c r="F28" s="48"/>
      <c r="G28" s="47"/>
      <c r="H28" s="19"/>
      <c r="I28" s="4"/>
      <c r="J28" s="6"/>
      <c r="K28" s="97"/>
      <c r="M28" s="97"/>
      <c r="N28" s="1"/>
      <c r="O28" s="46"/>
      <c r="P28" s="48"/>
      <c r="Q28" s="57"/>
      <c r="R28" s="48"/>
      <c r="S28" s="10"/>
      <c r="T28" s="43"/>
      <c r="U28" s="7"/>
    </row>
    <row r="29" spans="2:21" ht="14.4" hidden="1" thickBot="1" x14ac:dyDescent="0.3">
      <c r="B29" s="18"/>
      <c r="C29" s="46"/>
      <c r="D29" s="46"/>
      <c r="E29" s="47"/>
      <c r="F29" s="48"/>
      <c r="G29" s="47"/>
      <c r="H29" s="19"/>
      <c r="I29" s="4"/>
      <c r="J29" s="6"/>
      <c r="K29" s="97"/>
      <c r="M29" s="97"/>
      <c r="N29" s="1"/>
      <c r="O29" s="46"/>
      <c r="P29" s="48"/>
      <c r="Q29" s="57"/>
      <c r="R29" s="48"/>
      <c r="S29" s="10"/>
      <c r="T29" s="43"/>
      <c r="U29" s="7"/>
    </row>
    <row r="30" spans="2:21" ht="14.4" hidden="1" thickBot="1" x14ac:dyDescent="0.3">
      <c r="B30" s="18"/>
      <c r="C30" s="46"/>
      <c r="D30" s="46"/>
      <c r="E30" s="47"/>
      <c r="F30" s="48"/>
      <c r="G30" s="47"/>
      <c r="H30" s="19"/>
      <c r="I30" s="4"/>
      <c r="J30" s="6"/>
      <c r="K30" s="97"/>
      <c r="M30" s="97"/>
      <c r="N30" s="1"/>
      <c r="O30" s="46"/>
      <c r="P30" s="48"/>
      <c r="Q30" s="57"/>
      <c r="R30" s="48"/>
      <c r="S30" s="10"/>
      <c r="T30" s="43"/>
      <c r="U30" s="7"/>
    </row>
    <row r="31" spans="2:21" ht="14.4" hidden="1" thickBot="1" x14ac:dyDescent="0.3">
      <c r="B31" s="18"/>
      <c r="C31" s="46"/>
      <c r="D31" s="46"/>
      <c r="E31" s="47"/>
      <c r="F31" s="48"/>
      <c r="G31" s="47"/>
      <c r="H31" s="19"/>
      <c r="I31" s="4"/>
      <c r="J31" s="6"/>
      <c r="K31" s="97"/>
      <c r="M31" s="97"/>
      <c r="N31" s="1"/>
      <c r="O31" s="46"/>
      <c r="P31" s="48"/>
      <c r="Q31" s="57"/>
      <c r="R31" s="48"/>
      <c r="S31" s="10"/>
      <c r="T31" s="43"/>
      <c r="U31" s="7"/>
    </row>
    <row r="32" spans="2:21" ht="14.4" hidden="1" thickBot="1" x14ac:dyDescent="0.3">
      <c r="B32" s="18"/>
      <c r="C32" s="46"/>
      <c r="D32" s="46"/>
      <c r="E32" s="47"/>
      <c r="F32" s="48"/>
      <c r="G32" s="47"/>
      <c r="H32" s="19"/>
      <c r="I32" s="4"/>
      <c r="J32" s="6"/>
      <c r="K32" s="97"/>
      <c r="M32" s="97"/>
      <c r="N32" s="1"/>
      <c r="O32" s="46"/>
      <c r="P32" s="48"/>
      <c r="Q32" s="57"/>
      <c r="R32" s="48"/>
      <c r="S32" s="10"/>
      <c r="T32" s="43"/>
      <c r="U32" s="7"/>
    </row>
    <row r="33" spans="2:21" ht="14.4" hidden="1" thickBot="1" x14ac:dyDescent="0.3">
      <c r="B33" s="18"/>
      <c r="C33" s="46"/>
      <c r="D33" s="46"/>
      <c r="E33" s="47"/>
      <c r="F33" s="48"/>
      <c r="G33" s="47"/>
      <c r="H33" s="19"/>
      <c r="I33" s="4"/>
      <c r="J33" s="6"/>
      <c r="K33" s="97"/>
      <c r="M33" s="97"/>
      <c r="N33" s="1"/>
      <c r="O33" s="46"/>
      <c r="P33" s="48"/>
      <c r="Q33" s="57"/>
      <c r="R33" s="48"/>
      <c r="S33" s="10"/>
      <c r="T33" s="43"/>
      <c r="U33" s="7"/>
    </row>
    <row r="34" spans="2:21" ht="14.4" hidden="1" thickBot="1" x14ac:dyDescent="0.3">
      <c r="B34" s="18"/>
      <c r="C34" s="46"/>
      <c r="D34" s="46"/>
      <c r="E34" s="47"/>
      <c r="F34" s="48"/>
      <c r="G34" s="47"/>
      <c r="H34" s="19"/>
      <c r="I34" s="4"/>
      <c r="J34" s="6"/>
      <c r="K34" s="97"/>
      <c r="M34" s="97"/>
      <c r="N34" s="1"/>
      <c r="O34" s="46"/>
      <c r="P34" s="48"/>
      <c r="Q34" s="57"/>
      <c r="R34" s="48"/>
      <c r="S34" s="10"/>
      <c r="T34" s="43"/>
      <c r="U34" s="7"/>
    </row>
    <row r="35" spans="2:21" ht="14.4" hidden="1" thickBot="1" x14ac:dyDescent="0.3">
      <c r="B35" s="18"/>
      <c r="C35" s="46"/>
      <c r="D35" s="46"/>
      <c r="E35" s="47"/>
      <c r="F35" s="48"/>
      <c r="G35" s="47"/>
      <c r="H35" s="19"/>
      <c r="I35" s="4"/>
      <c r="J35" s="6"/>
      <c r="K35" s="97"/>
      <c r="M35" s="97"/>
      <c r="N35" s="1"/>
      <c r="O35" s="46"/>
      <c r="P35" s="48"/>
      <c r="Q35" s="57"/>
      <c r="R35" s="48"/>
      <c r="S35" s="10"/>
      <c r="T35" s="43"/>
      <c r="U35" s="7"/>
    </row>
    <row r="36" spans="2:21" ht="14.4" hidden="1" thickBot="1" x14ac:dyDescent="0.3">
      <c r="B36" s="18"/>
      <c r="C36" s="46"/>
      <c r="D36" s="46"/>
      <c r="E36" s="47"/>
      <c r="F36" s="48"/>
      <c r="G36" s="47"/>
      <c r="H36" s="19"/>
      <c r="I36" s="4"/>
      <c r="J36" s="6"/>
      <c r="K36" s="97"/>
      <c r="M36" s="97"/>
      <c r="N36" s="1"/>
      <c r="O36" s="46"/>
      <c r="P36" s="48"/>
      <c r="Q36" s="57"/>
      <c r="R36" s="48"/>
      <c r="S36" s="10"/>
      <c r="T36" s="43"/>
      <c r="U36" s="7"/>
    </row>
    <row r="37" spans="2:21" ht="14.4" hidden="1" thickBot="1" x14ac:dyDescent="0.3">
      <c r="B37" s="18"/>
      <c r="C37" s="46"/>
      <c r="D37" s="46"/>
      <c r="E37" s="47"/>
      <c r="F37" s="48"/>
      <c r="G37" s="47"/>
      <c r="H37" s="19"/>
      <c r="I37" s="4"/>
      <c r="J37" s="6"/>
      <c r="K37" s="97"/>
      <c r="M37" s="97"/>
      <c r="N37" s="1"/>
      <c r="O37" s="46"/>
      <c r="P37" s="48"/>
      <c r="Q37" s="57"/>
      <c r="R37" s="48"/>
      <c r="S37" s="10"/>
      <c r="T37" s="43"/>
      <c r="U37" s="7"/>
    </row>
    <row r="38" spans="2:21" ht="14.4" hidden="1" thickBot="1" x14ac:dyDescent="0.3">
      <c r="B38" s="18"/>
      <c r="C38" s="46"/>
      <c r="D38" s="46"/>
      <c r="E38" s="47"/>
      <c r="F38" s="48"/>
      <c r="G38" s="47"/>
      <c r="H38" s="19"/>
      <c r="I38" s="4"/>
      <c r="J38" s="6"/>
      <c r="K38" s="97"/>
      <c r="M38" s="97"/>
      <c r="N38" s="1"/>
      <c r="O38" s="46"/>
      <c r="P38" s="48"/>
      <c r="Q38" s="57"/>
      <c r="R38" s="48"/>
      <c r="S38" s="10"/>
      <c r="T38" s="43"/>
      <c r="U38" s="7"/>
    </row>
    <row r="39" spans="2:21" ht="14.4" hidden="1" thickBot="1" x14ac:dyDescent="0.3">
      <c r="B39" s="18"/>
      <c r="C39" s="46"/>
      <c r="D39" s="46"/>
      <c r="E39" s="47"/>
      <c r="F39" s="48"/>
      <c r="G39" s="47"/>
      <c r="H39" s="19"/>
      <c r="I39" s="4"/>
      <c r="J39" s="6"/>
      <c r="K39" s="97"/>
      <c r="M39" s="97"/>
      <c r="N39" s="1"/>
      <c r="O39" s="46"/>
      <c r="P39" s="48"/>
      <c r="Q39" s="57"/>
      <c r="R39" s="48"/>
      <c r="S39" s="10"/>
      <c r="T39" s="43"/>
      <c r="U39" s="7"/>
    </row>
    <row r="40" spans="2:21" ht="14.4" hidden="1" thickBot="1" x14ac:dyDescent="0.3">
      <c r="B40" s="18"/>
      <c r="C40" s="46"/>
      <c r="D40" s="46"/>
      <c r="E40" s="47"/>
      <c r="F40" s="48"/>
      <c r="G40" s="47"/>
      <c r="H40" s="19"/>
      <c r="I40" s="4"/>
      <c r="J40" s="6"/>
      <c r="K40" s="97"/>
      <c r="M40" s="97"/>
      <c r="N40" s="1"/>
      <c r="O40" s="46"/>
      <c r="P40" s="48"/>
      <c r="Q40" s="57"/>
      <c r="R40" s="48"/>
      <c r="S40" s="10"/>
      <c r="T40" s="43"/>
      <c r="U40" s="7"/>
    </row>
    <row r="41" spans="2:21" ht="14.4" hidden="1" thickBot="1" x14ac:dyDescent="0.3">
      <c r="B41" s="18"/>
      <c r="C41" s="46"/>
      <c r="D41" s="46"/>
      <c r="E41" s="47"/>
      <c r="F41" s="48"/>
      <c r="G41" s="47"/>
      <c r="H41" s="19"/>
      <c r="I41" s="4"/>
      <c r="J41" s="6"/>
      <c r="K41" s="97"/>
      <c r="M41" s="97"/>
      <c r="N41" s="1"/>
      <c r="O41" s="46"/>
      <c r="P41" s="48"/>
      <c r="Q41" s="57"/>
      <c r="R41" s="48"/>
      <c r="S41" s="10"/>
      <c r="T41" s="43"/>
      <c r="U41" s="7"/>
    </row>
    <row r="42" spans="2:21" ht="14.4" hidden="1" thickBot="1" x14ac:dyDescent="0.3">
      <c r="B42" s="18"/>
      <c r="C42" s="46"/>
      <c r="D42" s="46"/>
      <c r="E42" s="47"/>
      <c r="F42" s="48"/>
      <c r="G42" s="47"/>
      <c r="H42" s="19"/>
      <c r="I42" s="4"/>
      <c r="J42" s="6"/>
      <c r="K42" s="97"/>
      <c r="M42" s="97"/>
      <c r="N42" s="1"/>
      <c r="O42" s="46"/>
      <c r="P42" s="48"/>
      <c r="Q42" s="57"/>
      <c r="R42" s="48"/>
      <c r="S42" s="10"/>
      <c r="T42" s="43"/>
      <c r="U42" s="7"/>
    </row>
    <row r="43" spans="2:21" ht="14.4" hidden="1" thickBot="1" x14ac:dyDescent="0.3">
      <c r="B43" s="18"/>
      <c r="C43" s="46"/>
      <c r="D43" s="46"/>
      <c r="E43" s="47"/>
      <c r="F43" s="48"/>
      <c r="G43" s="47"/>
      <c r="H43" s="19"/>
      <c r="I43" s="4"/>
      <c r="J43" s="6"/>
      <c r="K43" s="97"/>
      <c r="M43" s="97"/>
      <c r="N43" s="1"/>
      <c r="O43" s="46"/>
      <c r="P43" s="48"/>
      <c r="Q43" s="57"/>
      <c r="R43" s="48"/>
      <c r="S43" s="10"/>
      <c r="T43" s="43"/>
      <c r="U43" s="7"/>
    </row>
    <row r="44" spans="2:21" ht="14.4" hidden="1" thickBot="1" x14ac:dyDescent="0.3">
      <c r="B44" s="18"/>
      <c r="C44" s="46"/>
      <c r="D44" s="46"/>
      <c r="E44" s="47"/>
      <c r="F44" s="48"/>
      <c r="G44" s="47"/>
      <c r="H44" s="19"/>
      <c r="I44" s="4"/>
      <c r="J44" s="6"/>
      <c r="K44" s="97"/>
      <c r="M44" s="97"/>
      <c r="N44" s="1"/>
      <c r="O44" s="46"/>
      <c r="P44" s="48"/>
      <c r="Q44" s="57"/>
      <c r="R44" s="48"/>
      <c r="S44" s="10"/>
      <c r="T44" s="43"/>
      <c r="U44" s="7"/>
    </row>
    <row r="45" spans="2:21" ht="14.4" hidden="1" thickBot="1" x14ac:dyDescent="0.3">
      <c r="B45" s="18"/>
      <c r="C45" s="46"/>
      <c r="D45" s="46"/>
      <c r="E45" s="47"/>
      <c r="F45" s="48"/>
      <c r="G45" s="47"/>
      <c r="H45" s="19"/>
      <c r="I45" s="4"/>
      <c r="J45" s="6"/>
      <c r="K45" s="97"/>
      <c r="M45" s="97"/>
      <c r="N45" s="1"/>
      <c r="O45" s="46"/>
      <c r="P45" s="48"/>
      <c r="Q45" s="57"/>
      <c r="R45" s="48"/>
      <c r="S45" s="10"/>
      <c r="T45" s="43"/>
      <c r="U45" s="7"/>
    </row>
    <row r="46" spans="2:21" ht="23.4" thickBot="1" x14ac:dyDescent="0.45">
      <c r="B46" s="304" t="s">
        <v>25</v>
      </c>
      <c r="C46" s="305"/>
      <c r="D46" s="305"/>
      <c r="E46" s="305"/>
      <c r="F46" s="305"/>
      <c r="G46" s="305"/>
      <c r="H46" s="305"/>
      <c r="I46" s="306"/>
      <c r="J46" s="74">
        <f>SUM(J10:J45)</f>
        <v>24643.919999999998</v>
      </c>
      <c r="K46" s="103"/>
      <c r="M46" s="103"/>
      <c r="N46" s="288" t="s">
        <v>25</v>
      </c>
      <c r="O46" s="289"/>
      <c r="P46" s="289"/>
      <c r="Q46" s="289"/>
      <c r="R46" s="289"/>
      <c r="S46" s="72">
        <f>SUM(S10:S11)</f>
        <v>24643.919999999998</v>
      </c>
      <c r="T46" s="44"/>
      <c r="U46" s="8"/>
    </row>
    <row r="47" spans="2:21" s="83" customFormat="1" ht="61.5" customHeight="1" x14ac:dyDescent="0.4">
      <c r="B47" s="290" t="s">
        <v>176</v>
      </c>
      <c r="C47" s="290"/>
      <c r="D47" s="290"/>
      <c r="E47" s="290"/>
      <c r="F47" s="290"/>
      <c r="G47" s="290"/>
      <c r="H47" s="290"/>
      <c r="I47" s="76"/>
      <c r="J47" s="77"/>
      <c r="K47" s="98"/>
      <c r="L47" s="78"/>
      <c r="M47" s="98"/>
      <c r="N47" s="79"/>
      <c r="O47" s="79"/>
      <c r="P47" s="79"/>
      <c r="Q47" s="79"/>
      <c r="R47" s="79"/>
      <c r="S47" s="80"/>
      <c r="T47" s="81"/>
      <c r="U47" s="82"/>
    </row>
    <row r="48" spans="2:21" s="83" customFormat="1" ht="22.8" x14ac:dyDescent="0.4">
      <c r="B48" s="76"/>
      <c r="C48" s="76"/>
      <c r="D48" s="76"/>
      <c r="E48" s="76"/>
      <c r="F48" s="76"/>
      <c r="G48" s="76"/>
      <c r="H48" s="76"/>
      <c r="I48" s="76"/>
      <c r="J48" s="77"/>
      <c r="K48" s="98"/>
      <c r="L48" s="78"/>
      <c r="M48" s="78"/>
      <c r="N48" s="79"/>
      <c r="O48" s="79"/>
      <c r="P48" s="79"/>
      <c r="Q48" s="79"/>
      <c r="R48" s="79"/>
      <c r="S48" s="80"/>
      <c r="T48" s="81"/>
      <c r="U48" s="82"/>
    </row>
    <row r="49" spans="2:21" ht="14.25" customHeight="1" thickBot="1" x14ac:dyDescent="0.3">
      <c r="B49" s="34"/>
      <c r="C49" s="49"/>
      <c r="D49" s="49"/>
      <c r="E49" s="49"/>
      <c r="F49" s="49"/>
      <c r="G49" s="50"/>
      <c r="H49" s="35"/>
    </row>
    <row r="50" spans="2:21" x14ac:dyDescent="0.25">
      <c r="B50" s="58"/>
      <c r="C50" s="60"/>
      <c r="D50" s="52" t="s">
        <v>26</v>
      </c>
      <c r="E50" s="52"/>
      <c r="F50" s="52"/>
      <c r="G50" s="52"/>
      <c r="H50" s="36"/>
      <c r="I50" s="37"/>
      <c r="N50" s="51" t="s">
        <v>30</v>
      </c>
      <c r="O50" s="64"/>
      <c r="P50" s="60"/>
      <c r="Q50" s="60"/>
      <c r="R50" s="60"/>
      <c r="S50" s="85"/>
      <c r="T50" s="22"/>
    </row>
    <row r="51" spans="2:21" x14ac:dyDescent="0.25">
      <c r="B51" s="25"/>
      <c r="C51" s="53"/>
      <c r="D51" s="53"/>
      <c r="E51" s="53"/>
      <c r="F51" s="53"/>
      <c r="G51" s="53"/>
      <c r="H51" s="39"/>
      <c r="I51" s="38"/>
      <c r="N51" s="92"/>
      <c r="O51" s="86"/>
      <c r="P51" s="86"/>
      <c r="Q51" s="86"/>
      <c r="R51" s="86"/>
      <c r="S51" s="87"/>
      <c r="T51" s="40"/>
    </row>
    <row r="52" spans="2:21" x14ac:dyDescent="0.25">
      <c r="B52" s="25"/>
      <c r="C52" s="86" t="s">
        <v>27</v>
      </c>
      <c r="D52" s="86"/>
      <c r="E52" s="86"/>
      <c r="F52" s="86"/>
      <c r="G52" s="86"/>
      <c r="H52" s="86"/>
      <c r="I52" s="87"/>
      <c r="N52" s="88" t="s">
        <v>31</v>
      </c>
      <c r="O52" s="86"/>
      <c r="P52" s="86"/>
      <c r="Q52" s="86"/>
      <c r="R52" s="86"/>
      <c r="S52" s="87"/>
      <c r="T52" s="40"/>
    </row>
    <row r="53" spans="2:21" ht="67.5" customHeight="1" x14ac:dyDescent="0.25">
      <c r="B53" s="25"/>
      <c r="C53" s="291" t="s">
        <v>28</v>
      </c>
      <c r="D53" s="291"/>
      <c r="E53" s="291"/>
      <c r="F53" s="291"/>
      <c r="G53" s="291"/>
      <c r="H53" s="291"/>
      <c r="I53" s="292"/>
      <c r="J53" s="16"/>
      <c r="K53" s="99"/>
      <c r="N53" s="293" t="s">
        <v>88</v>
      </c>
      <c r="O53" s="294"/>
      <c r="P53" s="294"/>
      <c r="Q53" s="294"/>
      <c r="R53" s="294"/>
      <c r="S53" s="295"/>
      <c r="T53" s="84"/>
    </row>
    <row r="54" spans="2:21" ht="40.5" customHeight="1" thickBot="1" x14ac:dyDescent="0.3">
      <c r="B54" s="26"/>
      <c r="C54" s="298" t="s">
        <v>29</v>
      </c>
      <c r="D54" s="298"/>
      <c r="E54" s="298"/>
      <c r="F54" s="298"/>
      <c r="G54" s="298"/>
      <c r="H54" s="298"/>
      <c r="I54" s="299"/>
      <c r="N54" s="375" t="s">
        <v>32</v>
      </c>
      <c r="O54" s="298"/>
      <c r="P54" s="298"/>
      <c r="Q54" s="298"/>
      <c r="R54" s="298"/>
      <c r="S54" s="299"/>
      <c r="T54" s="40"/>
    </row>
    <row r="55" spans="2:21" ht="15" x14ac:dyDescent="0.25">
      <c r="C55" s="61"/>
      <c r="D55" s="61"/>
      <c r="E55" s="61"/>
      <c r="F55" s="61"/>
      <c r="G55" s="61"/>
      <c r="H55" s="62"/>
      <c r="I55" s="21"/>
      <c r="J55" s="21"/>
      <c r="K55" s="100"/>
      <c r="L55" s="21"/>
      <c r="M55" s="21"/>
      <c r="N55" s="23"/>
      <c r="O55" s="22"/>
      <c r="P55" s="22"/>
      <c r="Q55" s="22"/>
      <c r="R55" s="22"/>
      <c r="S55" s="67"/>
      <c r="T55" s="22"/>
    </row>
    <row r="56" spans="2:21" ht="15" x14ac:dyDescent="0.25">
      <c r="C56" s="61"/>
      <c r="D56" s="61"/>
      <c r="E56" s="61"/>
      <c r="F56" s="61"/>
      <c r="G56" s="61"/>
      <c r="H56" s="62"/>
      <c r="I56" s="21"/>
      <c r="J56" s="21"/>
      <c r="K56" s="100"/>
      <c r="L56" s="21"/>
      <c r="M56" s="21"/>
      <c r="N56" s="23"/>
      <c r="O56" s="22"/>
      <c r="P56" s="22"/>
      <c r="Q56" s="22"/>
      <c r="R56" s="22"/>
      <c r="S56" s="67"/>
      <c r="T56" s="22"/>
    </row>
    <row r="57" spans="2:21" ht="15.6" thickBot="1" x14ac:dyDescent="0.3">
      <c r="D57" s="61"/>
      <c r="E57" s="61"/>
      <c r="F57" s="61"/>
      <c r="G57" s="61"/>
      <c r="H57" s="62"/>
      <c r="I57" s="21"/>
      <c r="J57" s="21"/>
      <c r="K57" s="100"/>
      <c r="L57" s="21"/>
      <c r="M57" s="21"/>
      <c r="N57" s="23"/>
      <c r="O57" s="22"/>
      <c r="P57" s="22"/>
      <c r="Q57" s="22"/>
      <c r="R57" s="22"/>
      <c r="S57" s="67"/>
      <c r="T57" s="22"/>
    </row>
    <row r="58" spans="2:21" ht="16.8" x14ac:dyDescent="0.25">
      <c r="B58" s="279" t="s">
        <v>89</v>
      </c>
      <c r="C58" s="280"/>
      <c r="D58" s="54"/>
      <c r="E58" s="54"/>
      <c r="F58" s="54"/>
      <c r="G58" s="54"/>
      <c r="H58" s="20"/>
      <c r="I58" s="27"/>
      <c r="J58" s="27"/>
      <c r="K58" s="101"/>
      <c r="L58" s="27"/>
      <c r="M58" s="27"/>
      <c r="N58" s="65"/>
      <c r="O58" s="60"/>
      <c r="P58" s="60"/>
      <c r="Q58" s="60"/>
      <c r="R58" s="60"/>
      <c r="S58" s="66"/>
      <c r="T58" s="60"/>
      <c r="U58" s="28"/>
    </row>
    <row r="59" spans="2:21" ht="50.25" customHeight="1" thickBot="1" x14ac:dyDescent="0.3">
      <c r="B59" s="374" t="s">
        <v>126</v>
      </c>
      <c r="C59" s="282"/>
      <c r="D59" s="282"/>
      <c r="E59" s="282"/>
      <c r="F59" s="283"/>
      <c r="G59" s="282"/>
      <c r="H59" s="282"/>
      <c r="I59" s="282"/>
      <c r="J59" s="282"/>
      <c r="K59" s="282"/>
      <c r="L59" s="282"/>
      <c r="M59" s="282"/>
      <c r="N59" s="282"/>
      <c r="O59" s="282"/>
      <c r="P59" s="282"/>
      <c r="Q59" s="282"/>
      <c r="R59" s="282"/>
      <c r="S59" s="282"/>
      <c r="T59" s="282"/>
      <c r="U59" s="284"/>
    </row>
    <row r="60" spans="2:21" ht="15" x14ac:dyDescent="0.25">
      <c r="C60" s="61"/>
      <c r="D60" s="61"/>
      <c r="E60" s="61"/>
      <c r="F60" s="61"/>
      <c r="G60" s="61"/>
      <c r="H60" s="62"/>
      <c r="I60" s="21"/>
      <c r="J60" s="21"/>
      <c r="K60" s="100"/>
      <c r="L60" s="21"/>
      <c r="M60" s="21"/>
      <c r="N60" s="23"/>
      <c r="O60" s="22"/>
      <c r="P60" s="22"/>
      <c r="Q60" s="22"/>
      <c r="R60" s="22"/>
      <c r="S60" s="67"/>
      <c r="T60" s="22"/>
    </row>
    <row r="61" spans="2:21" ht="15" x14ac:dyDescent="0.25">
      <c r="C61" s="61"/>
      <c r="D61" s="61"/>
      <c r="E61" s="61"/>
      <c r="F61" s="61"/>
      <c r="G61" s="61"/>
      <c r="H61" s="62"/>
      <c r="I61" s="21"/>
      <c r="J61" s="21"/>
      <c r="K61" s="100"/>
      <c r="L61" s="21"/>
      <c r="M61" s="21"/>
      <c r="N61" s="23"/>
      <c r="O61" s="22"/>
      <c r="P61" s="22"/>
      <c r="Q61" s="22"/>
      <c r="R61" s="22"/>
      <c r="S61" s="67"/>
      <c r="T61" s="22"/>
    </row>
    <row r="62" spans="2:21" ht="15" x14ac:dyDescent="0.25">
      <c r="C62" s="61"/>
      <c r="D62" s="61"/>
      <c r="E62" s="61"/>
      <c r="F62" s="61"/>
      <c r="G62" s="61"/>
      <c r="H62" s="62"/>
      <c r="I62" s="21"/>
      <c r="J62" s="21"/>
      <c r="K62" s="100"/>
      <c r="L62" s="21"/>
      <c r="M62" s="21"/>
      <c r="N62" s="23"/>
      <c r="O62" s="22"/>
      <c r="P62" s="93"/>
      <c r="Q62" s="22"/>
      <c r="R62" s="22"/>
      <c r="S62" s="67"/>
      <c r="T62" s="22"/>
    </row>
    <row r="63" spans="2:21" ht="15" x14ac:dyDescent="0.25">
      <c r="B63" s="153"/>
      <c r="C63" s="61"/>
      <c r="D63" s="61"/>
      <c r="E63" s="61"/>
      <c r="F63" s="61"/>
      <c r="G63" s="61"/>
      <c r="H63" s="62"/>
      <c r="I63" s="21"/>
      <c r="J63" s="21"/>
      <c r="K63" s="100"/>
      <c r="L63" s="21"/>
      <c r="M63" s="21"/>
      <c r="N63" s="23"/>
      <c r="O63" s="22"/>
      <c r="P63" s="93"/>
      <c r="Q63" s="22"/>
      <c r="R63" s="22"/>
      <c r="S63" s="67"/>
      <c r="T63" s="22"/>
    </row>
    <row r="64" spans="2:21" ht="15" x14ac:dyDescent="0.25">
      <c r="B64" s="153"/>
      <c r="C64" s="61"/>
      <c r="D64" s="61"/>
      <c r="E64" s="61"/>
      <c r="F64" s="61"/>
      <c r="G64" s="61"/>
      <c r="H64" s="62"/>
      <c r="I64" s="21"/>
      <c r="J64" s="21"/>
      <c r="K64" s="100"/>
      <c r="L64" s="21"/>
      <c r="M64" s="21"/>
      <c r="N64" s="23"/>
      <c r="O64" s="22"/>
      <c r="P64" s="93"/>
      <c r="Q64" s="22"/>
      <c r="R64" s="22"/>
      <c r="S64" s="67"/>
      <c r="T64" s="22"/>
    </row>
    <row r="65" spans="2:20" ht="15" x14ac:dyDescent="0.25">
      <c r="B65" s="153"/>
      <c r="C65" s="61"/>
      <c r="D65" s="61"/>
      <c r="E65" s="61"/>
      <c r="F65" s="61"/>
      <c r="G65" s="61"/>
      <c r="H65" s="62"/>
      <c r="I65" s="21"/>
      <c r="J65" s="21"/>
      <c r="K65" s="100"/>
      <c r="L65" s="21"/>
      <c r="M65" s="21"/>
      <c r="N65" s="23"/>
      <c r="O65" s="22"/>
      <c r="P65" s="93"/>
      <c r="Q65" s="22"/>
      <c r="R65" s="22"/>
      <c r="S65" s="67"/>
      <c r="T65" s="22"/>
    </row>
    <row r="66" spans="2:20" ht="15" x14ac:dyDescent="0.25">
      <c r="B66" s="153"/>
      <c r="C66" s="61"/>
      <c r="D66" s="61"/>
      <c r="E66" s="61"/>
      <c r="F66" s="61"/>
      <c r="G66" s="61"/>
      <c r="H66" s="62"/>
      <c r="I66" s="21"/>
      <c r="J66" s="21"/>
      <c r="K66" s="100"/>
      <c r="L66" s="21"/>
      <c r="M66" s="21"/>
      <c r="N66" s="23"/>
      <c r="O66" s="22"/>
      <c r="P66" s="93"/>
      <c r="Q66" s="22"/>
      <c r="R66" s="22"/>
      <c r="S66" s="67"/>
      <c r="T66" s="22"/>
    </row>
    <row r="67" spans="2:20" ht="15" x14ac:dyDescent="0.25">
      <c r="B67" s="153"/>
      <c r="C67" s="61"/>
      <c r="D67" s="61"/>
      <c r="E67" s="61"/>
      <c r="F67" s="61"/>
      <c r="G67" s="61"/>
      <c r="H67" s="62"/>
      <c r="I67" s="21"/>
      <c r="J67" s="21"/>
      <c r="K67" s="100"/>
      <c r="L67" s="21"/>
      <c r="M67" s="21"/>
      <c r="N67" s="23"/>
      <c r="O67" s="22"/>
      <c r="P67" s="93"/>
      <c r="Q67" s="22"/>
      <c r="R67" s="22"/>
      <c r="S67" s="67"/>
      <c r="T67" s="22"/>
    </row>
    <row r="68" spans="2:20" ht="15" x14ac:dyDescent="0.25">
      <c r="B68" s="153"/>
      <c r="C68" s="61"/>
      <c r="D68" s="61"/>
      <c r="E68" s="61"/>
      <c r="F68" s="61"/>
      <c r="G68" s="61"/>
      <c r="H68" s="62"/>
      <c r="I68" s="21"/>
      <c r="J68" s="21"/>
      <c r="K68" s="100"/>
      <c r="L68" s="21"/>
      <c r="M68" s="21"/>
      <c r="N68" s="23"/>
      <c r="O68" s="22"/>
      <c r="P68" s="93"/>
      <c r="Q68" s="22"/>
      <c r="R68" s="22"/>
      <c r="S68" s="67"/>
      <c r="T68" s="22"/>
    </row>
    <row r="69" spans="2:20" ht="15" x14ac:dyDescent="0.25">
      <c r="B69" s="153"/>
      <c r="C69" s="61"/>
      <c r="D69" s="61"/>
      <c r="E69" s="61"/>
      <c r="F69" s="61"/>
      <c r="G69" s="61"/>
      <c r="H69" s="62"/>
      <c r="I69" s="21"/>
      <c r="J69" s="21"/>
      <c r="K69" s="100"/>
      <c r="L69" s="21"/>
      <c r="M69" s="21"/>
      <c r="N69" s="23"/>
      <c r="O69" s="22"/>
      <c r="P69" s="93"/>
      <c r="Q69" s="22"/>
      <c r="R69" s="22"/>
      <c r="S69" s="67"/>
      <c r="T69" s="22"/>
    </row>
    <row r="70" spans="2:20" ht="15" x14ac:dyDescent="0.25">
      <c r="C70" s="61"/>
      <c r="D70" s="61"/>
      <c r="E70" s="61"/>
      <c r="F70" s="61"/>
      <c r="G70" s="61"/>
      <c r="H70" s="62"/>
      <c r="I70" s="21"/>
      <c r="J70" s="21"/>
      <c r="K70" s="100"/>
      <c r="L70" s="21"/>
      <c r="M70" s="21"/>
      <c r="N70" s="23"/>
      <c r="O70" s="22"/>
      <c r="P70" s="22"/>
      <c r="Q70" s="22"/>
      <c r="R70" s="22"/>
      <c r="S70" s="67"/>
      <c r="T70" s="22"/>
    </row>
    <row r="71" spans="2:20" ht="15" x14ac:dyDescent="0.25">
      <c r="C71" s="61"/>
      <c r="D71" s="61"/>
      <c r="E71" s="61"/>
      <c r="F71" s="61"/>
      <c r="G71" s="61"/>
      <c r="H71" s="62"/>
      <c r="I71" s="21"/>
      <c r="J71" s="21"/>
      <c r="K71" s="100"/>
      <c r="L71" s="21"/>
      <c r="M71" s="21"/>
      <c r="N71" s="23"/>
      <c r="O71" s="22"/>
      <c r="P71" s="22"/>
      <c r="Q71" s="22"/>
      <c r="R71" s="22"/>
      <c r="S71" s="67"/>
      <c r="T71" s="22"/>
    </row>
    <row r="72" spans="2:20" ht="15" x14ac:dyDescent="0.25">
      <c r="C72" s="24"/>
      <c r="D72" s="24"/>
      <c r="E72" s="24"/>
      <c r="F72" s="24"/>
      <c r="G72" s="24"/>
      <c r="H72" s="29"/>
      <c r="I72" s="21"/>
      <c r="J72" s="21"/>
      <c r="K72" s="100"/>
      <c r="L72" s="21"/>
      <c r="M72" s="21"/>
      <c r="N72" s="63"/>
    </row>
    <row r="73" spans="2:20" x14ac:dyDescent="0.25">
      <c r="C73" s="22"/>
      <c r="D73" s="22"/>
      <c r="E73" s="24"/>
      <c r="F73" s="24"/>
      <c r="G73" s="24"/>
      <c r="H73" s="30"/>
      <c r="I73" s="21"/>
      <c r="J73" s="21"/>
      <c r="K73" s="100"/>
      <c r="L73" s="21"/>
      <c r="M73" s="21"/>
      <c r="N73" s="59"/>
    </row>
    <row r="74" spans="2:20" x14ac:dyDescent="0.25">
      <c r="C74" s="22"/>
      <c r="D74" s="22"/>
      <c r="E74" s="24"/>
      <c r="F74" s="24"/>
      <c r="G74" s="24"/>
      <c r="H74" s="30"/>
      <c r="I74" s="21"/>
      <c r="J74" s="21"/>
      <c r="K74" s="100"/>
      <c r="L74" s="21"/>
      <c r="M74" s="21"/>
      <c r="N74" s="59"/>
    </row>
    <row r="75" spans="2:20" x14ac:dyDescent="0.25">
      <c r="C75" s="22"/>
      <c r="D75" s="22"/>
      <c r="E75" s="22"/>
      <c r="F75" s="22"/>
      <c r="G75" s="24"/>
      <c r="H75" s="30"/>
      <c r="I75" s="21"/>
      <c r="J75" s="21"/>
      <c r="K75" s="100"/>
      <c r="L75" s="21"/>
      <c r="M75" s="21"/>
      <c r="N75" s="23"/>
    </row>
    <row r="76" spans="2:20" x14ac:dyDescent="0.25">
      <c r="C76" s="22"/>
      <c r="D76" s="22"/>
      <c r="E76" s="22"/>
      <c r="F76" s="22"/>
      <c r="G76" s="24"/>
      <c r="H76" s="30"/>
      <c r="I76" s="21"/>
      <c r="J76" s="21"/>
      <c r="K76" s="100"/>
      <c r="L76" s="21"/>
      <c r="M76" s="21"/>
      <c r="N76" s="23"/>
    </row>
    <row r="77" spans="2:20" ht="25.5" customHeight="1" x14ac:dyDescent="0.25">
      <c r="B77" s="68" t="s">
        <v>75</v>
      </c>
      <c r="C77" s="22"/>
      <c r="D77" s="22"/>
      <c r="E77" s="22"/>
      <c r="F77" s="22"/>
      <c r="G77" s="69" t="s">
        <v>79</v>
      </c>
      <c r="H77" s="30"/>
      <c r="I77" s="21"/>
      <c r="J77" s="100"/>
      <c r="K77" s="21"/>
      <c r="L77" s="21"/>
      <c r="N77" s="285" t="s">
        <v>181</v>
      </c>
      <c r="O77" s="285"/>
      <c r="T77" s="69" t="s">
        <v>86</v>
      </c>
    </row>
    <row r="78" spans="2:20" ht="32.25" customHeight="1" x14ac:dyDescent="0.25">
      <c r="B78" s="286" t="s">
        <v>84</v>
      </c>
      <c r="C78" s="286"/>
      <c r="D78" s="286"/>
      <c r="E78" s="22"/>
      <c r="F78" s="22"/>
      <c r="G78" s="277" t="s">
        <v>197</v>
      </c>
      <c r="H78" s="277"/>
      <c r="I78" s="277"/>
      <c r="J78" s="277"/>
      <c r="K78" s="277"/>
      <c r="L78" s="151"/>
      <c r="N78" s="277" t="s">
        <v>85</v>
      </c>
      <c r="O78" s="277"/>
      <c r="P78" s="277"/>
      <c r="S78" s="70"/>
      <c r="T78" s="70" t="s">
        <v>84</v>
      </c>
    </row>
    <row r="79" spans="2:20" ht="15.75" customHeight="1" x14ac:dyDescent="0.25">
      <c r="B79" s="277" t="s">
        <v>76</v>
      </c>
      <c r="C79" s="277"/>
      <c r="D79" s="277"/>
      <c r="E79" s="22"/>
      <c r="F79" s="22"/>
      <c r="G79" s="286" t="s">
        <v>77</v>
      </c>
      <c r="H79" s="286"/>
      <c r="I79" s="286"/>
      <c r="J79" s="277"/>
      <c r="K79" s="277"/>
      <c r="L79" s="151"/>
      <c r="N79" s="277" t="s">
        <v>125</v>
      </c>
      <c r="O79" s="277"/>
      <c r="P79" s="277"/>
      <c r="S79" s="70"/>
      <c r="T79" s="70" t="s">
        <v>83</v>
      </c>
    </row>
    <row r="80" spans="2:20" ht="31.5" customHeight="1" x14ac:dyDescent="0.25">
      <c r="B80" s="277" t="s">
        <v>74</v>
      </c>
      <c r="C80" s="277"/>
      <c r="D80" s="277"/>
      <c r="E80" s="22"/>
      <c r="F80" s="22"/>
      <c r="G80" s="286" t="s">
        <v>78</v>
      </c>
      <c r="H80" s="286"/>
      <c r="I80" s="286"/>
      <c r="J80" s="277"/>
      <c r="K80" s="277"/>
      <c r="L80" s="151"/>
      <c r="N80" s="277" t="s">
        <v>81</v>
      </c>
      <c r="O80" s="277"/>
      <c r="P80" s="277"/>
      <c r="S80" s="70"/>
      <c r="T80" s="70" t="s">
        <v>82</v>
      </c>
    </row>
    <row r="81" spans="3:14" x14ac:dyDescent="0.25">
      <c r="C81" s="22"/>
      <c r="D81" s="22"/>
      <c r="E81" s="22"/>
      <c r="F81" s="22"/>
      <c r="G81" s="24"/>
      <c r="H81" s="29"/>
      <c r="I81" s="21"/>
      <c r="J81" s="21"/>
      <c r="K81" s="100"/>
      <c r="L81" s="21"/>
      <c r="M81" s="21"/>
      <c r="N81" s="23"/>
    </row>
  </sheetData>
  <mergeCells count="42">
    <mergeCell ref="J80:K80"/>
    <mergeCell ref="B80:D80"/>
    <mergeCell ref="G80:I80"/>
    <mergeCell ref="N80:P80"/>
    <mergeCell ref="B47:H47"/>
    <mergeCell ref="B59:U59"/>
    <mergeCell ref="B78:D78"/>
    <mergeCell ref="G78:I78"/>
    <mergeCell ref="N78:P78"/>
    <mergeCell ref="B79:D79"/>
    <mergeCell ref="G79:I79"/>
    <mergeCell ref="N79:P79"/>
    <mergeCell ref="B58:C58"/>
    <mergeCell ref="N77:O77"/>
    <mergeCell ref="N53:S53"/>
    <mergeCell ref="N54:S54"/>
    <mergeCell ref="J78:K78"/>
    <mergeCell ref="J79:K79"/>
    <mergeCell ref="B7:H7"/>
    <mergeCell ref="C53:I53"/>
    <mergeCell ref="C54:I54"/>
    <mergeCell ref="B8:K8"/>
    <mergeCell ref="M8:T8"/>
    <mergeCell ref="U8:U9"/>
    <mergeCell ref="B46:I46"/>
    <mergeCell ref="N46:R46"/>
    <mergeCell ref="B4:C4"/>
    <mergeCell ref="D4:E4"/>
    <mergeCell ref="N4:O4"/>
    <mergeCell ref="P4:S4"/>
    <mergeCell ref="B5:C5"/>
    <mergeCell ref="D5:E5"/>
    <mergeCell ref="N5:O5"/>
    <mergeCell ref="P5:S5"/>
    <mergeCell ref="B1:I1"/>
    <mergeCell ref="N2:O2"/>
    <mergeCell ref="P2:S2"/>
    <mergeCell ref="B3:C3"/>
    <mergeCell ref="D3:E3"/>
    <mergeCell ref="N3:O3"/>
    <mergeCell ref="P3:S3"/>
    <mergeCell ref="B2:I2"/>
  </mergeCells>
  <dataValidations count="1">
    <dataValidation type="list" allowBlank="1" showInputMessage="1" showErrorMessage="1" sqref="Q11:Q23 G13:G23">
      <formula1>ValidCostGrouping</formula1>
    </dataValidation>
  </dataValidations>
  <pageMargins left="0.70866141732283472" right="0.70866141732283472" top="0.74803149606299213" bottom="0.74803149606299213" header="0.31496062992125984" footer="0.31496062992125984"/>
  <pageSetup paperSize="3" scale="55" orientation="landscape" r:id="rId1"/>
  <headerFooter>
    <oddFooter>&amp;LPágina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70"/>
  <sheetViews>
    <sheetView zoomScale="87" zoomScaleNormal="87" workbookViewId="0">
      <pane ySplit="4" topLeftCell="A31" activePane="bottomLeft" state="frozen"/>
      <selection pane="bottomLeft" activeCell="AK59" sqref="AK59"/>
    </sheetView>
  </sheetViews>
  <sheetFormatPr baseColWidth="10" defaultColWidth="11" defaultRowHeight="13.2" x14ac:dyDescent="0.25"/>
  <cols>
    <col min="1" max="1" width="27.8984375" style="232" customWidth="1"/>
    <col min="2" max="5" width="14.5" style="233" hidden="1" customWidth="1"/>
    <col min="6" max="6" width="14.5" style="233" customWidth="1"/>
    <col min="7" max="10" width="14.5" style="233" hidden="1" customWidth="1"/>
    <col min="11" max="11" width="14.5" style="233" customWidth="1"/>
    <col min="12" max="15" width="14.5" style="233" hidden="1" customWidth="1"/>
    <col min="16" max="16" width="14.5" style="233" customWidth="1"/>
    <col min="17" max="17" width="15.3984375" style="233" customWidth="1"/>
    <col min="18" max="18" width="8.5" style="234" customWidth="1"/>
    <col min="19" max="20" width="12.19921875" style="234" hidden="1" customWidth="1"/>
    <col min="21" max="21" width="0.69921875" style="190" customWidth="1"/>
    <col min="22" max="22" width="13.09765625" style="190" customWidth="1"/>
    <col min="23" max="23" width="14.69921875" style="190" hidden="1" customWidth="1"/>
    <col min="24" max="25" width="12.09765625" style="233" hidden="1" customWidth="1"/>
    <col min="26" max="26" width="7" style="234" hidden="1" customWidth="1"/>
    <col min="27" max="27" width="14.59765625" style="234" customWidth="1"/>
    <col min="28" max="28" width="12.3984375" style="234" hidden="1" customWidth="1"/>
    <col min="29" max="30" width="12.09765625" style="233" hidden="1" customWidth="1"/>
    <col min="31" max="31" width="7.69921875" style="234" hidden="1" customWidth="1"/>
    <col min="32" max="32" width="0.59765625" style="190" customWidth="1"/>
    <col min="33" max="33" width="13.3984375" style="233" customWidth="1"/>
    <col min="34" max="34" width="11.09765625" style="190" hidden="1" customWidth="1"/>
    <col min="35" max="36" width="11" style="233" hidden="1" customWidth="1"/>
    <col min="37" max="37" width="14.8984375" style="233" customWidth="1"/>
    <col min="38" max="38" width="6.69921875" style="235" customWidth="1"/>
    <col min="39" max="39" width="12.3984375" style="236" hidden="1" customWidth="1"/>
    <col min="40" max="40" width="12.69921875" style="233" customWidth="1"/>
    <col min="41" max="41" width="11.59765625" style="236" hidden="1" customWidth="1"/>
    <col min="42" max="43" width="11" style="233" hidden="1" customWidth="1"/>
    <col min="44" max="44" width="14.3984375" style="233" customWidth="1"/>
    <col min="45" max="45" width="6.69921875" style="237" customWidth="1"/>
    <col min="46" max="46" width="15.8984375" style="234" hidden="1" customWidth="1"/>
    <col min="47" max="47" width="15.8984375" style="234" customWidth="1"/>
    <col min="48" max="48" width="6.5" style="237" customWidth="1"/>
    <col min="49" max="49" width="25.69921875" style="190" customWidth="1"/>
    <col min="50" max="16384" width="11" style="190"/>
  </cols>
  <sheetData>
    <row r="1" spans="1:49" ht="34.5" customHeight="1" x14ac:dyDescent="0.25">
      <c r="A1" s="381" t="s">
        <v>120</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spans="1:49" ht="34.5" customHeight="1" x14ac:dyDescent="0.25">
      <c r="A2" s="381" t="s">
        <v>121</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row>
    <row r="3" spans="1:49" ht="34.5" customHeight="1" x14ac:dyDescent="0.25">
      <c r="A3" s="376" t="s">
        <v>196</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row>
    <row r="4" spans="1:49" s="194" customFormat="1" ht="87.75" customHeight="1" x14ac:dyDescent="0.25">
      <c r="A4" s="189" t="s">
        <v>60</v>
      </c>
      <c r="B4" s="189" t="s">
        <v>61</v>
      </c>
      <c r="C4" s="189" t="s">
        <v>62</v>
      </c>
      <c r="D4" s="189" t="s">
        <v>63</v>
      </c>
      <c r="E4" s="189" t="s">
        <v>64</v>
      </c>
      <c r="F4" s="189" t="s">
        <v>90</v>
      </c>
      <c r="G4" s="189" t="s">
        <v>65</v>
      </c>
      <c r="H4" s="189" t="s">
        <v>66</v>
      </c>
      <c r="I4" s="189" t="s">
        <v>67</v>
      </c>
      <c r="J4" s="189" t="s">
        <v>68</v>
      </c>
      <c r="K4" s="189" t="s">
        <v>91</v>
      </c>
      <c r="L4" s="189" t="s">
        <v>69</v>
      </c>
      <c r="M4" s="189" t="s">
        <v>70</v>
      </c>
      <c r="N4" s="189" t="s">
        <v>71</v>
      </c>
      <c r="O4" s="189" t="s">
        <v>72</v>
      </c>
      <c r="P4" s="189" t="s">
        <v>92</v>
      </c>
      <c r="Q4" s="189" t="s">
        <v>93</v>
      </c>
      <c r="R4" s="191" t="s">
        <v>73</v>
      </c>
      <c r="S4" s="191" t="s">
        <v>139</v>
      </c>
      <c r="T4" s="191"/>
      <c r="U4" s="192"/>
      <c r="V4" s="192" t="s">
        <v>198</v>
      </c>
      <c r="W4" s="189" t="s">
        <v>133</v>
      </c>
      <c r="X4" s="189" t="s">
        <v>127</v>
      </c>
      <c r="Y4" s="189" t="s">
        <v>134</v>
      </c>
      <c r="Z4" s="191" t="s">
        <v>73</v>
      </c>
      <c r="AA4" s="191" t="s">
        <v>199</v>
      </c>
      <c r="AB4" s="189" t="s">
        <v>132</v>
      </c>
      <c r="AC4" s="189" t="s">
        <v>128</v>
      </c>
      <c r="AD4" s="189" t="s">
        <v>131</v>
      </c>
      <c r="AE4" s="191" t="s">
        <v>73</v>
      </c>
      <c r="AF4" s="192"/>
      <c r="AG4" s="189" t="s">
        <v>200</v>
      </c>
      <c r="AH4" s="189" t="s">
        <v>136</v>
      </c>
      <c r="AI4" s="189" t="s">
        <v>129</v>
      </c>
      <c r="AJ4" s="189" t="s">
        <v>135</v>
      </c>
      <c r="AK4" s="189" t="s">
        <v>217</v>
      </c>
      <c r="AL4" s="193" t="s">
        <v>73</v>
      </c>
      <c r="AM4" s="193" t="s">
        <v>216</v>
      </c>
      <c r="AN4" s="189" t="s">
        <v>201</v>
      </c>
      <c r="AO4" s="189" t="s">
        <v>137</v>
      </c>
      <c r="AP4" s="189" t="s">
        <v>130</v>
      </c>
      <c r="AQ4" s="189" t="s">
        <v>138</v>
      </c>
      <c r="AR4" s="189" t="s">
        <v>218</v>
      </c>
      <c r="AS4" s="191" t="s">
        <v>73</v>
      </c>
      <c r="AT4" s="193" t="s">
        <v>216</v>
      </c>
      <c r="AU4" s="193" t="s">
        <v>219</v>
      </c>
      <c r="AV4" s="191" t="s">
        <v>73</v>
      </c>
      <c r="AW4" s="189" t="s">
        <v>221</v>
      </c>
    </row>
    <row r="5" spans="1:49" s="205" customFormat="1" ht="136.5" customHeight="1" x14ac:dyDescent="0.25">
      <c r="A5" s="195" t="s">
        <v>94</v>
      </c>
      <c r="B5" s="196">
        <v>228850.03450000001</v>
      </c>
      <c r="C5" s="196">
        <v>151079.61749999999</v>
      </c>
      <c r="D5" s="196">
        <v>151079.61749999999</v>
      </c>
      <c r="E5" s="196">
        <v>151079.61749999999</v>
      </c>
      <c r="F5" s="197">
        <v>682088.88699999999</v>
      </c>
      <c r="G5" s="196">
        <v>250673.82829999999</v>
      </c>
      <c r="H5" s="196">
        <v>147934.30499999999</v>
      </c>
      <c r="I5" s="196">
        <v>147934.30499999999</v>
      </c>
      <c r="J5" s="196">
        <v>147934.30499999999</v>
      </c>
      <c r="K5" s="197">
        <v>694476.74329999997</v>
      </c>
      <c r="L5" s="196">
        <v>231413.52279999998</v>
      </c>
      <c r="M5" s="196">
        <v>130013.5275</v>
      </c>
      <c r="N5" s="196">
        <v>130013.5275</v>
      </c>
      <c r="O5" s="196">
        <v>130013.5275</v>
      </c>
      <c r="P5" s="197">
        <v>621454.10529999994</v>
      </c>
      <c r="Q5" s="197">
        <v>1998019.7355999998</v>
      </c>
      <c r="R5" s="198">
        <v>0.13796748137040432</v>
      </c>
      <c r="S5" s="196">
        <f>+Q5*15%</f>
        <v>299702.96033999993</v>
      </c>
      <c r="T5" s="196"/>
      <c r="U5" s="199"/>
      <c r="V5" s="199"/>
      <c r="W5" s="199"/>
      <c r="X5" s="197">
        <f>1131+2000</f>
        <v>3131</v>
      </c>
      <c r="Y5" s="197"/>
      <c r="Z5" s="198">
        <f>+X5/Q5</f>
        <v>1.5670515882365743E-3</v>
      </c>
      <c r="AA5" s="198"/>
      <c r="AB5" s="198"/>
      <c r="AC5" s="197"/>
      <c r="AD5" s="197"/>
      <c r="AE5" s="198"/>
      <c r="AF5" s="199"/>
      <c r="AG5" s="197"/>
      <c r="AH5" s="199"/>
      <c r="AI5" s="197"/>
      <c r="AJ5" s="197"/>
      <c r="AK5" s="197">
        <f>SUM(AG5:AJ5)</f>
        <v>0</v>
      </c>
      <c r="AL5" s="200">
        <f>+$AK5/$Q5</f>
        <v>0</v>
      </c>
      <c r="AM5" s="201">
        <f>+S5-AK5</f>
        <v>299702.96033999993</v>
      </c>
      <c r="AN5" s="197"/>
      <c r="AO5" s="202"/>
      <c r="AP5" s="197">
        <v>3131</v>
      </c>
      <c r="AQ5" s="197"/>
      <c r="AR5" s="197">
        <f>SUM(AN5:AQ5)</f>
        <v>3131</v>
      </c>
      <c r="AS5" s="203">
        <f>+$AR5/$Q5</f>
        <v>1.5670515882365743E-3</v>
      </c>
      <c r="AT5" s="197">
        <f>+S5-AR5</f>
        <v>296571.96033999993</v>
      </c>
      <c r="AU5" s="197">
        <f>+AK5-AR5</f>
        <v>-3131</v>
      </c>
      <c r="AV5" s="203">
        <f>+$AU5/$Q5</f>
        <v>-1.5670515882365743E-3</v>
      </c>
      <c r="AW5" s="204" t="s">
        <v>224</v>
      </c>
    </row>
    <row r="6" spans="1:49" s="205" customFormat="1" ht="123.75" customHeight="1" x14ac:dyDescent="0.25">
      <c r="A6" s="206" t="s">
        <v>96</v>
      </c>
      <c r="B6" s="207">
        <v>887572.52</v>
      </c>
      <c r="C6" s="207" t="s">
        <v>95</v>
      </c>
      <c r="D6" s="207" t="s">
        <v>95</v>
      </c>
      <c r="E6" s="207" t="s">
        <v>95</v>
      </c>
      <c r="F6" s="208">
        <v>887572.52</v>
      </c>
      <c r="G6" s="207">
        <v>624198.44999999995</v>
      </c>
      <c r="H6" s="207" t="s">
        <v>95</v>
      </c>
      <c r="I6" s="207" t="s">
        <v>95</v>
      </c>
      <c r="J6" s="207" t="s">
        <v>95</v>
      </c>
      <c r="K6" s="208">
        <v>624198.44999999995</v>
      </c>
      <c r="L6" s="207">
        <v>460083.1</v>
      </c>
      <c r="M6" s="207" t="s">
        <v>95</v>
      </c>
      <c r="N6" s="207" t="s">
        <v>95</v>
      </c>
      <c r="O6" s="207" t="s">
        <v>95</v>
      </c>
      <c r="P6" s="208">
        <v>460083.1</v>
      </c>
      <c r="Q6" s="208">
        <v>1971854.0699999998</v>
      </c>
      <c r="R6" s="209">
        <v>0.13616068691442856</v>
      </c>
      <c r="S6" s="196">
        <f t="shared" ref="S6:S28" si="0">+Q6*15%</f>
        <v>295778.11049999995</v>
      </c>
      <c r="T6" s="196"/>
      <c r="U6" s="210"/>
      <c r="V6" s="211">
        <v>2400</v>
      </c>
      <c r="W6" s="208">
        <v>36212.15</v>
      </c>
      <c r="X6" s="208">
        <v>63872.729999999996</v>
      </c>
      <c r="Y6" s="208">
        <v>200</v>
      </c>
      <c r="Z6" s="209">
        <f>(W6+X6+Y6+V6)/Q6</f>
        <v>5.2075293786826737E-2</v>
      </c>
      <c r="AA6" s="211">
        <v>2400</v>
      </c>
      <c r="AB6" s="208">
        <v>36212.15</v>
      </c>
      <c r="AC6" s="208">
        <v>103855</v>
      </c>
      <c r="AD6" s="208"/>
      <c r="AE6" s="209">
        <f>(+AC6+AB6+AD6+AA6)/Q6</f>
        <v>7.2250351670293742E-2</v>
      </c>
      <c r="AF6" s="210"/>
      <c r="AG6" s="208">
        <f>+V6-AA6</f>
        <v>0</v>
      </c>
      <c r="AH6" s="208"/>
      <c r="AI6" s="208">
        <f>+AC6-X6</f>
        <v>39982.270000000004</v>
      </c>
      <c r="AJ6" s="208"/>
      <c r="AK6" s="208">
        <f t="shared" ref="AK6:AK25" si="1">SUM(AG6:AJ6)</f>
        <v>39982.270000000004</v>
      </c>
      <c r="AL6" s="212">
        <f t="shared" ref="AL6:AL25" si="2">+$AK6/$Q6</f>
        <v>2.0276485267492442E-2</v>
      </c>
      <c r="AM6" s="201">
        <f t="shared" ref="AM6:AM25" si="3">+S6-AK6</f>
        <v>255795.84049999993</v>
      </c>
      <c r="AN6" s="208">
        <v>0</v>
      </c>
      <c r="AO6" s="213"/>
      <c r="AP6" s="208"/>
      <c r="AQ6" s="208">
        <v>200</v>
      </c>
      <c r="AR6" s="208">
        <f t="shared" ref="AR6:AR25" si="4">SUM(AN6:AQ6)</f>
        <v>200</v>
      </c>
      <c r="AS6" s="214">
        <f t="shared" ref="AS6:AS28" si="5">+$AR6/$Q6</f>
        <v>1.0142738402543147E-4</v>
      </c>
      <c r="AT6" s="208">
        <f t="shared" ref="AT6:AT25" si="6">+S6-AR6</f>
        <v>295578.11049999995</v>
      </c>
      <c r="AU6" s="208">
        <f>+AK6-AR6</f>
        <v>39782.270000000004</v>
      </c>
      <c r="AV6" s="214">
        <f t="shared" ref="AV6:AV28" si="7">+$AU6/$Q6</f>
        <v>2.0175057883467008E-2</v>
      </c>
      <c r="AW6" s="215" t="s">
        <v>225</v>
      </c>
    </row>
    <row r="7" spans="1:49" s="205" customFormat="1" ht="123.75" customHeight="1" x14ac:dyDescent="0.25">
      <c r="A7" s="216" t="s">
        <v>97</v>
      </c>
      <c r="B7" s="217">
        <v>34909.800000000003</v>
      </c>
      <c r="C7" s="217" t="s">
        <v>95</v>
      </c>
      <c r="D7" s="217" t="s">
        <v>95</v>
      </c>
      <c r="E7" s="217" t="s">
        <v>95</v>
      </c>
      <c r="F7" s="196">
        <v>34909.800000000003</v>
      </c>
      <c r="G7" s="217">
        <v>28157.75</v>
      </c>
      <c r="H7" s="217" t="s">
        <v>95</v>
      </c>
      <c r="I7" s="217" t="s">
        <v>95</v>
      </c>
      <c r="J7" s="217" t="s">
        <v>95</v>
      </c>
      <c r="K7" s="196">
        <v>28157.75</v>
      </c>
      <c r="L7" s="217">
        <v>28945.75</v>
      </c>
      <c r="M7" s="217" t="s">
        <v>95</v>
      </c>
      <c r="N7" s="217" t="s">
        <v>95</v>
      </c>
      <c r="O7" s="217" t="s">
        <v>95</v>
      </c>
      <c r="P7" s="196">
        <v>28945.75</v>
      </c>
      <c r="Q7" s="196">
        <v>92013.3</v>
      </c>
      <c r="R7" s="218">
        <v>6.3537126422663678E-3</v>
      </c>
      <c r="S7" s="196">
        <f t="shared" si="0"/>
        <v>13801.995000000001</v>
      </c>
      <c r="T7" s="196"/>
      <c r="U7" s="219"/>
      <c r="V7" s="219"/>
      <c r="W7" s="219"/>
      <c r="X7" s="196"/>
      <c r="Y7" s="196"/>
      <c r="Z7" s="218"/>
      <c r="AA7" s="218"/>
      <c r="AB7" s="218"/>
      <c r="AC7" s="196"/>
      <c r="AD7" s="196"/>
      <c r="AE7" s="218"/>
      <c r="AF7" s="219"/>
      <c r="AG7" s="196"/>
      <c r="AH7" s="219"/>
      <c r="AI7" s="196"/>
      <c r="AJ7" s="196"/>
      <c r="AK7" s="196">
        <f t="shared" si="1"/>
        <v>0</v>
      </c>
      <c r="AL7" s="220">
        <f t="shared" si="2"/>
        <v>0</v>
      </c>
      <c r="AM7" s="201">
        <f t="shared" si="3"/>
        <v>13801.995000000001</v>
      </c>
      <c r="AN7" s="196"/>
      <c r="AO7" s="221"/>
      <c r="AP7" s="196"/>
      <c r="AQ7" s="196"/>
      <c r="AR7" s="196">
        <f t="shared" si="4"/>
        <v>0</v>
      </c>
      <c r="AS7" s="222">
        <f t="shared" si="5"/>
        <v>0</v>
      </c>
      <c r="AT7" s="196">
        <f t="shared" si="6"/>
        <v>13801.995000000001</v>
      </c>
      <c r="AU7" s="196">
        <f t="shared" ref="AU7:AU25" si="8">+AK7-AR7</f>
        <v>0</v>
      </c>
      <c r="AV7" s="222">
        <f t="shared" si="7"/>
        <v>0</v>
      </c>
      <c r="AW7" s="216" t="s">
        <v>222</v>
      </c>
    </row>
    <row r="8" spans="1:49" s="205" customFormat="1" ht="123.75" customHeight="1" x14ac:dyDescent="0.25">
      <c r="A8" s="216" t="s">
        <v>98</v>
      </c>
      <c r="B8" s="217">
        <v>16392.78</v>
      </c>
      <c r="C8" s="217">
        <v>12206.78</v>
      </c>
      <c r="D8" s="217">
        <v>12206.78</v>
      </c>
      <c r="E8" s="217">
        <v>12206.78</v>
      </c>
      <c r="F8" s="196">
        <v>53013.120000000003</v>
      </c>
      <c r="G8" s="217">
        <v>16392.78</v>
      </c>
      <c r="H8" s="217">
        <v>12206.78</v>
      </c>
      <c r="I8" s="217">
        <v>12206.78</v>
      </c>
      <c r="J8" s="217">
        <v>12206.78</v>
      </c>
      <c r="K8" s="196">
        <v>53013.120000000003</v>
      </c>
      <c r="L8" s="217">
        <v>29498.96285933</v>
      </c>
      <c r="M8" s="217">
        <v>24677.96285933</v>
      </c>
      <c r="N8" s="217">
        <v>24677.96285933</v>
      </c>
      <c r="O8" s="217">
        <v>26477.989737200001</v>
      </c>
      <c r="P8" s="196">
        <v>105332.87831519</v>
      </c>
      <c r="Q8" s="196">
        <v>211359.11831519002</v>
      </c>
      <c r="R8" s="218">
        <v>1.4594793384190065E-2</v>
      </c>
      <c r="S8" s="196">
        <f t="shared" si="0"/>
        <v>31703.867747278502</v>
      </c>
      <c r="T8" s="196"/>
      <c r="U8" s="219"/>
      <c r="V8" s="219"/>
      <c r="W8" s="219"/>
      <c r="X8" s="196"/>
      <c r="Y8" s="196"/>
      <c r="Z8" s="218"/>
      <c r="AA8" s="218"/>
      <c r="AB8" s="218"/>
      <c r="AC8" s="196"/>
      <c r="AD8" s="196"/>
      <c r="AE8" s="218"/>
      <c r="AF8" s="219"/>
      <c r="AG8" s="196"/>
      <c r="AH8" s="219"/>
      <c r="AI8" s="196"/>
      <c r="AJ8" s="196"/>
      <c r="AK8" s="196">
        <f t="shared" si="1"/>
        <v>0</v>
      </c>
      <c r="AL8" s="220">
        <f t="shared" si="2"/>
        <v>0</v>
      </c>
      <c r="AM8" s="201">
        <f t="shared" si="3"/>
        <v>31703.867747278502</v>
      </c>
      <c r="AN8" s="196"/>
      <c r="AO8" s="221"/>
      <c r="AP8" s="196"/>
      <c r="AQ8" s="196"/>
      <c r="AR8" s="196">
        <f t="shared" si="4"/>
        <v>0</v>
      </c>
      <c r="AS8" s="222">
        <f t="shared" si="5"/>
        <v>0</v>
      </c>
      <c r="AT8" s="196">
        <f t="shared" si="6"/>
        <v>31703.867747278502</v>
      </c>
      <c r="AU8" s="196">
        <f t="shared" si="8"/>
        <v>0</v>
      </c>
      <c r="AV8" s="222">
        <f t="shared" si="7"/>
        <v>0</v>
      </c>
      <c r="AW8" s="216" t="s">
        <v>222</v>
      </c>
    </row>
    <row r="9" spans="1:49" s="205" customFormat="1" ht="123.75" customHeight="1" x14ac:dyDescent="0.25">
      <c r="A9" s="195" t="s">
        <v>99</v>
      </c>
      <c r="B9" s="196">
        <v>190839.15</v>
      </c>
      <c r="C9" s="196" t="s">
        <v>95</v>
      </c>
      <c r="D9" s="196" t="s">
        <v>95</v>
      </c>
      <c r="E9" s="196" t="s">
        <v>95</v>
      </c>
      <c r="F9" s="197">
        <v>190839.15</v>
      </c>
      <c r="G9" s="196">
        <v>176061.95</v>
      </c>
      <c r="H9" s="196" t="s">
        <v>95</v>
      </c>
      <c r="I9" s="196" t="s">
        <v>95</v>
      </c>
      <c r="J9" s="196" t="s">
        <v>95</v>
      </c>
      <c r="K9" s="197">
        <v>176061.95</v>
      </c>
      <c r="L9" s="196">
        <v>148790.5</v>
      </c>
      <c r="M9" s="196" t="s">
        <v>95</v>
      </c>
      <c r="N9" s="196" t="s">
        <v>95</v>
      </c>
      <c r="O9" s="196" t="s">
        <v>95</v>
      </c>
      <c r="P9" s="197">
        <v>148790.5</v>
      </c>
      <c r="Q9" s="197">
        <v>515691.6</v>
      </c>
      <c r="R9" s="198">
        <v>3.5609593813400571E-2</v>
      </c>
      <c r="S9" s="196">
        <f t="shared" si="0"/>
        <v>77353.739999999991</v>
      </c>
      <c r="T9" s="196"/>
      <c r="U9" s="199"/>
      <c r="V9" s="199"/>
      <c r="W9" s="199"/>
      <c r="X9" s="197">
        <v>2120.4699999999998</v>
      </c>
      <c r="Y9" s="197"/>
      <c r="Z9" s="198">
        <f>+X9/Q9</f>
        <v>4.1118955592838822E-3</v>
      </c>
      <c r="AA9" s="198"/>
      <c r="AB9" s="198"/>
      <c r="AC9" s="197"/>
      <c r="AD9" s="197"/>
      <c r="AE9" s="198"/>
      <c r="AF9" s="199"/>
      <c r="AG9" s="197"/>
      <c r="AH9" s="199"/>
      <c r="AI9" s="197"/>
      <c r="AJ9" s="197"/>
      <c r="AK9" s="197">
        <f t="shared" si="1"/>
        <v>0</v>
      </c>
      <c r="AL9" s="200">
        <f t="shared" si="2"/>
        <v>0</v>
      </c>
      <c r="AM9" s="201">
        <f t="shared" si="3"/>
        <v>77353.739999999991</v>
      </c>
      <c r="AN9" s="197"/>
      <c r="AO9" s="202"/>
      <c r="AP9" s="197">
        <v>2120.4699999999998</v>
      </c>
      <c r="AQ9" s="197"/>
      <c r="AR9" s="197">
        <f t="shared" si="4"/>
        <v>2120.4699999999998</v>
      </c>
      <c r="AS9" s="203">
        <f t="shared" si="5"/>
        <v>4.1118955592838822E-3</v>
      </c>
      <c r="AT9" s="197">
        <f t="shared" si="6"/>
        <v>75233.26999999999</v>
      </c>
      <c r="AU9" s="197">
        <f t="shared" si="8"/>
        <v>-2120.4699999999998</v>
      </c>
      <c r="AV9" s="203">
        <f t="shared" si="7"/>
        <v>-4.1118955592838822E-3</v>
      </c>
      <c r="AW9" s="204" t="s">
        <v>224</v>
      </c>
    </row>
    <row r="10" spans="1:49" s="205" customFormat="1" ht="123.75" customHeight="1" x14ac:dyDescent="0.25">
      <c r="A10" s="195" t="s">
        <v>100</v>
      </c>
      <c r="B10" s="217">
        <v>76512.192500000005</v>
      </c>
      <c r="C10" s="217">
        <v>62500.192500000005</v>
      </c>
      <c r="D10" s="217">
        <v>62500.192500000005</v>
      </c>
      <c r="E10" s="217">
        <v>62500.192500000005</v>
      </c>
      <c r="F10" s="197">
        <v>264012.77</v>
      </c>
      <c r="G10" s="217">
        <v>84105.872499999998</v>
      </c>
      <c r="H10" s="217">
        <v>68960.872499999998</v>
      </c>
      <c r="I10" s="217">
        <v>68960.872499999998</v>
      </c>
      <c r="J10" s="217">
        <v>68960.872499999998</v>
      </c>
      <c r="K10" s="197">
        <v>290988.49</v>
      </c>
      <c r="L10" s="217">
        <v>86344.872499999998</v>
      </c>
      <c r="M10" s="217">
        <v>68960.872499999998</v>
      </c>
      <c r="N10" s="217">
        <v>68960.872499999998</v>
      </c>
      <c r="O10" s="217">
        <v>68960.872499999998</v>
      </c>
      <c r="P10" s="197">
        <v>293227.49</v>
      </c>
      <c r="Q10" s="197">
        <v>848228.75</v>
      </c>
      <c r="R10" s="198">
        <v>5.8571986141229562E-2</v>
      </c>
      <c r="S10" s="196">
        <f t="shared" si="0"/>
        <v>127234.3125</v>
      </c>
      <c r="T10" s="196"/>
      <c r="U10" s="199"/>
      <c r="V10" s="197">
        <v>12000</v>
      </c>
      <c r="W10" s="199"/>
      <c r="X10" s="197"/>
      <c r="Y10" s="197"/>
      <c r="Z10" s="198">
        <f>+V10/Q10</f>
        <v>1.4147127175305011E-2</v>
      </c>
      <c r="AA10" s="197"/>
      <c r="AB10" s="198"/>
      <c r="AC10" s="197"/>
      <c r="AD10" s="197"/>
      <c r="AE10" s="198">
        <f>+AA10/Q10</f>
        <v>0</v>
      </c>
      <c r="AF10" s="199"/>
      <c r="AG10" s="197"/>
      <c r="AH10" s="199"/>
      <c r="AI10" s="197"/>
      <c r="AJ10" s="197"/>
      <c r="AK10" s="197">
        <f t="shared" si="1"/>
        <v>0</v>
      </c>
      <c r="AL10" s="200">
        <f t="shared" si="2"/>
        <v>0</v>
      </c>
      <c r="AM10" s="201">
        <f t="shared" si="3"/>
        <v>127234.3125</v>
      </c>
      <c r="AN10" s="197">
        <f>+V10</f>
        <v>12000</v>
      </c>
      <c r="AO10" s="202"/>
      <c r="AP10" s="197"/>
      <c r="AQ10" s="197"/>
      <c r="AR10" s="197">
        <f>SUM(AN10:AQ10)</f>
        <v>12000</v>
      </c>
      <c r="AS10" s="203">
        <f t="shared" si="5"/>
        <v>1.4147127175305011E-2</v>
      </c>
      <c r="AT10" s="197">
        <f t="shared" si="6"/>
        <v>115234.3125</v>
      </c>
      <c r="AU10" s="197">
        <f t="shared" si="8"/>
        <v>-12000</v>
      </c>
      <c r="AV10" s="203">
        <f t="shared" si="7"/>
        <v>-1.4147127175305011E-2</v>
      </c>
      <c r="AW10" s="204" t="s">
        <v>224</v>
      </c>
    </row>
    <row r="11" spans="1:49" s="205" customFormat="1" ht="123.75" customHeight="1" x14ac:dyDescent="0.25">
      <c r="A11" s="216" t="s">
        <v>101</v>
      </c>
      <c r="B11" s="217">
        <v>120394</v>
      </c>
      <c r="C11" s="217" t="s">
        <v>95</v>
      </c>
      <c r="D11" s="217" t="s">
        <v>95</v>
      </c>
      <c r="E11" s="217" t="s">
        <v>95</v>
      </c>
      <c r="F11" s="196">
        <v>120394</v>
      </c>
      <c r="G11" s="217">
        <v>119146</v>
      </c>
      <c r="H11" s="217" t="s">
        <v>95</v>
      </c>
      <c r="I11" s="217" t="s">
        <v>95</v>
      </c>
      <c r="J11" s="217" t="s">
        <v>95</v>
      </c>
      <c r="K11" s="196">
        <v>119146</v>
      </c>
      <c r="L11" s="217">
        <v>118210</v>
      </c>
      <c r="M11" s="217" t="s">
        <v>95</v>
      </c>
      <c r="N11" s="217" t="s">
        <v>95</v>
      </c>
      <c r="O11" s="217" t="s">
        <v>95</v>
      </c>
      <c r="P11" s="196">
        <v>118210</v>
      </c>
      <c r="Q11" s="196">
        <v>357750</v>
      </c>
      <c r="R11" s="218">
        <v>2.4703392854845907E-2</v>
      </c>
      <c r="S11" s="196">
        <f t="shared" si="0"/>
        <v>53662.5</v>
      </c>
      <c r="T11" s="196"/>
      <c r="U11" s="219"/>
      <c r="V11" s="219"/>
      <c r="W11" s="219"/>
      <c r="X11" s="196"/>
      <c r="Y11" s="196"/>
      <c r="Z11" s="218"/>
      <c r="AA11" s="218"/>
      <c r="AB11" s="218"/>
      <c r="AC11" s="196"/>
      <c r="AD11" s="196"/>
      <c r="AE11" s="218"/>
      <c r="AF11" s="219"/>
      <c r="AG11" s="196"/>
      <c r="AH11" s="219"/>
      <c r="AI11" s="196"/>
      <c r="AJ11" s="196"/>
      <c r="AK11" s="196">
        <f t="shared" si="1"/>
        <v>0</v>
      </c>
      <c r="AL11" s="220">
        <f t="shared" si="2"/>
        <v>0</v>
      </c>
      <c r="AM11" s="201">
        <f t="shared" si="3"/>
        <v>53662.5</v>
      </c>
      <c r="AN11" s="196"/>
      <c r="AO11" s="221"/>
      <c r="AP11" s="196"/>
      <c r="AQ11" s="196"/>
      <c r="AR11" s="196">
        <f t="shared" si="4"/>
        <v>0</v>
      </c>
      <c r="AS11" s="222">
        <f t="shared" si="5"/>
        <v>0</v>
      </c>
      <c r="AT11" s="196">
        <f t="shared" si="6"/>
        <v>53662.5</v>
      </c>
      <c r="AU11" s="196">
        <f t="shared" si="8"/>
        <v>0</v>
      </c>
      <c r="AV11" s="222">
        <f t="shared" si="7"/>
        <v>0</v>
      </c>
      <c r="AW11" s="216" t="s">
        <v>222</v>
      </c>
    </row>
    <row r="12" spans="1:49" s="205" customFormat="1" ht="175.5" customHeight="1" x14ac:dyDescent="0.25">
      <c r="A12" s="223" t="s">
        <v>102</v>
      </c>
      <c r="B12" s="217">
        <v>36842.199999999997</v>
      </c>
      <c r="C12" s="217" t="s">
        <v>95</v>
      </c>
      <c r="D12" s="217" t="s">
        <v>95</v>
      </c>
      <c r="E12" s="217" t="s">
        <v>95</v>
      </c>
      <c r="F12" s="196">
        <v>36842.199999999997</v>
      </c>
      <c r="G12" s="217">
        <v>31559.4</v>
      </c>
      <c r="H12" s="217" t="s">
        <v>95</v>
      </c>
      <c r="I12" s="217" t="s">
        <v>95</v>
      </c>
      <c r="J12" s="217" t="s">
        <v>95</v>
      </c>
      <c r="K12" s="196">
        <v>31559.4</v>
      </c>
      <c r="L12" s="217">
        <v>26392</v>
      </c>
      <c r="M12" s="217" t="s">
        <v>95</v>
      </c>
      <c r="N12" s="217" t="s">
        <v>95</v>
      </c>
      <c r="O12" s="217" t="s">
        <v>95</v>
      </c>
      <c r="P12" s="196">
        <v>26392</v>
      </c>
      <c r="Q12" s="196">
        <v>94793.600000000006</v>
      </c>
      <c r="R12" s="218">
        <v>6.5456982276034135E-3</v>
      </c>
      <c r="S12" s="196">
        <f t="shared" si="0"/>
        <v>14219.04</v>
      </c>
      <c r="T12" s="196"/>
      <c r="U12" s="219"/>
      <c r="V12" s="219"/>
      <c r="W12" s="219"/>
      <c r="X12" s="196"/>
      <c r="Y12" s="196"/>
      <c r="Z12" s="218"/>
      <c r="AA12" s="218"/>
      <c r="AB12" s="218"/>
      <c r="AC12" s="196"/>
      <c r="AD12" s="196"/>
      <c r="AE12" s="218"/>
      <c r="AF12" s="219"/>
      <c r="AG12" s="196"/>
      <c r="AH12" s="219"/>
      <c r="AI12" s="196"/>
      <c r="AJ12" s="196"/>
      <c r="AK12" s="196">
        <f t="shared" si="1"/>
        <v>0</v>
      </c>
      <c r="AL12" s="220">
        <f t="shared" si="2"/>
        <v>0</v>
      </c>
      <c r="AM12" s="201">
        <f t="shared" si="3"/>
        <v>14219.04</v>
      </c>
      <c r="AN12" s="196"/>
      <c r="AO12" s="221"/>
      <c r="AP12" s="196"/>
      <c r="AQ12" s="196"/>
      <c r="AR12" s="196">
        <f t="shared" si="4"/>
        <v>0</v>
      </c>
      <c r="AS12" s="222">
        <f t="shared" si="5"/>
        <v>0</v>
      </c>
      <c r="AT12" s="196">
        <f t="shared" si="6"/>
        <v>14219.04</v>
      </c>
      <c r="AU12" s="196">
        <f t="shared" si="8"/>
        <v>0</v>
      </c>
      <c r="AV12" s="222">
        <f t="shared" si="7"/>
        <v>0</v>
      </c>
      <c r="AW12" s="216" t="s">
        <v>222</v>
      </c>
    </row>
    <row r="13" spans="1:49" s="205" customFormat="1" ht="123.75" customHeight="1" x14ac:dyDescent="0.25">
      <c r="A13" s="216" t="s">
        <v>103</v>
      </c>
      <c r="B13" s="217">
        <v>117390</v>
      </c>
      <c r="C13" s="217" t="s">
        <v>95</v>
      </c>
      <c r="D13" s="217" t="s">
        <v>95</v>
      </c>
      <c r="E13" s="217" t="s">
        <v>95</v>
      </c>
      <c r="F13" s="196">
        <v>117390</v>
      </c>
      <c r="G13" s="217">
        <v>119055</v>
      </c>
      <c r="H13" s="217" t="s">
        <v>95</v>
      </c>
      <c r="I13" s="217" t="s">
        <v>95</v>
      </c>
      <c r="J13" s="217" t="s">
        <v>95</v>
      </c>
      <c r="K13" s="196">
        <v>119055</v>
      </c>
      <c r="L13" s="217">
        <v>120291</v>
      </c>
      <c r="M13" s="217" t="s">
        <v>95</v>
      </c>
      <c r="N13" s="217" t="s">
        <v>95</v>
      </c>
      <c r="O13" s="217" t="s">
        <v>95</v>
      </c>
      <c r="P13" s="196">
        <v>120291</v>
      </c>
      <c r="Q13" s="196">
        <v>356736</v>
      </c>
      <c r="R13" s="218">
        <v>2.4633374013882069E-2</v>
      </c>
      <c r="S13" s="196">
        <f t="shared" si="0"/>
        <v>53510.400000000001</v>
      </c>
      <c r="T13" s="196"/>
      <c r="U13" s="219"/>
      <c r="V13" s="219"/>
      <c r="W13" s="219"/>
      <c r="X13" s="196"/>
      <c r="Y13" s="196"/>
      <c r="Z13" s="218"/>
      <c r="AA13" s="218"/>
      <c r="AB13" s="218"/>
      <c r="AC13" s="196"/>
      <c r="AD13" s="196"/>
      <c r="AE13" s="218"/>
      <c r="AF13" s="219"/>
      <c r="AG13" s="196"/>
      <c r="AH13" s="219"/>
      <c r="AI13" s="196"/>
      <c r="AJ13" s="196"/>
      <c r="AK13" s="196">
        <f t="shared" si="1"/>
        <v>0</v>
      </c>
      <c r="AL13" s="220">
        <f t="shared" si="2"/>
        <v>0</v>
      </c>
      <c r="AM13" s="201">
        <f t="shared" si="3"/>
        <v>53510.400000000001</v>
      </c>
      <c r="AN13" s="196"/>
      <c r="AO13" s="221"/>
      <c r="AP13" s="196"/>
      <c r="AQ13" s="196"/>
      <c r="AR13" s="196">
        <f t="shared" si="4"/>
        <v>0</v>
      </c>
      <c r="AS13" s="222">
        <f t="shared" si="5"/>
        <v>0</v>
      </c>
      <c r="AT13" s="196">
        <f t="shared" si="6"/>
        <v>53510.400000000001</v>
      </c>
      <c r="AU13" s="196">
        <f t="shared" si="8"/>
        <v>0</v>
      </c>
      <c r="AV13" s="222">
        <f t="shared" si="7"/>
        <v>0</v>
      </c>
      <c r="AW13" s="216" t="s">
        <v>222</v>
      </c>
    </row>
    <row r="14" spans="1:49" s="205" customFormat="1" ht="123.75" customHeight="1" x14ac:dyDescent="0.25">
      <c r="A14" s="206" t="s">
        <v>104</v>
      </c>
      <c r="B14" s="207">
        <v>246150.2</v>
      </c>
      <c r="C14" s="207" t="s">
        <v>95</v>
      </c>
      <c r="D14" s="207" t="s">
        <v>95</v>
      </c>
      <c r="E14" s="207" t="s">
        <v>95</v>
      </c>
      <c r="F14" s="208">
        <v>246150.2</v>
      </c>
      <c r="G14" s="207">
        <v>244082.2</v>
      </c>
      <c r="H14" s="207" t="s">
        <v>95</v>
      </c>
      <c r="I14" s="207" t="s">
        <v>95</v>
      </c>
      <c r="J14" s="207" t="s">
        <v>95</v>
      </c>
      <c r="K14" s="208">
        <v>244082.2</v>
      </c>
      <c r="L14" s="207">
        <v>241497.2</v>
      </c>
      <c r="M14" s="207" t="s">
        <v>95</v>
      </c>
      <c r="N14" s="207" t="s">
        <v>95</v>
      </c>
      <c r="O14" s="207" t="s">
        <v>95</v>
      </c>
      <c r="P14" s="208">
        <v>241497.2</v>
      </c>
      <c r="Q14" s="208">
        <v>731729.60000000009</v>
      </c>
      <c r="R14" s="209">
        <v>5.0527473856937122E-2</v>
      </c>
      <c r="S14" s="196">
        <f t="shared" si="0"/>
        <v>109759.44000000002</v>
      </c>
      <c r="T14" s="196"/>
      <c r="U14" s="210"/>
      <c r="V14" s="210"/>
      <c r="W14" s="210"/>
      <c r="X14" s="208"/>
      <c r="Y14" s="208"/>
      <c r="Z14" s="209"/>
      <c r="AA14" s="209"/>
      <c r="AB14" s="209"/>
      <c r="AC14" s="208">
        <v>13425</v>
      </c>
      <c r="AD14" s="208"/>
      <c r="AE14" s="209">
        <f>+AC14/Q14</f>
        <v>1.8346941274481717E-2</v>
      </c>
      <c r="AF14" s="210"/>
      <c r="AG14" s="208"/>
      <c r="AH14" s="210"/>
      <c r="AI14" s="208">
        <v>13425</v>
      </c>
      <c r="AJ14" s="208"/>
      <c r="AK14" s="208">
        <f t="shared" si="1"/>
        <v>13425</v>
      </c>
      <c r="AL14" s="212">
        <f t="shared" si="2"/>
        <v>1.8346941274481717E-2</v>
      </c>
      <c r="AM14" s="201">
        <f t="shared" si="3"/>
        <v>96334.440000000017</v>
      </c>
      <c r="AN14" s="208"/>
      <c r="AO14" s="213"/>
      <c r="AP14" s="208"/>
      <c r="AQ14" s="208"/>
      <c r="AR14" s="208">
        <f t="shared" si="4"/>
        <v>0</v>
      </c>
      <c r="AS14" s="214">
        <f t="shared" si="5"/>
        <v>0</v>
      </c>
      <c r="AT14" s="208">
        <f t="shared" si="6"/>
        <v>109759.44000000002</v>
      </c>
      <c r="AU14" s="208">
        <f t="shared" si="8"/>
        <v>13425</v>
      </c>
      <c r="AV14" s="214">
        <f t="shared" si="7"/>
        <v>1.8346941274481717E-2</v>
      </c>
      <c r="AW14" s="215" t="s">
        <v>225</v>
      </c>
    </row>
    <row r="15" spans="1:49" s="205" customFormat="1" ht="123.75" customHeight="1" x14ac:dyDescent="0.25">
      <c r="A15" s="216" t="s">
        <v>105</v>
      </c>
      <c r="B15" s="217">
        <v>790980.24</v>
      </c>
      <c r="C15" s="217" t="s">
        <v>95</v>
      </c>
      <c r="D15" s="217" t="s">
        <v>95</v>
      </c>
      <c r="E15" s="217" t="s">
        <v>95</v>
      </c>
      <c r="F15" s="196">
        <v>790980.24</v>
      </c>
      <c r="G15" s="217">
        <v>721308.48</v>
      </c>
      <c r="H15" s="217" t="s">
        <v>95</v>
      </c>
      <c r="I15" s="217" t="s">
        <v>95</v>
      </c>
      <c r="J15" s="217" t="s">
        <v>95</v>
      </c>
      <c r="K15" s="196">
        <v>721308.48</v>
      </c>
      <c r="L15" s="217">
        <v>758430.24</v>
      </c>
      <c r="M15" s="217" t="s">
        <v>95</v>
      </c>
      <c r="N15" s="217" t="s">
        <v>95</v>
      </c>
      <c r="O15" s="217" t="s">
        <v>95</v>
      </c>
      <c r="P15" s="196">
        <v>758430.24</v>
      </c>
      <c r="Q15" s="196">
        <v>2270718.96</v>
      </c>
      <c r="R15" s="218">
        <v>0.15679793859350699</v>
      </c>
      <c r="S15" s="196">
        <f t="shared" si="0"/>
        <v>340607.84399999998</v>
      </c>
      <c r="T15" s="196"/>
      <c r="U15" s="219"/>
      <c r="V15" s="219"/>
      <c r="W15" s="219"/>
      <c r="X15" s="196"/>
      <c r="Y15" s="196"/>
      <c r="Z15" s="218"/>
      <c r="AA15" s="218"/>
      <c r="AB15" s="218"/>
      <c r="AC15" s="196"/>
      <c r="AD15" s="196"/>
      <c r="AE15" s="218" t="s">
        <v>122</v>
      </c>
      <c r="AF15" s="219"/>
      <c r="AG15" s="196"/>
      <c r="AH15" s="219"/>
      <c r="AI15" s="196"/>
      <c r="AJ15" s="196"/>
      <c r="AK15" s="196">
        <f t="shared" si="1"/>
        <v>0</v>
      </c>
      <c r="AL15" s="220">
        <f t="shared" si="2"/>
        <v>0</v>
      </c>
      <c r="AM15" s="201">
        <f t="shared" si="3"/>
        <v>340607.84399999998</v>
      </c>
      <c r="AN15" s="196"/>
      <c r="AO15" s="221"/>
      <c r="AP15" s="196"/>
      <c r="AQ15" s="196"/>
      <c r="AR15" s="196">
        <f t="shared" si="4"/>
        <v>0</v>
      </c>
      <c r="AS15" s="222">
        <f t="shared" si="5"/>
        <v>0</v>
      </c>
      <c r="AT15" s="196">
        <f t="shared" si="6"/>
        <v>340607.84399999998</v>
      </c>
      <c r="AU15" s="196">
        <f t="shared" si="8"/>
        <v>0</v>
      </c>
      <c r="AV15" s="222">
        <f t="shared" si="7"/>
        <v>0</v>
      </c>
      <c r="AW15" s="216" t="s">
        <v>222</v>
      </c>
    </row>
    <row r="16" spans="1:49" s="205" customFormat="1" ht="123.75" customHeight="1" x14ac:dyDescent="0.25">
      <c r="A16" s="195" t="s">
        <v>106</v>
      </c>
      <c r="B16" s="196">
        <v>207000</v>
      </c>
      <c r="C16" s="196" t="s">
        <v>95</v>
      </c>
      <c r="D16" s="196" t="s">
        <v>95</v>
      </c>
      <c r="E16" s="196" t="s">
        <v>95</v>
      </c>
      <c r="F16" s="197">
        <v>207000</v>
      </c>
      <c r="G16" s="196">
        <v>219500</v>
      </c>
      <c r="H16" s="196" t="s">
        <v>95</v>
      </c>
      <c r="I16" s="196" t="s">
        <v>95</v>
      </c>
      <c r="J16" s="196" t="s">
        <v>95</v>
      </c>
      <c r="K16" s="197">
        <v>219500</v>
      </c>
      <c r="L16" s="196">
        <v>178900</v>
      </c>
      <c r="M16" s="196" t="s">
        <v>95</v>
      </c>
      <c r="N16" s="196" t="s">
        <v>95</v>
      </c>
      <c r="O16" s="196" t="s">
        <v>95</v>
      </c>
      <c r="P16" s="197">
        <v>178900</v>
      </c>
      <c r="Q16" s="197">
        <v>605400</v>
      </c>
      <c r="R16" s="198">
        <v>4.1804148244091441E-2</v>
      </c>
      <c r="S16" s="196">
        <f t="shared" si="0"/>
        <v>90810</v>
      </c>
      <c r="T16" s="196"/>
      <c r="U16" s="199"/>
      <c r="V16" s="199"/>
      <c r="W16" s="199"/>
      <c r="X16" s="197">
        <v>8157.86</v>
      </c>
      <c r="Y16" s="197"/>
      <c r="Z16" s="198">
        <f>+X16/Q16</f>
        <v>1.3475156921043938E-2</v>
      </c>
      <c r="AA16" s="197"/>
      <c r="AB16" s="198"/>
      <c r="AC16" s="197"/>
      <c r="AD16" s="197"/>
      <c r="AE16" s="198"/>
      <c r="AF16" s="199"/>
      <c r="AG16" s="197">
        <f>+AA16</f>
        <v>0</v>
      </c>
      <c r="AH16" s="199"/>
      <c r="AI16" s="197"/>
      <c r="AJ16" s="197"/>
      <c r="AK16" s="197">
        <f t="shared" si="1"/>
        <v>0</v>
      </c>
      <c r="AL16" s="200">
        <f t="shared" si="2"/>
        <v>0</v>
      </c>
      <c r="AM16" s="201">
        <f t="shared" si="3"/>
        <v>90810</v>
      </c>
      <c r="AN16" s="197"/>
      <c r="AO16" s="202"/>
      <c r="AP16" s="197">
        <v>8157.86</v>
      </c>
      <c r="AQ16" s="197"/>
      <c r="AR16" s="197">
        <f t="shared" si="4"/>
        <v>8157.86</v>
      </c>
      <c r="AS16" s="203">
        <f t="shared" si="5"/>
        <v>1.3475156921043938E-2</v>
      </c>
      <c r="AT16" s="197">
        <f t="shared" si="6"/>
        <v>82652.14</v>
      </c>
      <c r="AU16" s="197">
        <f t="shared" si="8"/>
        <v>-8157.86</v>
      </c>
      <c r="AV16" s="203">
        <f t="shared" si="7"/>
        <v>-1.3475156921043938E-2</v>
      </c>
      <c r="AW16" s="204" t="s">
        <v>224</v>
      </c>
    </row>
    <row r="17" spans="1:49 16370:16375" s="205" customFormat="1" ht="123.75" customHeight="1" x14ac:dyDescent="0.25">
      <c r="A17" s="206" t="s">
        <v>107</v>
      </c>
      <c r="B17" s="217">
        <v>9980</v>
      </c>
      <c r="C17" s="217" t="s">
        <v>95</v>
      </c>
      <c r="D17" s="217" t="s">
        <v>95</v>
      </c>
      <c r="E17" s="217" t="s">
        <v>95</v>
      </c>
      <c r="F17" s="208">
        <v>9980</v>
      </c>
      <c r="G17" s="217">
        <v>9980</v>
      </c>
      <c r="H17" s="217" t="s">
        <v>95</v>
      </c>
      <c r="I17" s="217" t="s">
        <v>95</v>
      </c>
      <c r="J17" s="217" t="s">
        <v>95</v>
      </c>
      <c r="K17" s="208">
        <v>9980</v>
      </c>
      <c r="L17" s="217">
        <v>9980</v>
      </c>
      <c r="M17" s="217" t="s">
        <v>95</v>
      </c>
      <c r="N17" s="217" t="s">
        <v>95</v>
      </c>
      <c r="O17" s="217" t="s">
        <v>95</v>
      </c>
      <c r="P17" s="208">
        <v>9980</v>
      </c>
      <c r="Q17" s="208">
        <v>29940</v>
      </c>
      <c r="R17" s="209">
        <v>2.0674202154411922E-3</v>
      </c>
      <c r="S17" s="196">
        <f t="shared" si="0"/>
        <v>4491</v>
      </c>
      <c r="T17" s="196"/>
      <c r="U17" s="210"/>
      <c r="V17" s="210"/>
      <c r="W17" s="210"/>
      <c r="X17" s="208"/>
      <c r="Y17" s="208"/>
      <c r="Z17" s="209"/>
      <c r="AA17" s="209"/>
      <c r="AB17" s="209"/>
      <c r="AC17" s="208"/>
      <c r="AD17" s="208">
        <v>200</v>
      </c>
      <c r="AE17" s="209">
        <f>+(AD17+AC17+AB17)/Q17</f>
        <v>6.6800267201068807E-3</v>
      </c>
      <c r="AF17" s="210"/>
      <c r="AG17" s="208"/>
      <c r="AH17" s="210"/>
      <c r="AI17" s="208"/>
      <c r="AJ17" s="208">
        <v>200</v>
      </c>
      <c r="AK17" s="208">
        <f t="shared" si="1"/>
        <v>200</v>
      </c>
      <c r="AL17" s="212">
        <f t="shared" si="2"/>
        <v>6.6800267201068807E-3</v>
      </c>
      <c r="AM17" s="201">
        <f t="shared" si="3"/>
        <v>4291</v>
      </c>
      <c r="AN17" s="208"/>
      <c r="AO17" s="213"/>
      <c r="AP17" s="208"/>
      <c r="AQ17" s="208"/>
      <c r="AR17" s="208">
        <f t="shared" si="4"/>
        <v>0</v>
      </c>
      <c r="AS17" s="214">
        <f t="shared" si="5"/>
        <v>0</v>
      </c>
      <c r="AT17" s="208">
        <f t="shared" si="6"/>
        <v>4491</v>
      </c>
      <c r="AU17" s="208">
        <f t="shared" si="8"/>
        <v>200</v>
      </c>
      <c r="AV17" s="214">
        <f t="shared" si="7"/>
        <v>6.6800267201068807E-3</v>
      </c>
      <c r="AW17" s="215" t="s">
        <v>225</v>
      </c>
    </row>
    <row r="18" spans="1:49 16370:16375" s="205" customFormat="1" ht="123.75" customHeight="1" x14ac:dyDescent="0.25">
      <c r="A18" s="206" t="s">
        <v>108</v>
      </c>
      <c r="B18" s="207">
        <v>11756.352000000001</v>
      </c>
      <c r="C18" s="207" t="s">
        <v>95</v>
      </c>
      <c r="D18" s="207" t="s">
        <v>95</v>
      </c>
      <c r="E18" s="207" t="s">
        <v>95</v>
      </c>
      <c r="F18" s="208">
        <v>11756.352000000001</v>
      </c>
      <c r="G18" s="207">
        <v>11538.985152000001</v>
      </c>
      <c r="H18" s="207" t="s">
        <v>95</v>
      </c>
      <c r="I18" s="207" t="s">
        <v>95</v>
      </c>
      <c r="J18" s="207" t="s">
        <v>95</v>
      </c>
      <c r="K18" s="208">
        <v>11538.985152000001</v>
      </c>
      <c r="L18" s="207">
        <v>11436.013799999999</v>
      </c>
      <c r="M18" s="207" t="s">
        <v>95</v>
      </c>
      <c r="N18" s="207" t="s">
        <v>95</v>
      </c>
      <c r="O18" s="207" t="s">
        <v>95</v>
      </c>
      <c r="P18" s="208">
        <v>11436.013799999999</v>
      </c>
      <c r="Q18" s="208">
        <v>34731.350952000001</v>
      </c>
      <c r="R18" s="209">
        <v>2.3982731151552267E-3</v>
      </c>
      <c r="S18" s="196">
        <f t="shared" si="0"/>
        <v>5209.7026427999999</v>
      </c>
      <c r="T18" s="196"/>
      <c r="U18" s="210"/>
      <c r="V18" s="210"/>
      <c r="W18" s="210"/>
      <c r="X18" s="208"/>
      <c r="Y18" s="208"/>
      <c r="Z18" s="209"/>
      <c r="AA18" s="209"/>
      <c r="AB18" s="209"/>
      <c r="AC18" s="208">
        <v>4900</v>
      </c>
      <c r="AD18" s="208"/>
      <c r="AE18" s="209">
        <f>+AC18/Q18</f>
        <v>0.14108290825692268</v>
      </c>
      <c r="AF18" s="210"/>
      <c r="AG18" s="208"/>
      <c r="AH18" s="210"/>
      <c r="AI18" s="208">
        <v>4900</v>
      </c>
      <c r="AJ18" s="208"/>
      <c r="AK18" s="208">
        <f t="shared" si="1"/>
        <v>4900</v>
      </c>
      <c r="AL18" s="212">
        <f t="shared" si="2"/>
        <v>0.14108290825692268</v>
      </c>
      <c r="AM18" s="201">
        <f t="shared" si="3"/>
        <v>309.70264279999992</v>
      </c>
      <c r="AN18" s="208"/>
      <c r="AO18" s="209"/>
      <c r="AP18" s="208"/>
      <c r="AQ18" s="208"/>
      <c r="AR18" s="208">
        <f t="shared" si="4"/>
        <v>0</v>
      </c>
      <c r="AS18" s="214">
        <f t="shared" si="5"/>
        <v>0</v>
      </c>
      <c r="AT18" s="208">
        <f t="shared" si="6"/>
        <v>5209.7026427999999</v>
      </c>
      <c r="AU18" s="208">
        <f t="shared" si="8"/>
        <v>4900</v>
      </c>
      <c r="AV18" s="214">
        <f t="shared" si="7"/>
        <v>0.14108290825692268</v>
      </c>
      <c r="AW18" s="215" t="s">
        <v>225</v>
      </c>
    </row>
    <row r="19" spans="1:49 16370:16375" s="205" customFormat="1" ht="123.75" customHeight="1" x14ac:dyDescent="0.25">
      <c r="A19" s="206" t="s">
        <v>109</v>
      </c>
      <c r="B19" s="196">
        <v>99726.040999999997</v>
      </c>
      <c r="C19" s="196">
        <v>59819.989000000001</v>
      </c>
      <c r="D19" s="196">
        <v>31420</v>
      </c>
      <c r="E19" s="196">
        <v>31420</v>
      </c>
      <c r="F19" s="208">
        <v>222386.03</v>
      </c>
      <c r="G19" s="196">
        <v>73777.5</v>
      </c>
      <c r="H19" s="196">
        <v>39877.5</v>
      </c>
      <c r="I19" s="196">
        <v>39877.5</v>
      </c>
      <c r="J19" s="196">
        <v>39877.5</v>
      </c>
      <c r="K19" s="208">
        <v>193410</v>
      </c>
      <c r="L19" s="196">
        <v>57324</v>
      </c>
      <c r="M19" s="196">
        <v>32300</v>
      </c>
      <c r="N19" s="196">
        <v>32300</v>
      </c>
      <c r="O19" s="196">
        <v>32300</v>
      </c>
      <c r="P19" s="208">
        <v>154224</v>
      </c>
      <c r="Q19" s="208">
        <v>570020.03</v>
      </c>
      <c r="R19" s="209">
        <v>3.9361086614174846E-2</v>
      </c>
      <c r="S19" s="196">
        <f t="shared" si="0"/>
        <v>85503.004499999995</v>
      </c>
      <c r="T19" s="196"/>
      <c r="U19" s="210"/>
      <c r="V19" s="211">
        <f>+'BudgetRevisionForm240919 SRPLAN'!I18+'BudgetRevisionForm240919 SRPLAN'!I19</f>
        <v>1100</v>
      </c>
      <c r="W19" s="210"/>
      <c r="X19" s="208">
        <v>21223.31</v>
      </c>
      <c r="Y19" s="208"/>
      <c r="Z19" s="209">
        <f>(+V19+X19)/Q19</f>
        <v>3.9162325576524042E-2</v>
      </c>
      <c r="AA19" s="211">
        <f>1100+46967</f>
        <v>48067</v>
      </c>
      <c r="AB19" s="209"/>
      <c r="AC19" s="208"/>
      <c r="AD19" s="208"/>
      <c r="AE19" s="209">
        <f>+AA19/S19</f>
        <v>0.56216737974394804</v>
      </c>
      <c r="AF19" s="210"/>
      <c r="AG19" s="208">
        <f>+AA19-V19</f>
        <v>46967</v>
      </c>
      <c r="AH19" s="210"/>
      <c r="AI19" s="208"/>
      <c r="AJ19" s="208"/>
      <c r="AK19" s="208">
        <f t="shared" si="1"/>
        <v>46967</v>
      </c>
      <c r="AL19" s="212">
        <f t="shared" si="2"/>
        <v>8.2395350212517968E-2</v>
      </c>
      <c r="AM19" s="201">
        <f t="shared" si="3"/>
        <v>38536.004499999995</v>
      </c>
      <c r="AN19" s="208">
        <v>0</v>
      </c>
      <c r="AO19" s="213"/>
      <c r="AP19" s="208">
        <v>21223.31</v>
      </c>
      <c r="AQ19" s="208"/>
      <c r="AR19" s="208">
        <f>SUM(AN19:AQ19)</f>
        <v>21223.31</v>
      </c>
      <c r="AS19" s="214">
        <f t="shared" si="5"/>
        <v>3.7232568827449804E-2</v>
      </c>
      <c r="AT19" s="208">
        <f t="shared" si="6"/>
        <v>64279.694499999998</v>
      </c>
      <c r="AU19" s="208">
        <f>+AK19-AR19</f>
        <v>25743.69</v>
      </c>
      <c r="AV19" s="214">
        <f t="shared" si="7"/>
        <v>4.5162781385068164E-2</v>
      </c>
      <c r="AW19" s="215" t="s">
        <v>225</v>
      </c>
    </row>
    <row r="20" spans="1:49 16370:16375" s="205" customFormat="1" ht="123.75" customHeight="1" x14ac:dyDescent="0.25">
      <c r="A20" s="195" t="s">
        <v>110</v>
      </c>
      <c r="B20" s="196">
        <v>32275.8</v>
      </c>
      <c r="C20" s="196">
        <v>32275.8</v>
      </c>
      <c r="D20" s="196">
        <v>32275.8</v>
      </c>
      <c r="E20" s="196">
        <v>32275.8</v>
      </c>
      <c r="F20" s="197">
        <v>129103.2</v>
      </c>
      <c r="G20" s="196">
        <v>32125.8</v>
      </c>
      <c r="H20" s="196">
        <v>32125.8</v>
      </c>
      <c r="I20" s="196">
        <v>32125.8</v>
      </c>
      <c r="J20" s="196">
        <v>32125.8</v>
      </c>
      <c r="K20" s="197">
        <v>128503.2</v>
      </c>
      <c r="L20" s="196">
        <v>32125.8</v>
      </c>
      <c r="M20" s="196">
        <v>32125.8</v>
      </c>
      <c r="N20" s="196">
        <v>32125.8</v>
      </c>
      <c r="O20" s="196">
        <v>32125.8</v>
      </c>
      <c r="P20" s="197">
        <v>128503.2</v>
      </c>
      <c r="Q20" s="197">
        <v>386109.6</v>
      </c>
      <c r="R20" s="198">
        <v>2.6661683113423928E-2</v>
      </c>
      <c r="S20" s="196">
        <f t="shared" si="0"/>
        <v>57916.439999999995</v>
      </c>
      <c r="T20" s="196"/>
      <c r="U20" s="199"/>
      <c r="V20" s="199"/>
      <c r="W20" s="197">
        <f>32+4925+1196</f>
        <v>6153</v>
      </c>
      <c r="X20" s="197">
        <v>44952.23</v>
      </c>
      <c r="Y20" s="197"/>
      <c r="Z20" s="198">
        <f>+(+W20+X20+Y20)/Q20</f>
        <v>0.13235938707558684</v>
      </c>
      <c r="AA20" s="198"/>
      <c r="AB20" s="197">
        <v>6153</v>
      </c>
      <c r="AC20" s="197">
        <v>28551.599999999999</v>
      </c>
      <c r="AD20" s="197"/>
      <c r="AE20" s="198">
        <f>(+AB20+AD20+AC20)/Q20</f>
        <v>8.9882769037599688E-2</v>
      </c>
      <c r="AF20" s="199"/>
      <c r="AG20" s="197"/>
      <c r="AH20" s="199"/>
      <c r="AI20" s="197"/>
      <c r="AJ20" s="197"/>
      <c r="AK20" s="197">
        <f t="shared" si="1"/>
        <v>0</v>
      </c>
      <c r="AL20" s="200">
        <f t="shared" si="2"/>
        <v>0</v>
      </c>
      <c r="AM20" s="201">
        <f t="shared" si="3"/>
        <v>57916.439999999995</v>
      </c>
      <c r="AN20" s="197"/>
      <c r="AO20" s="197"/>
      <c r="AP20" s="197">
        <v>16400.630000000005</v>
      </c>
      <c r="AQ20" s="197"/>
      <c r="AR20" s="197">
        <f t="shared" si="4"/>
        <v>16400.630000000005</v>
      </c>
      <c r="AS20" s="203">
        <f t="shared" si="5"/>
        <v>4.2476618037987156E-2</v>
      </c>
      <c r="AT20" s="197">
        <f t="shared" si="6"/>
        <v>41515.80999999999</v>
      </c>
      <c r="AU20" s="197">
        <f t="shared" si="8"/>
        <v>-16400.630000000005</v>
      </c>
      <c r="AV20" s="203">
        <f t="shared" si="7"/>
        <v>-4.2476618037987156E-2</v>
      </c>
      <c r="AW20" s="204" t="s">
        <v>224</v>
      </c>
    </row>
    <row r="21" spans="1:49 16370:16375" s="205" customFormat="1" ht="123.75" customHeight="1" x14ac:dyDescent="0.25">
      <c r="A21" s="206" t="s">
        <v>111</v>
      </c>
      <c r="B21" s="217">
        <v>118438.662</v>
      </c>
      <c r="C21" s="217">
        <v>47679.75</v>
      </c>
      <c r="D21" s="217">
        <v>47679.75</v>
      </c>
      <c r="E21" s="217">
        <v>47679.75</v>
      </c>
      <c r="F21" s="208">
        <v>261477.91200000001</v>
      </c>
      <c r="G21" s="217">
        <v>118011</v>
      </c>
      <c r="H21" s="217">
        <v>48312</v>
      </c>
      <c r="I21" s="217">
        <v>48312</v>
      </c>
      <c r="J21" s="217">
        <v>48312</v>
      </c>
      <c r="K21" s="208">
        <v>262947</v>
      </c>
      <c r="L21" s="217">
        <v>115521.912</v>
      </c>
      <c r="M21" s="217">
        <v>48582</v>
      </c>
      <c r="N21" s="217">
        <v>48582</v>
      </c>
      <c r="O21" s="217">
        <v>48582</v>
      </c>
      <c r="P21" s="208">
        <v>261267.91200000001</v>
      </c>
      <c r="Q21" s="208">
        <v>785692.82400000002</v>
      </c>
      <c r="R21" s="209">
        <v>5.4253748412313917E-2</v>
      </c>
      <c r="S21" s="196">
        <f t="shared" si="0"/>
        <v>117853.92359999999</v>
      </c>
      <c r="T21" s="196"/>
      <c r="U21" s="210"/>
      <c r="V21" s="211">
        <v>3300</v>
      </c>
      <c r="W21" s="210"/>
      <c r="X21" s="208"/>
      <c r="Y21" s="208"/>
      <c r="Z21" s="209">
        <f>+V21/S21</f>
        <v>2.8000764838346036E-2</v>
      </c>
      <c r="AA21" s="211">
        <f>3300+35000</f>
        <v>38300</v>
      </c>
      <c r="AB21" s="209"/>
      <c r="AC21" s="208"/>
      <c r="AD21" s="208"/>
      <c r="AE21" s="209">
        <f>+AA21/S21</f>
        <v>0.32497857372989492</v>
      </c>
      <c r="AF21" s="210"/>
      <c r="AG21" s="208">
        <f>+AA21-V21</f>
        <v>35000</v>
      </c>
      <c r="AH21" s="210"/>
      <c r="AI21" s="208"/>
      <c r="AJ21" s="208"/>
      <c r="AK21" s="208">
        <f t="shared" si="1"/>
        <v>35000</v>
      </c>
      <c r="AL21" s="212">
        <f t="shared" si="2"/>
        <v>4.4546671333732329E-2</v>
      </c>
      <c r="AM21" s="201">
        <f t="shared" si="3"/>
        <v>82853.923599999995</v>
      </c>
      <c r="AN21" s="208"/>
      <c r="AO21" s="213"/>
      <c r="AP21" s="208"/>
      <c r="AQ21" s="208"/>
      <c r="AR21" s="208">
        <f t="shared" si="4"/>
        <v>0</v>
      </c>
      <c r="AS21" s="214">
        <f t="shared" si="5"/>
        <v>0</v>
      </c>
      <c r="AT21" s="208">
        <f t="shared" si="6"/>
        <v>117853.92359999999</v>
      </c>
      <c r="AU21" s="208">
        <f t="shared" si="8"/>
        <v>35000</v>
      </c>
      <c r="AV21" s="214">
        <f t="shared" si="7"/>
        <v>4.4546671333732329E-2</v>
      </c>
      <c r="AW21" s="215" t="s">
        <v>225</v>
      </c>
    </row>
    <row r="22" spans="1:49 16370:16375" s="205" customFormat="1" ht="123.75" customHeight="1" x14ac:dyDescent="0.25">
      <c r="A22" s="216" t="s">
        <v>112</v>
      </c>
      <c r="B22" s="217">
        <v>9520.02</v>
      </c>
      <c r="C22" s="217">
        <v>9520.02</v>
      </c>
      <c r="D22" s="217">
        <v>9520.02</v>
      </c>
      <c r="E22" s="217">
        <v>9520.02</v>
      </c>
      <c r="F22" s="196">
        <v>38080.080000000002</v>
      </c>
      <c r="G22" s="217">
        <v>9594.99</v>
      </c>
      <c r="H22" s="217">
        <v>9594.99</v>
      </c>
      <c r="I22" s="217">
        <v>9594.99</v>
      </c>
      <c r="J22" s="217">
        <v>9594.99</v>
      </c>
      <c r="K22" s="196">
        <v>38379.96</v>
      </c>
      <c r="L22" s="217">
        <v>9594.99</v>
      </c>
      <c r="M22" s="217">
        <v>9594.99</v>
      </c>
      <c r="N22" s="217">
        <v>9594.99</v>
      </c>
      <c r="O22" s="217">
        <v>9594.99</v>
      </c>
      <c r="P22" s="196">
        <v>38379.96</v>
      </c>
      <c r="Q22" s="196">
        <v>114840</v>
      </c>
      <c r="R22" s="218">
        <v>7.9299444736561954E-3</v>
      </c>
      <c r="S22" s="196">
        <f t="shared" si="0"/>
        <v>17226</v>
      </c>
      <c r="T22" s="196"/>
      <c r="U22" s="219"/>
      <c r="V22" s="219"/>
      <c r="W22" s="219"/>
      <c r="X22" s="196"/>
      <c r="Y22" s="196"/>
      <c r="Z22" s="218"/>
      <c r="AA22" s="218"/>
      <c r="AB22" s="218"/>
      <c r="AC22" s="196"/>
      <c r="AD22" s="196"/>
      <c r="AE22" s="218"/>
      <c r="AF22" s="219"/>
      <c r="AG22" s="196"/>
      <c r="AH22" s="219"/>
      <c r="AI22" s="196"/>
      <c r="AJ22" s="196"/>
      <c r="AK22" s="196">
        <f t="shared" si="1"/>
        <v>0</v>
      </c>
      <c r="AL22" s="220">
        <f t="shared" si="2"/>
        <v>0</v>
      </c>
      <c r="AM22" s="201">
        <f t="shared" si="3"/>
        <v>17226</v>
      </c>
      <c r="AN22" s="196"/>
      <c r="AO22" s="221"/>
      <c r="AP22" s="196"/>
      <c r="AQ22" s="196"/>
      <c r="AR22" s="196">
        <f t="shared" si="4"/>
        <v>0</v>
      </c>
      <c r="AS22" s="222">
        <f t="shared" si="5"/>
        <v>0</v>
      </c>
      <c r="AT22" s="196">
        <f t="shared" si="6"/>
        <v>17226</v>
      </c>
      <c r="AU22" s="196">
        <f t="shared" si="8"/>
        <v>0</v>
      </c>
      <c r="AV22" s="222">
        <f t="shared" si="7"/>
        <v>0</v>
      </c>
      <c r="AW22" s="216" t="s">
        <v>222</v>
      </c>
    </row>
    <row r="23" spans="1:49 16370:16375" s="205" customFormat="1" ht="123.75" customHeight="1" x14ac:dyDescent="0.25">
      <c r="A23" s="216" t="s">
        <v>113</v>
      </c>
      <c r="B23" s="217">
        <v>6853.75</v>
      </c>
      <c r="C23" s="217">
        <v>6853.75</v>
      </c>
      <c r="D23" s="217">
        <v>6853.75</v>
      </c>
      <c r="E23" s="217">
        <v>6853.75</v>
      </c>
      <c r="F23" s="196">
        <v>27415</v>
      </c>
      <c r="G23" s="217">
        <v>6904</v>
      </c>
      <c r="H23" s="217">
        <v>6904</v>
      </c>
      <c r="I23" s="217">
        <v>6904</v>
      </c>
      <c r="J23" s="217">
        <v>6904</v>
      </c>
      <c r="K23" s="196">
        <v>27616</v>
      </c>
      <c r="L23" s="217">
        <v>6907</v>
      </c>
      <c r="M23" s="217">
        <v>6907</v>
      </c>
      <c r="N23" s="217">
        <v>6907</v>
      </c>
      <c r="O23" s="217">
        <v>6907</v>
      </c>
      <c r="P23" s="196">
        <v>27628</v>
      </c>
      <c r="Q23" s="196">
        <v>82659</v>
      </c>
      <c r="R23" s="218">
        <v>5.7077784765582331E-3</v>
      </c>
      <c r="S23" s="196">
        <f t="shared" si="0"/>
        <v>12398.85</v>
      </c>
      <c r="T23" s="196"/>
      <c r="U23" s="219"/>
      <c r="V23" s="219"/>
      <c r="W23" s="219"/>
      <c r="X23" s="196"/>
      <c r="Y23" s="196"/>
      <c r="Z23" s="218"/>
      <c r="AA23" s="218"/>
      <c r="AB23" s="218"/>
      <c r="AC23" s="196"/>
      <c r="AD23" s="196"/>
      <c r="AE23" s="218"/>
      <c r="AF23" s="219"/>
      <c r="AG23" s="196"/>
      <c r="AH23" s="219"/>
      <c r="AI23" s="196"/>
      <c r="AJ23" s="196"/>
      <c r="AK23" s="196">
        <f t="shared" si="1"/>
        <v>0</v>
      </c>
      <c r="AL23" s="220">
        <f t="shared" si="2"/>
        <v>0</v>
      </c>
      <c r="AM23" s="201">
        <f t="shared" si="3"/>
        <v>12398.85</v>
      </c>
      <c r="AN23" s="196"/>
      <c r="AO23" s="221"/>
      <c r="AP23" s="196"/>
      <c r="AQ23" s="196"/>
      <c r="AR23" s="196">
        <f t="shared" si="4"/>
        <v>0</v>
      </c>
      <c r="AS23" s="222">
        <f t="shared" si="5"/>
        <v>0</v>
      </c>
      <c r="AT23" s="196">
        <f t="shared" si="6"/>
        <v>12398.85</v>
      </c>
      <c r="AU23" s="196">
        <f t="shared" si="8"/>
        <v>0</v>
      </c>
      <c r="AV23" s="222">
        <f t="shared" si="7"/>
        <v>0</v>
      </c>
      <c r="AW23" s="216" t="s">
        <v>222</v>
      </c>
    </row>
    <row r="24" spans="1:49 16370:16375" s="205" customFormat="1" ht="123.75" customHeight="1" x14ac:dyDescent="0.25">
      <c r="A24" s="206" t="s">
        <v>114</v>
      </c>
      <c r="B24" s="217">
        <v>19067.25</v>
      </c>
      <c r="C24" s="217">
        <v>21567.25</v>
      </c>
      <c r="D24" s="217">
        <v>19067.25</v>
      </c>
      <c r="E24" s="217">
        <v>19067.25</v>
      </c>
      <c r="F24" s="208">
        <v>78769</v>
      </c>
      <c r="G24" s="217">
        <v>21665.25</v>
      </c>
      <c r="H24" s="217">
        <v>21665.25</v>
      </c>
      <c r="I24" s="217">
        <v>21665.25</v>
      </c>
      <c r="J24" s="217">
        <v>21665.25</v>
      </c>
      <c r="K24" s="208">
        <v>86661</v>
      </c>
      <c r="L24" s="217">
        <v>20838.5</v>
      </c>
      <c r="M24" s="217">
        <v>20838.5</v>
      </c>
      <c r="N24" s="217">
        <v>20838.5</v>
      </c>
      <c r="O24" s="217">
        <v>20838.5</v>
      </c>
      <c r="P24" s="208">
        <v>83354</v>
      </c>
      <c r="Q24" s="208">
        <v>248784</v>
      </c>
      <c r="R24" s="209">
        <v>1.7179060483577875E-2</v>
      </c>
      <c r="S24" s="196">
        <f t="shared" si="0"/>
        <v>37317.599999999999</v>
      </c>
      <c r="T24" s="196"/>
      <c r="U24" s="210"/>
      <c r="V24" s="211">
        <v>6925</v>
      </c>
      <c r="W24" s="210"/>
      <c r="X24" s="208"/>
      <c r="Y24" s="208"/>
      <c r="Z24" s="209">
        <f>+V24/S24</f>
        <v>0.18556927562329839</v>
      </c>
      <c r="AA24" s="211">
        <f>6925+20475</f>
        <v>27400</v>
      </c>
      <c r="AB24" s="209"/>
      <c r="AC24" s="208"/>
      <c r="AD24" s="208"/>
      <c r="AE24" s="209">
        <f>+AA24/S24</f>
        <v>0.73423800030012654</v>
      </c>
      <c r="AF24" s="210"/>
      <c r="AG24" s="208">
        <f>+AA24-V24</f>
        <v>20475</v>
      </c>
      <c r="AH24" s="210"/>
      <c r="AI24" s="208"/>
      <c r="AJ24" s="208"/>
      <c r="AK24" s="208">
        <f t="shared" si="1"/>
        <v>20475</v>
      </c>
      <c r="AL24" s="212">
        <f t="shared" si="2"/>
        <v>8.2300308701524216E-2</v>
      </c>
      <c r="AM24" s="201">
        <f t="shared" si="3"/>
        <v>16842.599999999999</v>
      </c>
      <c r="AN24" s="208"/>
      <c r="AO24" s="213"/>
      <c r="AP24" s="208"/>
      <c r="AQ24" s="208"/>
      <c r="AR24" s="208">
        <f t="shared" si="4"/>
        <v>0</v>
      </c>
      <c r="AS24" s="214">
        <f t="shared" si="5"/>
        <v>0</v>
      </c>
      <c r="AT24" s="208">
        <f t="shared" si="6"/>
        <v>37317.599999999999</v>
      </c>
      <c r="AU24" s="208">
        <f t="shared" si="8"/>
        <v>20475</v>
      </c>
      <c r="AV24" s="214">
        <f t="shared" si="7"/>
        <v>8.2300308701524216E-2</v>
      </c>
      <c r="AW24" s="215" t="s">
        <v>225</v>
      </c>
    </row>
    <row r="25" spans="1:49 16370:16375" s="205" customFormat="1" ht="123.75" customHeight="1" x14ac:dyDescent="0.25">
      <c r="A25" s="195" t="s">
        <v>115</v>
      </c>
      <c r="B25" s="217">
        <v>126160.89166666701</v>
      </c>
      <c r="C25" s="217">
        <v>126160.89166666701</v>
      </c>
      <c r="D25" s="217">
        <v>126160.89166666701</v>
      </c>
      <c r="E25" s="217">
        <v>126160.89166666701</v>
      </c>
      <c r="F25" s="197">
        <v>504643.56666666805</v>
      </c>
      <c r="G25" s="217">
        <v>126098.39166666701</v>
      </c>
      <c r="H25" s="217">
        <v>126098.39166666701</v>
      </c>
      <c r="I25" s="217">
        <v>126098.39166666701</v>
      </c>
      <c r="J25" s="217">
        <v>126098.39166666701</v>
      </c>
      <c r="K25" s="197">
        <v>504393.56666666805</v>
      </c>
      <c r="L25" s="217">
        <v>126098.40166666701</v>
      </c>
      <c r="M25" s="217">
        <v>126098.40166666701</v>
      </c>
      <c r="N25" s="217">
        <v>126098.40166666701</v>
      </c>
      <c r="O25" s="217">
        <v>126098.40166666701</v>
      </c>
      <c r="P25" s="197">
        <v>504393.60666666803</v>
      </c>
      <c r="Q25" s="197">
        <v>1513430.7400000042</v>
      </c>
      <c r="R25" s="198">
        <v>0.10450558806099304</v>
      </c>
      <c r="S25" s="196">
        <f t="shared" si="0"/>
        <v>227014.61100000062</v>
      </c>
      <c r="T25" s="196"/>
      <c r="U25" s="199"/>
      <c r="V25" s="224">
        <f>+'BudgetRevisionForm240919 SRPLAN'!I16+'BudgetRevisionForm240919 SRPLAN'!I17+90442</f>
        <v>112942</v>
      </c>
      <c r="W25" s="199"/>
      <c r="X25" s="197"/>
      <c r="Y25" s="197"/>
      <c r="Z25" s="198">
        <f>+V25/S25</f>
        <v>0.49750982768241159</v>
      </c>
      <c r="AA25" s="224">
        <v>22500</v>
      </c>
      <c r="AB25" s="198"/>
      <c r="AC25" s="197"/>
      <c r="AD25" s="197"/>
      <c r="AE25" s="198">
        <f>+AA25/S25</f>
        <v>9.9112563287831454E-2</v>
      </c>
      <c r="AF25" s="199"/>
      <c r="AG25" s="197"/>
      <c r="AH25" s="199"/>
      <c r="AI25" s="197"/>
      <c r="AJ25" s="197"/>
      <c r="AK25" s="197">
        <f t="shared" si="1"/>
        <v>0</v>
      </c>
      <c r="AL25" s="200">
        <f t="shared" si="2"/>
        <v>0</v>
      </c>
      <c r="AM25" s="201">
        <f t="shared" si="3"/>
        <v>227014.61100000062</v>
      </c>
      <c r="AN25" s="197">
        <f>+V25-AA25</f>
        <v>90442</v>
      </c>
      <c r="AO25" s="202"/>
      <c r="AP25" s="197"/>
      <c r="AQ25" s="197"/>
      <c r="AR25" s="197">
        <f t="shared" si="4"/>
        <v>90442</v>
      </c>
      <c r="AS25" s="203">
        <f t="shared" si="5"/>
        <v>5.9759589659187012E-2</v>
      </c>
      <c r="AT25" s="197">
        <f t="shared" si="6"/>
        <v>136572.61100000062</v>
      </c>
      <c r="AU25" s="197">
        <f t="shared" si="8"/>
        <v>-90442</v>
      </c>
      <c r="AV25" s="203">
        <f t="shared" si="7"/>
        <v>-5.9759589659187012E-2</v>
      </c>
      <c r="AW25" s="204" t="s">
        <v>224</v>
      </c>
    </row>
    <row r="26" spans="1:49 16370:16375" s="205" customFormat="1" ht="123.75" customHeight="1" x14ac:dyDescent="0.25">
      <c r="A26" s="216" t="s">
        <v>116</v>
      </c>
      <c r="B26" s="217">
        <v>24662.5</v>
      </c>
      <c r="C26" s="217" t="s">
        <v>95</v>
      </c>
      <c r="D26" s="217">
        <v>8062.5</v>
      </c>
      <c r="E26" s="217" t="s">
        <v>95</v>
      </c>
      <c r="F26" s="196">
        <v>32725</v>
      </c>
      <c r="G26" s="217">
        <v>15762.5</v>
      </c>
      <c r="H26" s="217" t="s">
        <v>95</v>
      </c>
      <c r="I26" s="217">
        <v>9062.5</v>
      </c>
      <c r="J26" s="217" t="s">
        <v>95</v>
      </c>
      <c r="K26" s="196">
        <v>24825</v>
      </c>
      <c r="L26" s="217">
        <v>14075</v>
      </c>
      <c r="M26" s="217" t="s">
        <v>95</v>
      </c>
      <c r="N26" s="217">
        <v>7375</v>
      </c>
      <c r="O26" s="217" t="s">
        <v>95</v>
      </c>
      <c r="P26" s="196">
        <v>21450</v>
      </c>
      <c r="Q26" s="196">
        <v>79000</v>
      </c>
      <c r="R26" s="218">
        <v>5.4551168009303328E-3</v>
      </c>
      <c r="S26" s="196">
        <f t="shared" si="0"/>
        <v>11850</v>
      </c>
      <c r="T26" s="196"/>
      <c r="U26" s="219"/>
      <c r="V26" s="219"/>
      <c r="W26" s="219"/>
      <c r="X26" s="196"/>
      <c r="Y26" s="196"/>
      <c r="Z26" s="218"/>
      <c r="AA26" s="218"/>
      <c r="AB26" s="218"/>
      <c r="AC26" s="196"/>
      <c r="AD26" s="196"/>
      <c r="AE26" s="218"/>
      <c r="AF26" s="219"/>
      <c r="AG26" s="196"/>
      <c r="AH26" s="219"/>
      <c r="AI26" s="196"/>
      <c r="AJ26" s="196"/>
      <c r="AK26" s="196"/>
      <c r="AL26" s="220"/>
      <c r="AM26" s="201"/>
      <c r="AN26" s="196"/>
      <c r="AO26" s="221"/>
      <c r="AP26" s="196"/>
      <c r="AQ26" s="196"/>
      <c r="AR26" s="196">
        <f>SUBTOTAL(9,AN26:AQ26)</f>
        <v>0</v>
      </c>
      <c r="AS26" s="203">
        <f t="shared" si="5"/>
        <v>0</v>
      </c>
      <c r="AT26" s="196"/>
      <c r="AU26" s="196">
        <f>+AK26-AR26</f>
        <v>0</v>
      </c>
      <c r="AV26" s="222">
        <f t="shared" si="7"/>
        <v>0</v>
      </c>
      <c r="AW26" s="216" t="s">
        <v>222</v>
      </c>
    </row>
    <row r="27" spans="1:49 16370:16375" s="205" customFormat="1" ht="123.75" customHeight="1" x14ac:dyDescent="0.25">
      <c r="A27" s="216" t="s">
        <v>117</v>
      </c>
      <c r="B27" s="217">
        <v>51096.427499999998</v>
      </c>
      <c r="C27" s="217">
        <v>29681.427499999998</v>
      </c>
      <c r="D27" s="217">
        <v>29681.427499999998</v>
      </c>
      <c r="E27" s="217">
        <v>29681.427499999998</v>
      </c>
      <c r="F27" s="196">
        <v>140140.71</v>
      </c>
      <c r="G27" s="217">
        <v>36381.427499999998</v>
      </c>
      <c r="H27" s="217">
        <v>29681.427499999998</v>
      </c>
      <c r="I27" s="217">
        <v>29681.427499999998</v>
      </c>
      <c r="J27" s="217">
        <v>29681.427499999998</v>
      </c>
      <c r="K27" s="196">
        <v>125425.70999999999</v>
      </c>
      <c r="L27" s="217">
        <v>36381.427499999998</v>
      </c>
      <c r="M27" s="217">
        <v>29681.427499999998</v>
      </c>
      <c r="N27" s="217">
        <v>29681.427499999998</v>
      </c>
      <c r="O27" s="217">
        <v>29681.427499999998</v>
      </c>
      <c r="P27" s="196">
        <v>125425.70999999999</v>
      </c>
      <c r="Q27" s="196">
        <v>390992.13</v>
      </c>
      <c r="R27" s="218">
        <v>2.6998832118918188E-2</v>
      </c>
      <c r="S27" s="196">
        <f t="shared" si="0"/>
        <v>58648.819499999998</v>
      </c>
      <c r="T27" s="196"/>
      <c r="U27" s="219"/>
      <c r="V27" s="219"/>
      <c r="W27" s="219"/>
      <c r="X27" s="196"/>
      <c r="Y27" s="196"/>
      <c r="Z27" s="218"/>
      <c r="AA27" s="218"/>
      <c r="AB27" s="218"/>
      <c r="AC27" s="196"/>
      <c r="AD27" s="196"/>
      <c r="AE27" s="218"/>
      <c r="AF27" s="219"/>
      <c r="AG27" s="196"/>
      <c r="AH27" s="219"/>
      <c r="AI27" s="196"/>
      <c r="AJ27" s="196"/>
      <c r="AK27" s="196"/>
      <c r="AL27" s="220"/>
      <c r="AM27" s="201"/>
      <c r="AN27" s="196"/>
      <c r="AO27" s="221"/>
      <c r="AP27" s="196"/>
      <c r="AQ27" s="196"/>
      <c r="AR27" s="196">
        <f t="shared" ref="AR27:AR28" si="9">SUBTOTAL(9,AN27:AQ27)</f>
        <v>0</v>
      </c>
      <c r="AS27" s="203">
        <f t="shared" si="5"/>
        <v>0</v>
      </c>
      <c r="AT27" s="196"/>
      <c r="AU27" s="196">
        <f t="shared" ref="AU27:AU28" si="10">+AK27-AR27</f>
        <v>0</v>
      </c>
      <c r="AV27" s="222">
        <f t="shared" si="7"/>
        <v>0</v>
      </c>
      <c r="AW27" s="216" t="s">
        <v>222</v>
      </c>
    </row>
    <row r="28" spans="1:49 16370:16375" s="205" customFormat="1" ht="123.75" customHeight="1" x14ac:dyDescent="0.25">
      <c r="A28" s="195" t="s">
        <v>118</v>
      </c>
      <c r="B28" s="197" t="s">
        <v>95</v>
      </c>
      <c r="C28" s="197">
        <v>63774</v>
      </c>
      <c r="D28" s="197" t="s">
        <v>95</v>
      </c>
      <c r="E28" s="197" t="s">
        <v>95</v>
      </c>
      <c r="F28" s="197">
        <v>63774</v>
      </c>
      <c r="G28" s="199" t="s">
        <v>95</v>
      </c>
      <c r="H28" s="224">
        <v>63774</v>
      </c>
      <c r="I28" s="199" t="s">
        <v>95</v>
      </c>
      <c r="J28" s="197" t="s">
        <v>95</v>
      </c>
      <c r="K28" s="197">
        <v>63774</v>
      </c>
      <c r="L28" s="198" t="s">
        <v>95</v>
      </c>
      <c r="M28" s="224">
        <v>63774</v>
      </c>
      <c r="N28" s="198" t="s">
        <v>95</v>
      </c>
      <c r="O28" s="197" t="s">
        <v>95</v>
      </c>
      <c r="P28" s="197">
        <v>63774</v>
      </c>
      <c r="Q28" s="197">
        <v>191322</v>
      </c>
      <c r="R28" s="202">
        <v>1.32111880580708E-2</v>
      </c>
      <c r="S28" s="197">
        <f t="shared" si="0"/>
        <v>28698.3</v>
      </c>
      <c r="T28" s="199"/>
      <c r="U28" s="197"/>
      <c r="V28" s="197"/>
      <c r="W28" s="197"/>
      <c r="X28" s="197">
        <v>7274</v>
      </c>
      <c r="Y28" s="197"/>
      <c r="Z28" s="198">
        <f>+X28/Q28</f>
        <v>3.8019673639205109E-2</v>
      </c>
      <c r="AA28" s="224"/>
      <c r="AB28" s="198"/>
      <c r="AC28" s="197"/>
      <c r="AD28" s="197"/>
      <c r="AE28" s="198"/>
      <c r="AF28" s="199"/>
      <c r="AG28" s="197"/>
      <c r="AH28" s="199"/>
      <c r="AI28" s="197"/>
      <c r="AJ28" s="197"/>
      <c r="AK28" s="197"/>
      <c r="AL28" s="200"/>
      <c r="AM28" s="197"/>
      <c r="AN28" s="202"/>
      <c r="AO28" s="197"/>
      <c r="AP28" s="197">
        <v>7274</v>
      </c>
      <c r="AQ28" s="197"/>
      <c r="AR28" s="197">
        <f t="shared" si="9"/>
        <v>7274</v>
      </c>
      <c r="AS28" s="203">
        <f t="shared" si="5"/>
        <v>3.8019673639205109E-2</v>
      </c>
      <c r="AT28" s="197"/>
      <c r="AU28" s="197">
        <f t="shared" si="10"/>
        <v>-7274</v>
      </c>
      <c r="AV28" s="203">
        <f t="shared" si="7"/>
        <v>-3.8019673639205109E-2</v>
      </c>
      <c r="AW28" s="204" t="s">
        <v>226</v>
      </c>
      <c r="XEP28" s="195"/>
      <c r="XEQ28" s="197"/>
      <c r="XER28" s="197"/>
      <c r="XES28" s="197"/>
      <c r="XET28" s="197"/>
      <c r="XEU28" s="198"/>
    </row>
    <row r="29" spans="1:49 16370:16375" s="231" customFormat="1" ht="17.25" customHeight="1" thickBot="1" x14ac:dyDescent="0.3">
      <c r="A29" s="225" t="s">
        <v>93</v>
      </c>
      <c r="B29" s="226">
        <f>SUM(B5:B28)</f>
        <v>3463370.8111666669</v>
      </c>
      <c r="C29" s="226">
        <f t="shared" ref="C29:P29" si="11">SUM(C5:C28)</f>
        <v>623119.46816666704</v>
      </c>
      <c r="D29" s="226">
        <f t="shared" si="11"/>
        <v>536507.97916666709</v>
      </c>
      <c r="E29" s="226">
        <f t="shared" si="11"/>
        <v>528445.47916666709</v>
      </c>
      <c r="F29" s="226">
        <f>SUM(F5:F28)</f>
        <v>5151443.7376666693</v>
      </c>
      <c r="G29" s="226">
        <f t="shared" si="11"/>
        <v>3096081.555118667</v>
      </c>
      <c r="H29" s="226">
        <f t="shared" si="11"/>
        <v>607135.316666667</v>
      </c>
      <c r="I29" s="226">
        <f t="shared" si="11"/>
        <v>552423.816666667</v>
      </c>
      <c r="J29" s="226">
        <f t="shared" si="11"/>
        <v>543361.316666667</v>
      </c>
      <c r="K29" s="226">
        <f t="shared" si="11"/>
        <v>4799002.0051186681</v>
      </c>
      <c r="L29" s="226">
        <f t="shared" si="11"/>
        <v>2869080.1931259967</v>
      </c>
      <c r="M29" s="226">
        <f t="shared" si="11"/>
        <v>593554.48202599701</v>
      </c>
      <c r="N29" s="226">
        <f t="shared" si="11"/>
        <v>537155.48202599701</v>
      </c>
      <c r="O29" s="226">
        <f t="shared" si="11"/>
        <v>531580.50890386698</v>
      </c>
      <c r="P29" s="226">
        <f t="shared" si="11"/>
        <v>4531370.6660818579</v>
      </c>
      <c r="Q29" s="226">
        <f>SUM(Q5:Q28)</f>
        <v>14481816.408867192</v>
      </c>
      <c r="R29" s="227">
        <f t="shared" ref="R29:Y29" si="12">SUM(R5:R28)</f>
        <v>1.0000000000000002</v>
      </c>
      <c r="S29" s="227"/>
      <c r="T29" s="227"/>
      <c r="U29" s="226">
        <f t="shared" si="12"/>
        <v>0</v>
      </c>
      <c r="V29" s="226">
        <f>SUM(V5:V28)</f>
        <v>138667</v>
      </c>
      <c r="W29" s="226">
        <f t="shared" si="12"/>
        <v>42365.15</v>
      </c>
      <c r="X29" s="226">
        <f t="shared" si="12"/>
        <v>150731.6</v>
      </c>
      <c r="Y29" s="226">
        <f t="shared" si="12"/>
        <v>200</v>
      </c>
      <c r="Z29" s="227"/>
      <c r="AA29" s="226">
        <f>SUM(AA5:AA28)</f>
        <v>138667</v>
      </c>
      <c r="AB29" s="226">
        <f>SUM(AB5:AB28)</f>
        <v>42365.15</v>
      </c>
      <c r="AC29" s="226">
        <f>SUM(AC5:AC28)</f>
        <v>150731.6</v>
      </c>
      <c r="AD29" s="226">
        <f>SUM(AD5:AD28)</f>
        <v>200</v>
      </c>
      <c r="AE29" s="227"/>
      <c r="AF29" s="226">
        <f>SUM(AF5:AF28)</f>
        <v>0</v>
      </c>
      <c r="AG29" s="226">
        <f>SUM(AG5:AG28)</f>
        <v>102442</v>
      </c>
      <c r="AH29" s="226">
        <f t="shared" ref="AH29:AJ29" si="13">SUM(AH5:AH28)</f>
        <v>0</v>
      </c>
      <c r="AI29" s="226">
        <f t="shared" si="13"/>
        <v>58307.270000000004</v>
      </c>
      <c r="AJ29" s="226">
        <f t="shared" si="13"/>
        <v>200</v>
      </c>
      <c r="AK29" s="226">
        <f>SUM(AK5:AK28)</f>
        <v>160949.27000000002</v>
      </c>
      <c r="AL29" s="228"/>
      <c r="AM29" s="229"/>
      <c r="AN29" s="226">
        <f>SUM(AN5:AN28)</f>
        <v>102442</v>
      </c>
      <c r="AO29" s="226">
        <f t="shared" ref="AO29:AQ29" si="14">SUM(AO5:AO28)</f>
        <v>0</v>
      </c>
      <c r="AP29" s="226">
        <f t="shared" si="14"/>
        <v>58307.270000000004</v>
      </c>
      <c r="AQ29" s="226">
        <f t="shared" si="14"/>
        <v>200</v>
      </c>
      <c r="AR29" s="226">
        <f>SUM(AR5:AR28)</f>
        <v>160949.27000000002</v>
      </c>
      <c r="AS29" s="230"/>
      <c r="AT29" s="227"/>
      <c r="AU29" s="226">
        <f>SUM(AU5:AU28)</f>
        <v>0</v>
      </c>
      <c r="AV29" s="226"/>
      <c r="AW29" s="226"/>
    </row>
    <row r="30" spans="1:49 16370:16375" ht="66.75" customHeight="1" thickBot="1" x14ac:dyDescent="0.3">
      <c r="A30" s="378" t="s">
        <v>227</v>
      </c>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80"/>
    </row>
    <row r="31" spans="1:49 16370:16375" ht="17.25" customHeight="1" x14ac:dyDescent="0.25"/>
    <row r="32" spans="1:49 16370:16375" ht="17.25" hidden="1" customHeight="1" x14ac:dyDescent="0.25">
      <c r="V32" s="238"/>
    </row>
    <row r="33" spans="1:49" ht="17.25" hidden="1" customHeight="1" x14ac:dyDescent="0.25">
      <c r="V33" s="238"/>
    </row>
    <row r="34" spans="1:49" ht="17.25" hidden="1" customHeight="1" x14ac:dyDescent="0.25"/>
    <row r="35" spans="1:49" ht="17.25" hidden="1" customHeight="1" x14ac:dyDescent="0.25"/>
    <row r="36" spans="1:49" ht="17.25" hidden="1" customHeight="1" x14ac:dyDescent="0.25"/>
    <row r="37" spans="1:49" ht="17.25" hidden="1" customHeight="1" x14ac:dyDescent="0.25"/>
    <row r="38" spans="1:49" ht="17.25" hidden="1" customHeight="1" x14ac:dyDescent="0.25"/>
    <row r="39" spans="1:49" ht="17.25" hidden="1" customHeight="1" x14ac:dyDescent="0.25"/>
    <row r="40" spans="1:49" ht="17.25" hidden="1" customHeight="1" x14ac:dyDescent="0.25"/>
    <row r="41" spans="1:49" ht="17.25" hidden="1" customHeight="1" x14ac:dyDescent="0.25"/>
    <row r="42" spans="1:49" ht="17.25" hidden="1" customHeight="1" x14ac:dyDescent="0.25"/>
    <row r="43" spans="1:49" ht="17.25" hidden="1" customHeight="1" x14ac:dyDescent="0.25"/>
    <row r="44" spans="1:49" ht="17.25" customHeight="1" x14ac:dyDescent="0.25">
      <c r="AA44" s="233">
        <f>+AA29-V29</f>
        <v>0</v>
      </c>
    </row>
    <row r="45" spans="1:49" s="205" customFormat="1" ht="29.25" customHeight="1" x14ac:dyDescent="0.25">
      <c r="A45" s="376" t="s">
        <v>120</v>
      </c>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row>
    <row r="46" spans="1:49" s="205" customFormat="1" ht="29.25" customHeight="1" x14ac:dyDescent="0.25">
      <c r="A46" s="376" t="s">
        <v>194</v>
      </c>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row>
    <row r="47" spans="1:49" s="205" customFormat="1" ht="29.25" customHeight="1" x14ac:dyDescent="0.25">
      <c r="A47" s="376" t="s">
        <v>195</v>
      </c>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row>
    <row r="48" spans="1:49" s="242" customFormat="1" ht="55.5" customHeight="1" x14ac:dyDescent="0.25">
      <c r="A48" s="189" t="s">
        <v>60</v>
      </c>
      <c r="B48" s="239" t="s">
        <v>61</v>
      </c>
      <c r="C48" s="239" t="s">
        <v>62</v>
      </c>
      <c r="D48" s="239" t="s">
        <v>63</v>
      </c>
      <c r="E48" s="239" t="s">
        <v>64</v>
      </c>
      <c r="F48" s="239" t="s">
        <v>90</v>
      </c>
      <c r="G48" s="239" t="s">
        <v>65</v>
      </c>
      <c r="H48" s="239" t="s">
        <v>66</v>
      </c>
      <c r="I48" s="239" t="s">
        <v>67</v>
      </c>
      <c r="J48" s="239" t="s">
        <v>68</v>
      </c>
      <c r="K48" s="239" t="s">
        <v>91</v>
      </c>
      <c r="L48" s="239" t="s">
        <v>69</v>
      </c>
      <c r="M48" s="239" t="s">
        <v>70</v>
      </c>
      <c r="N48" s="239" t="s">
        <v>71</v>
      </c>
      <c r="O48" s="239" t="s">
        <v>72</v>
      </c>
      <c r="P48" s="239" t="s">
        <v>92</v>
      </c>
      <c r="Q48" s="239" t="s">
        <v>93</v>
      </c>
      <c r="R48" s="240" t="s">
        <v>73</v>
      </c>
      <c r="S48" s="191" t="s">
        <v>220</v>
      </c>
      <c r="T48" s="240"/>
      <c r="U48" s="241"/>
      <c r="V48" s="192" t="s">
        <v>198</v>
      </c>
      <c r="W48" s="192" t="s">
        <v>133</v>
      </c>
      <c r="X48" s="189" t="s">
        <v>127</v>
      </c>
      <c r="Y48" s="189" t="s">
        <v>134</v>
      </c>
      <c r="Z48" s="191" t="s">
        <v>73</v>
      </c>
      <c r="AA48" s="191" t="s">
        <v>199</v>
      </c>
      <c r="AB48" s="191" t="s">
        <v>132</v>
      </c>
      <c r="AC48" s="189" t="s">
        <v>128</v>
      </c>
      <c r="AD48" s="189" t="s">
        <v>131</v>
      </c>
      <c r="AE48" s="191" t="s">
        <v>73</v>
      </c>
      <c r="AF48" s="192"/>
      <c r="AG48" s="189" t="s">
        <v>200</v>
      </c>
      <c r="AH48" s="192" t="s">
        <v>136</v>
      </c>
      <c r="AI48" s="189" t="s">
        <v>129</v>
      </c>
      <c r="AJ48" s="189" t="s">
        <v>135</v>
      </c>
      <c r="AK48" s="189" t="s">
        <v>217</v>
      </c>
      <c r="AL48" s="193" t="s">
        <v>73</v>
      </c>
      <c r="AM48" s="193" t="s">
        <v>216</v>
      </c>
      <c r="AN48" s="189" t="s">
        <v>201</v>
      </c>
      <c r="AO48" s="193" t="s">
        <v>137</v>
      </c>
      <c r="AP48" s="189" t="s">
        <v>130</v>
      </c>
      <c r="AQ48" s="189" t="s">
        <v>138</v>
      </c>
      <c r="AR48" s="189" t="s">
        <v>218</v>
      </c>
      <c r="AS48" s="191" t="s">
        <v>73</v>
      </c>
      <c r="AT48" s="191" t="s">
        <v>216</v>
      </c>
      <c r="AU48" s="191" t="s">
        <v>219</v>
      </c>
      <c r="AV48" s="191" t="s">
        <v>73</v>
      </c>
      <c r="AW48" s="189" t="s">
        <v>221</v>
      </c>
    </row>
    <row r="49" spans="1:49" s="251" customFormat="1" ht="105.75" customHeight="1" x14ac:dyDescent="0.25">
      <c r="A49" s="243" t="s">
        <v>13</v>
      </c>
      <c r="B49" s="244">
        <v>322223.21000000002</v>
      </c>
      <c r="C49" s="244">
        <v>322223.21000000002</v>
      </c>
      <c r="D49" s="244">
        <v>322223.21000000002</v>
      </c>
      <c r="E49" s="244">
        <v>322223.21000000002</v>
      </c>
      <c r="F49" s="245">
        <v>1288892.8400000001</v>
      </c>
      <c r="G49" s="244">
        <v>325538.57750000001</v>
      </c>
      <c r="H49" s="244">
        <v>325538.57750000001</v>
      </c>
      <c r="I49" s="244">
        <v>325538.57750000001</v>
      </c>
      <c r="J49" s="244">
        <v>325538.57750000001</v>
      </c>
      <c r="K49" s="245">
        <v>1302154.31</v>
      </c>
      <c r="L49" s="244">
        <v>322626.49285933003</v>
      </c>
      <c r="M49" s="244">
        <v>322626.49285933003</v>
      </c>
      <c r="N49" s="244">
        <v>322626.49285933003</v>
      </c>
      <c r="O49" s="244">
        <v>324426.5197372</v>
      </c>
      <c r="P49" s="245">
        <v>1292305.99831519</v>
      </c>
      <c r="Q49" s="245">
        <v>3883353.1483151903</v>
      </c>
      <c r="R49" s="246">
        <v>0.26815373421923921</v>
      </c>
      <c r="S49" s="247"/>
      <c r="T49" s="247"/>
      <c r="U49" s="248"/>
      <c r="V49" s="245">
        <f>90442+12000</f>
        <v>102442</v>
      </c>
      <c r="W49" s="248"/>
      <c r="X49" s="245"/>
      <c r="Y49" s="245"/>
      <c r="Z49" s="246">
        <f>+V49/Q49</f>
        <v>2.6379779558406865E-2</v>
      </c>
      <c r="AA49" s="246"/>
      <c r="AB49" s="246"/>
      <c r="AC49" s="245"/>
      <c r="AD49" s="245"/>
      <c r="AE49" s="246"/>
      <c r="AF49" s="248"/>
      <c r="AG49" s="245"/>
      <c r="AH49" s="248"/>
      <c r="AI49" s="245"/>
      <c r="AJ49" s="245"/>
      <c r="AK49" s="245">
        <f>SUM(AG49:AJ49)</f>
        <v>0</v>
      </c>
      <c r="AL49" s="200">
        <f>+AK49/Q49</f>
        <v>0</v>
      </c>
      <c r="AM49" s="249"/>
      <c r="AN49" s="245">
        <f>+V49</f>
        <v>102442</v>
      </c>
      <c r="AO49" s="250"/>
      <c r="AP49" s="245"/>
      <c r="AQ49" s="245"/>
      <c r="AR49" s="245">
        <f>SUM(AN49:AQ49)</f>
        <v>102442</v>
      </c>
      <c r="AS49" s="203">
        <f>+$AR49/$Q49</f>
        <v>2.6379779558406865E-2</v>
      </c>
      <c r="AT49" s="246"/>
      <c r="AU49" s="245">
        <f>+AK49-AR49</f>
        <v>-102442</v>
      </c>
      <c r="AV49" s="203">
        <f>+AU49/Q49</f>
        <v>-2.6379779558406865E-2</v>
      </c>
      <c r="AW49" s="204" t="s">
        <v>228</v>
      </c>
    </row>
    <row r="50" spans="1:49" s="251" customFormat="1" ht="104.25" customHeight="1" x14ac:dyDescent="0.25">
      <c r="A50" s="252" t="s">
        <v>14</v>
      </c>
      <c r="B50" s="253">
        <v>256188.25</v>
      </c>
      <c r="C50" s="253">
        <v>41125.75</v>
      </c>
      <c r="D50" s="253">
        <v>49188.25</v>
      </c>
      <c r="E50" s="253">
        <v>41125.75</v>
      </c>
      <c r="F50" s="254">
        <v>387628</v>
      </c>
      <c r="G50" s="253">
        <v>278425</v>
      </c>
      <c r="H50" s="253">
        <v>49862.5</v>
      </c>
      <c r="I50" s="253">
        <v>58925</v>
      </c>
      <c r="J50" s="253">
        <v>49862.5</v>
      </c>
      <c r="K50" s="254">
        <v>437075</v>
      </c>
      <c r="L50" s="253">
        <v>222927.5</v>
      </c>
      <c r="M50" s="253">
        <v>36652.5</v>
      </c>
      <c r="N50" s="253">
        <v>44027.5</v>
      </c>
      <c r="O50" s="253">
        <v>36652.5</v>
      </c>
      <c r="P50" s="254">
        <v>340260</v>
      </c>
      <c r="Q50" s="254">
        <v>1164963</v>
      </c>
      <c r="R50" s="255">
        <v>8.0443154857749416E-2</v>
      </c>
      <c r="S50" s="256"/>
      <c r="T50" s="256"/>
      <c r="U50" s="257"/>
      <c r="V50" s="254">
        <v>6925</v>
      </c>
      <c r="W50" s="257"/>
      <c r="X50" s="254">
        <v>8157.86</v>
      </c>
      <c r="Y50" s="254"/>
      <c r="Z50" s="255">
        <f>+X50/Q50</f>
        <v>7.002677338250227E-3</v>
      </c>
      <c r="AA50" s="254">
        <f>6925+20475+15000</f>
        <v>42400</v>
      </c>
      <c r="AB50" s="255"/>
      <c r="AC50" s="254"/>
      <c r="AD50" s="254"/>
      <c r="AE50" s="255">
        <f>+AA50/Q50</f>
        <v>3.6396005710052595E-2</v>
      </c>
      <c r="AF50" s="257"/>
      <c r="AG50" s="254">
        <f>+AA50-V50</f>
        <v>35475</v>
      </c>
      <c r="AH50" s="257"/>
      <c r="AI50" s="254"/>
      <c r="AJ50" s="254"/>
      <c r="AK50" s="254">
        <f t="shared" ref="AK50:AK59" si="15">SUM(AG50:AJ50)</f>
        <v>35475</v>
      </c>
      <c r="AL50" s="212">
        <f t="shared" ref="AL50:AL59" si="16">+AK50/Q50</f>
        <v>3.0451610909531031E-2</v>
      </c>
      <c r="AM50" s="258"/>
      <c r="AN50" s="254">
        <v>0</v>
      </c>
      <c r="AO50" s="259"/>
      <c r="AP50" s="254">
        <f>+X50</f>
        <v>8157.86</v>
      </c>
      <c r="AQ50" s="254"/>
      <c r="AR50" s="254">
        <f t="shared" ref="AR50:AR59" si="17">SUM(AN50:AQ50)</f>
        <v>8157.86</v>
      </c>
      <c r="AS50" s="214">
        <f t="shared" ref="AS50:AS59" si="18">+$AR50/$Q50</f>
        <v>7.002677338250227E-3</v>
      </c>
      <c r="AT50" s="255"/>
      <c r="AU50" s="254">
        <f>+AK50-AR50</f>
        <v>27317.14</v>
      </c>
      <c r="AV50" s="214">
        <f t="shared" ref="AV50:AV59" si="19">+AU50/Q50</f>
        <v>2.3448933571280806E-2</v>
      </c>
      <c r="AW50" s="215" t="s">
        <v>229</v>
      </c>
    </row>
    <row r="51" spans="1:49" s="251" customFormat="1" ht="89.25" customHeight="1" x14ac:dyDescent="0.25">
      <c r="A51" s="252" t="s">
        <v>15</v>
      </c>
      <c r="B51" s="253">
        <v>84626.82</v>
      </c>
      <c r="C51" s="253">
        <v>88494.79</v>
      </c>
      <c r="D51" s="253">
        <v>24720.79</v>
      </c>
      <c r="E51" s="253">
        <v>24720.79</v>
      </c>
      <c r="F51" s="254">
        <v>222563.19</v>
      </c>
      <c r="G51" s="253">
        <v>30522.04</v>
      </c>
      <c r="H51" s="253">
        <v>87596.04</v>
      </c>
      <c r="I51" s="253">
        <v>23822.04</v>
      </c>
      <c r="J51" s="253">
        <v>23822.04</v>
      </c>
      <c r="K51" s="254">
        <v>165762.16</v>
      </c>
      <c r="L51" s="253">
        <v>35600.79</v>
      </c>
      <c r="M51" s="253">
        <v>92674.79</v>
      </c>
      <c r="N51" s="253">
        <v>28900.79</v>
      </c>
      <c r="O51" s="253">
        <v>28900.79</v>
      </c>
      <c r="P51" s="254">
        <v>186077.16</v>
      </c>
      <c r="Q51" s="254">
        <v>574402.51</v>
      </c>
      <c r="R51" s="255">
        <v>3.9663706111361441E-2</v>
      </c>
      <c r="S51" s="256"/>
      <c r="T51" s="256"/>
      <c r="U51" s="257"/>
      <c r="V51" s="254">
        <v>1100</v>
      </c>
      <c r="W51" s="254">
        <v>6153</v>
      </c>
      <c r="X51" s="254">
        <v>7274</v>
      </c>
      <c r="Y51" s="254"/>
      <c r="Z51" s="255">
        <f>+X51/Q51</f>
        <v>1.2663593687987192E-2</v>
      </c>
      <c r="AA51" s="254">
        <f>1100+19967+12000</f>
        <v>33067</v>
      </c>
      <c r="AB51" s="255"/>
      <c r="AC51" s="254"/>
      <c r="AD51" s="254"/>
      <c r="AE51" s="255">
        <f>+AA51/Q51</f>
        <v>5.7567645378151289E-2</v>
      </c>
      <c r="AF51" s="257"/>
      <c r="AG51" s="254">
        <f>19967+12000</f>
        <v>31967</v>
      </c>
      <c r="AH51" s="257"/>
      <c r="AI51" s="254"/>
      <c r="AJ51" s="254"/>
      <c r="AK51" s="254">
        <f t="shared" si="15"/>
        <v>31967</v>
      </c>
      <c r="AL51" s="212">
        <f t="shared" si="16"/>
        <v>5.5652611963690757E-2</v>
      </c>
      <c r="AM51" s="258"/>
      <c r="AN51" s="254">
        <v>0</v>
      </c>
      <c r="AO51" s="254">
        <v>6153</v>
      </c>
      <c r="AP51" s="254">
        <v>7274</v>
      </c>
      <c r="AQ51" s="254"/>
      <c r="AR51" s="254">
        <f t="shared" si="17"/>
        <v>13427</v>
      </c>
      <c r="AS51" s="214">
        <f t="shared" si="18"/>
        <v>2.3375594232692334E-2</v>
      </c>
      <c r="AT51" s="255"/>
      <c r="AU51" s="254">
        <f>+AK51-AR51</f>
        <v>18540</v>
      </c>
      <c r="AV51" s="214">
        <f t="shared" si="19"/>
        <v>3.2277017730998427E-2</v>
      </c>
      <c r="AW51" s="215" t="s">
        <v>229</v>
      </c>
    </row>
    <row r="52" spans="1:49" s="251" customFormat="1" ht="118.5" customHeight="1" x14ac:dyDescent="0.25">
      <c r="A52" s="252" t="s">
        <v>16</v>
      </c>
      <c r="B52" s="260">
        <v>230682.2</v>
      </c>
      <c r="C52" s="260" t="s">
        <v>95</v>
      </c>
      <c r="D52" s="260" t="s">
        <v>95</v>
      </c>
      <c r="E52" s="260" t="s">
        <v>95</v>
      </c>
      <c r="F52" s="254">
        <v>230682.2</v>
      </c>
      <c r="G52" s="260">
        <v>230682.2</v>
      </c>
      <c r="H52" s="260" t="s">
        <v>95</v>
      </c>
      <c r="I52" s="260" t="s">
        <v>95</v>
      </c>
      <c r="J52" s="260" t="s">
        <v>95</v>
      </c>
      <c r="K52" s="254">
        <v>230682.2</v>
      </c>
      <c r="L52" s="260">
        <v>230682.2</v>
      </c>
      <c r="M52" s="260" t="s">
        <v>95</v>
      </c>
      <c r="N52" s="260" t="s">
        <v>95</v>
      </c>
      <c r="O52" s="260" t="s">
        <v>95</v>
      </c>
      <c r="P52" s="254">
        <v>230682.2</v>
      </c>
      <c r="Q52" s="254">
        <v>692046.60000000009</v>
      </c>
      <c r="R52" s="255">
        <v>4.778727892008499E-2</v>
      </c>
      <c r="S52" s="261"/>
      <c r="T52" s="261"/>
      <c r="U52" s="257"/>
      <c r="V52" s="257"/>
      <c r="W52" s="257"/>
      <c r="X52" s="254"/>
      <c r="Y52" s="254"/>
      <c r="Z52" s="255"/>
      <c r="AA52" s="255"/>
      <c r="AB52" s="255"/>
      <c r="AC52" s="254">
        <v>13425</v>
      </c>
      <c r="AD52" s="254"/>
      <c r="AE52" s="255">
        <f>+AC52/Q52</f>
        <v>1.9398982669664149E-2</v>
      </c>
      <c r="AF52" s="257"/>
      <c r="AG52" s="254"/>
      <c r="AH52" s="257"/>
      <c r="AI52" s="254">
        <v>13425</v>
      </c>
      <c r="AJ52" s="254"/>
      <c r="AK52" s="254">
        <f t="shared" si="15"/>
        <v>13425</v>
      </c>
      <c r="AL52" s="212">
        <f t="shared" si="16"/>
        <v>1.9398982669664149E-2</v>
      </c>
      <c r="AM52" s="262"/>
      <c r="AN52" s="254"/>
      <c r="AO52" s="259"/>
      <c r="AP52" s="254"/>
      <c r="AQ52" s="254"/>
      <c r="AR52" s="254">
        <f t="shared" si="17"/>
        <v>0</v>
      </c>
      <c r="AS52" s="214">
        <f t="shared" si="18"/>
        <v>0</v>
      </c>
      <c r="AT52" s="255"/>
      <c r="AU52" s="254">
        <f>+AK52-AR52</f>
        <v>13425</v>
      </c>
      <c r="AV52" s="214">
        <f t="shared" si="19"/>
        <v>1.9398982669664149E-2</v>
      </c>
      <c r="AW52" s="215" t="s">
        <v>229</v>
      </c>
    </row>
    <row r="53" spans="1:49" s="251" customFormat="1" ht="104.25" customHeight="1" x14ac:dyDescent="0.25">
      <c r="A53" s="243" t="s">
        <v>17</v>
      </c>
      <c r="B53" s="253">
        <v>2029469.8589999999</v>
      </c>
      <c r="C53" s="253" t="s">
        <v>95</v>
      </c>
      <c r="D53" s="253" t="s">
        <v>95</v>
      </c>
      <c r="E53" s="253" t="s">
        <v>95</v>
      </c>
      <c r="F53" s="245">
        <v>2029469.8589999999</v>
      </c>
      <c r="G53" s="253">
        <v>1892976.5384519999</v>
      </c>
      <c r="H53" s="253" t="s">
        <v>95</v>
      </c>
      <c r="I53" s="253" t="s">
        <v>95</v>
      </c>
      <c r="J53" s="253" t="s">
        <v>95</v>
      </c>
      <c r="K53" s="245">
        <v>1892976.5384519999</v>
      </c>
      <c r="L53" s="253">
        <v>1816978.5991</v>
      </c>
      <c r="M53" s="253" t="s">
        <v>95</v>
      </c>
      <c r="N53" s="253" t="s">
        <v>95</v>
      </c>
      <c r="O53" s="253" t="s">
        <v>95</v>
      </c>
      <c r="P53" s="245">
        <v>1816978.5991</v>
      </c>
      <c r="Q53" s="245">
        <v>5739424.9965519998</v>
      </c>
      <c r="R53" s="246">
        <v>0.39631941425785233</v>
      </c>
      <c r="S53" s="256"/>
      <c r="T53" s="256"/>
      <c r="U53" s="248"/>
      <c r="V53" s="248"/>
      <c r="W53" s="245">
        <v>36212.15</v>
      </c>
      <c r="X53" s="245">
        <f>3251.47+2000</f>
        <v>5251.4699999999993</v>
      </c>
      <c r="Y53" s="245">
        <v>200</v>
      </c>
      <c r="Z53" s="246">
        <f>+X53/Q53</f>
        <v>9.149819020467829E-4</v>
      </c>
      <c r="AA53" s="246"/>
      <c r="AB53" s="246"/>
      <c r="AC53" s="245">
        <v>4900</v>
      </c>
      <c r="AD53" s="245">
        <v>200</v>
      </c>
      <c r="AE53" s="246">
        <f>+AC53/Q53</f>
        <v>8.537440602401303E-4</v>
      </c>
      <c r="AF53" s="248"/>
      <c r="AG53" s="245"/>
      <c r="AH53" s="248"/>
      <c r="AI53" s="245"/>
      <c r="AJ53" s="245"/>
      <c r="AK53" s="245">
        <f t="shared" si="15"/>
        <v>0</v>
      </c>
      <c r="AL53" s="200">
        <f t="shared" si="16"/>
        <v>0</v>
      </c>
      <c r="AM53" s="258"/>
      <c r="AN53" s="245"/>
      <c r="AO53" s="245">
        <v>36212.15</v>
      </c>
      <c r="AP53" s="245">
        <f>+X53-AC53</f>
        <v>351.46999999999935</v>
      </c>
      <c r="AQ53" s="245"/>
      <c r="AR53" s="245">
        <f t="shared" si="17"/>
        <v>36563.620000000003</v>
      </c>
      <c r="AS53" s="203">
        <f t="shared" si="18"/>
        <v>6.3706068154851499E-3</v>
      </c>
      <c r="AT53" s="246"/>
      <c r="AU53" s="245">
        <f t="shared" ref="AU53:AU59" si="20">+AK53-AR53</f>
        <v>-36563.620000000003</v>
      </c>
      <c r="AV53" s="203">
        <f t="shared" si="19"/>
        <v>-6.3706068154851499E-3</v>
      </c>
      <c r="AW53" s="204" t="s">
        <v>228</v>
      </c>
    </row>
    <row r="54" spans="1:49" s="251" customFormat="1" ht="30" customHeight="1" x14ac:dyDescent="0.25">
      <c r="A54" s="263" t="s">
        <v>18</v>
      </c>
      <c r="B54" s="244" t="s">
        <v>95</v>
      </c>
      <c r="C54" s="244" t="s">
        <v>95</v>
      </c>
      <c r="D54" s="244" t="s">
        <v>95</v>
      </c>
      <c r="E54" s="244" t="s">
        <v>95</v>
      </c>
      <c r="F54" s="244" t="s">
        <v>95</v>
      </c>
      <c r="G54" s="244" t="s">
        <v>95</v>
      </c>
      <c r="H54" s="244" t="s">
        <v>95</v>
      </c>
      <c r="I54" s="244" t="s">
        <v>95</v>
      </c>
      <c r="J54" s="244" t="s">
        <v>95</v>
      </c>
      <c r="K54" s="244" t="s">
        <v>95</v>
      </c>
      <c r="L54" s="244" t="s">
        <v>95</v>
      </c>
      <c r="M54" s="244" t="s">
        <v>95</v>
      </c>
      <c r="N54" s="244" t="s">
        <v>95</v>
      </c>
      <c r="O54" s="244" t="s">
        <v>95</v>
      </c>
      <c r="P54" s="244" t="s">
        <v>95</v>
      </c>
      <c r="Q54" s="244" t="s">
        <v>95</v>
      </c>
      <c r="R54" s="247" t="s">
        <v>95</v>
      </c>
      <c r="S54" s="247"/>
      <c r="T54" s="247"/>
      <c r="U54" s="264"/>
      <c r="V54" s="264"/>
      <c r="W54" s="264"/>
      <c r="X54" s="244"/>
      <c r="Y54" s="244"/>
      <c r="Z54" s="247"/>
      <c r="AA54" s="247"/>
      <c r="AB54" s="247"/>
      <c r="AC54" s="244"/>
      <c r="AD54" s="244"/>
      <c r="AE54" s="247"/>
      <c r="AF54" s="264"/>
      <c r="AG54" s="244"/>
      <c r="AH54" s="264"/>
      <c r="AI54" s="244"/>
      <c r="AJ54" s="244"/>
      <c r="AK54" s="244">
        <f t="shared" si="15"/>
        <v>0</v>
      </c>
      <c r="AL54" s="265"/>
      <c r="AM54" s="249"/>
      <c r="AN54" s="244"/>
      <c r="AO54" s="249"/>
      <c r="AP54" s="244"/>
      <c r="AQ54" s="244"/>
      <c r="AR54" s="244">
        <f t="shared" si="17"/>
        <v>0</v>
      </c>
      <c r="AS54" s="266"/>
      <c r="AT54" s="247"/>
      <c r="AU54" s="244">
        <f t="shared" si="20"/>
        <v>0</v>
      </c>
      <c r="AV54" s="266"/>
      <c r="AW54" s="267"/>
    </row>
    <row r="55" spans="1:49" s="251" customFormat="1" ht="105" customHeight="1" x14ac:dyDescent="0.25">
      <c r="A55" s="268" t="s">
        <v>19</v>
      </c>
      <c r="B55" s="244">
        <v>9520.02</v>
      </c>
      <c r="C55" s="244">
        <v>9520.02</v>
      </c>
      <c r="D55" s="244">
        <v>9520.02</v>
      </c>
      <c r="E55" s="244">
        <v>9520.02</v>
      </c>
      <c r="F55" s="253">
        <v>38080.080000000002</v>
      </c>
      <c r="G55" s="244">
        <v>9594.99</v>
      </c>
      <c r="H55" s="244">
        <v>9594.99</v>
      </c>
      <c r="I55" s="244">
        <v>9594.99</v>
      </c>
      <c r="J55" s="244">
        <v>9594.99</v>
      </c>
      <c r="K55" s="253">
        <v>38379.96</v>
      </c>
      <c r="L55" s="244">
        <v>9594.99</v>
      </c>
      <c r="M55" s="244">
        <v>9594.99</v>
      </c>
      <c r="N55" s="244">
        <v>9594.99</v>
      </c>
      <c r="O55" s="244">
        <v>9594.99</v>
      </c>
      <c r="P55" s="253">
        <v>38379.96</v>
      </c>
      <c r="Q55" s="253">
        <v>114840</v>
      </c>
      <c r="R55" s="256">
        <v>7.9299444736561954E-3</v>
      </c>
      <c r="S55" s="247"/>
      <c r="T55" s="247"/>
      <c r="U55" s="269"/>
      <c r="V55" s="269"/>
      <c r="W55" s="269"/>
      <c r="X55" s="253"/>
      <c r="Y55" s="253"/>
      <c r="Z55" s="256"/>
      <c r="AA55" s="256"/>
      <c r="AB55" s="256"/>
      <c r="AC55" s="253"/>
      <c r="AD55" s="253"/>
      <c r="AE55" s="256"/>
      <c r="AF55" s="269"/>
      <c r="AG55" s="253"/>
      <c r="AH55" s="269"/>
      <c r="AI55" s="253"/>
      <c r="AJ55" s="253"/>
      <c r="AK55" s="253">
        <f t="shared" si="15"/>
        <v>0</v>
      </c>
      <c r="AL55" s="220">
        <f t="shared" si="16"/>
        <v>0</v>
      </c>
      <c r="AM55" s="249"/>
      <c r="AN55" s="253"/>
      <c r="AO55" s="258"/>
      <c r="AP55" s="253"/>
      <c r="AQ55" s="253"/>
      <c r="AR55" s="253">
        <f t="shared" si="17"/>
        <v>0</v>
      </c>
      <c r="AS55" s="222">
        <f t="shared" si="18"/>
        <v>0</v>
      </c>
      <c r="AT55" s="256"/>
      <c r="AU55" s="253">
        <f t="shared" si="20"/>
        <v>0</v>
      </c>
      <c r="AV55" s="222">
        <f t="shared" si="19"/>
        <v>0</v>
      </c>
      <c r="AW55" s="216" t="s">
        <v>223</v>
      </c>
    </row>
    <row r="56" spans="1:49" s="251" customFormat="1" ht="114" customHeight="1" x14ac:dyDescent="0.25">
      <c r="A56" s="252" t="s">
        <v>20</v>
      </c>
      <c r="B56" s="260">
        <v>109150</v>
      </c>
      <c r="C56" s="260">
        <v>2500</v>
      </c>
      <c r="D56" s="260" t="s">
        <v>95</v>
      </c>
      <c r="E56" s="260" t="s">
        <v>95</v>
      </c>
      <c r="F56" s="254">
        <v>111650</v>
      </c>
      <c r="G56" s="260">
        <v>83500</v>
      </c>
      <c r="H56" s="260" t="s">
        <v>95</v>
      </c>
      <c r="I56" s="260" t="s">
        <v>95</v>
      </c>
      <c r="J56" s="260" t="s">
        <v>95</v>
      </c>
      <c r="K56" s="254">
        <v>83500</v>
      </c>
      <c r="L56" s="260" t="s">
        <v>95</v>
      </c>
      <c r="M56" s="260" t="s">
        <v>95</v>
      </c>
      <c r="N56" s="260" t="s">
        <v>95</v>
      </c>
      <c r="O56" s="260" t="s">
        <v>95</v>
      </c>
      <c r="P56" s="254" t="s">
        <v>95</v>
      </c>
      <c r="Q56" s="254">
        <v>195150</v>
      </c>
      <c r="R56" s="255">
        <v>1.3475519540526006E-2</v>
      </c>
      <c r="S56" s="261"/>
      <c r="T56" s="261"/>
      <c r="U56" s="257"/>
      <c r="V56" s="257"/>
      <c r="W56" s="257"/>
      <c r="X56" s="254">
        <v>17961.009999999998</v>
      </c>
      <c r="Y56" s="254"/>
      <c r="Z56" s="255">
        <f>+X56/Q56</f>
        <v>9.2036945939021259E-2</v>
      </c>
      <c r="AA56" s="255"/>
      <c r="AB56" s="255"/>
      <c r="AC56" s="254">
        <v>26450</v>
      </c>
      <c r="AD56" s="254"/>
      <c r="AE56" s="255">
        <f>+AC56/Q56</f>
        <v>0.13553676658980271</v>
      </c>
      <c r="AF56" s="257"/>
      <c r="AG56" s="254"/>
      <c r="AH56" s="254"/>
      <c r="AI56" s="254">
        <f>+AC56-X56</f>
        <v>8488.9900000000016</v>
      </c>
      <c r="AJ56" s="254"/>
      <c r="AK56" s="254">
        <f t="shared" si="15"/>
        <v>8488.9900000000016</v>
      </c>
      <c r="AL56" s="212">
        <f t="shared" si="16"/>
        <v>4.3499820650781458E-2</v>
      </c>
      <c r="AM56" s="262"/>
      <c r="AN56" s="254"/>
      <c r="AO56" s="259"/>
      <c r="AP56" s="254"/>
      <c r="AQ56" s="254"/>
      <c r="AR56" s="254">
        <f t="shared" si="17"/>
        <v>0</v>
      </c>
      <c r="AS56" s="214">
        <f t="shared" si="18"/>
        <v>0</v>
      </c>
      <c r="AT56" s="255"/>
      <c r="AU56" s="254">
        <f>+AK56-AR56</f>
        <v>8488.9900000000016</v>
      </c>
      <c r="AV56" s="214">
        <f t="shared" si="19"/>
        <v>4.3499820650781458E-2</v>
      </c>
      <c r="AW56" s="215" t="s">
        <v>229</v>
      </c>
    </row>
    <row r="57" spans="1:49" s="251" customFormat="1" ht="160.5" customHeight="1" x14ac:dyDescent="0.25">
      <c r="A57" s="252" t="s">
        <v>21</v>
      </c>
      <c r="B57" s="260">
        <v>229483.33100000001</v>
      </c>
      <c r="C57" s="260">
        <v>37987.489000000001</v>
      </c>
      <c r="D57" s="260">
        <v>9587.5</v>
      </c>
      <c r="E57" s="260">
        <v>9587.5</v>
      </c>
      <c r="F57" s="254">
        <v>286645.82</v>
      </c>
      <c r="G57" s="260">
        <v>50187.5</v>
      </c>
      <c r="H57" s="260">
        <v>9587.5</v>
      </c>
      <c r="I57" s="260">
        <v>9587.5</v>
      </c>
      <c r="J57" s="260">
        <v>9587.5</v>
      </c>
      <c r="K57" s="254">
        <v>78950</v>
      </c>
      <c r="L57" s="260">
        <v>38774</v>
      </c>
      <c r="M57" s="260">
        <v>7050</v>
      </c>
      <c r="N57" s="260">
        <v>7050</v>
      </c>
      <c r="O57" s="260">
        <v>7050</v>
      </c>
      <c r="P57" s="254">
        <v>59924</v>
      </c>
      <c r="Q57" s="254">
        <v>425519.82</v>
      </c>
      <c r="R57" s="255">
        <v>2.9383042015327231E-2</v>
      </c>
      <c r="S57" s="260"/>
      <c r="T57" s="261"/>
      <c r="U57" s="257"/>
      <c r="V57" s="254">
        <v>2400</v>
      </c>
      <c r="W57" s="257"/>
      <c r="X57" s="254">
        <v>67135.03</v>
      </c>
      <c r="Y57" s="254"/>
      <c r="Z57" s="255">
        <f>(+V57+X57)/Q57</f>
        <v>0.16341196515828568</v>
      </c>
      <c r="AA57" s="254">
        <v>2400</v>
      </c>
      <c r="AB57" s="254">
        <v>36212.15</v>
      </c>
      <c r="AC57" s="254">
        <v>77405</v>
      </c>
      <c r="AD57" s="254"/>
      <c r="AE57" s="255">
        <f>(+AA57+AB57+AD57+AC57)/Q57</f>
        <v>0.27264805197558128</v>
      </c>
      <c r="AF57" s="257"/>
      <c r="AG57" s="254">
        <v>0</v>
      </c>
      <c r="AH57" s="254">
        <v>36212.15</v>
      </c>
      <c r="AI57" s="254">
        <f>+AC57-X57</f>
        <v>10269.970000000001</v>
      </c>
      <c r="AJ57" s="254"/>
      <c r="AK57" s="254">
        <f t="shared" si="15"/>
        <v>46482.12</v>
      </c>
      <c r="AL57" s="212">
        <f t="shared" si="16"/>
        <v>0.10923608681729562</v>
      </c>
      <c r="AM57" s="262"/>
      <c r="AN57" s="254">
        <v>0</v>
      </c>
      <c r="AO57" s="259"/>
      <c r="AP57" s="254"/>
      <c r="AQ57" s="254"/>
      <c r="AR57" s="254">
        <f t="shared" si="17"/>
        <v>0</v>
      </c>
      <c r="AS57" s="214">
        <f t="shared" si="18"/>
        <v>0</v>
      </c>
      <c r="AT57" s="255"/>
      <c r="AU57" s="254">
        <f>+AK57-AR57</f>
        <v>46482.12</v>
      </c>
      <c r="AV57" s="214">
        <f t="shared" si="19"/>
        <v>0.10923608681729562</v>
      </c>
      <c r="AW57" s="215" t="s">
        <v>230</v>
      </c>
    </row>
    <row r="58" spans="1:49" s="251" customFormat="1" ht="186" customHeight="1" x14ac:dyDescent="0.25">
      <c r="A58" s="252" t="s">
        <v>22</v>
      </c>
      <c r="B58" s="244">
        <v>70758.911999999997</v>
      </c>
      <c r="C58" s="244" t="s">
        <v>95</v>
      </c>
      <c r="D58" s="244" t="s">
        <v>95</v>
      </c>
      <c r="E58" s="244" t="s">
        <v>95</v>
      </c>
      <c r="F58" s="254">
        <v>70758.911999999997</v>
      </c>
      <c r="G58" s="244">
        <v>69699</v>
      </c>
      <c r="H58" s="244" t="s">
        <v>95</v>
      </c>
      <c r="I58" s="244" t="s">
        <v>95</v>
      </c>
      <c r="J58" s="244" t="s">
        <v>95</v>
      </c>
      <c r="K58" s="254">
        <v>69699</v>
      </c>
      <c r="L58" s="244">
        <v>66939.911999999997</v>
      </c>
      <c r="M58" s="244" t="s">
        <v>95</v>
      </c>
      <c r="N58" s="244" t="s">
        <v>95</v>
      </c>
      <c r="O58" s="244" t="s">
        <v>95</v>
      </c>
      <c r="P58" s="254">
        <v>66939.911999999997</v>
      </c>
      <c r="Q58" s="254">
        <v>207397.82400000002</v>
      </c>
      <c r="R58" s="255">
        <v>1.4321257647832816E-2</v>
      </c>
      <c r="S58" s="247"/>
      <c r="T58" s="247"/>
      <c r="U58" s="257"/>
      <c r="V58" s="257"/>
      <c r="W58" s="257"/>
      <c r="X58" s="254"/>
      <c r="Y58" s="254"/>
      <c r="Z58" s="255"/>
      <c r="AA58" s="254">
        <v>35000</v>
      </c>
      <c r="AB58" s="255"/>
      <c r="AC58" s="254"/>
      <c r="AD58" s="254"/>
      <c r="AE58" s="255"/>
      <c r="AF58" s="257"/>
      <c r="AG58" s="254">
        <v>35000</v>
      </c>
      <c r="AH58" s="257"/>
      <c r="AI58" s="254"/>
      <c r="AJ58" s="254"/>
      <c r="AK58" s="254">
        <f>SUM(AG58:AJ58)</f>
        <v>35000</v>
      </c>
      <c r="AL58" s="212">
        <f t="shared" si="16"/>
        <v>0.16875779757457821</v>
      </c>
      <c r="AM58" s="249"/>
      <c r="AN58" s="254"/>
      <c r="AO58" s="259"/>
      <c r="AP58" s="254"/>
      <c r="AQ58" s="254"/>
      <c r="AR58" s="254">
        <f t="shared" si="17"/>
        <v>0</v>
      </c>
      <c r="AS58" s="214">
        <f t="shared" si="18"/>
        <v>0</v>
      </c>
      <c r="AT58" s="255"/>
      <c r="AU58" s="254">
        <f>+AK58-AR58</f>
        <v>35000</v>
      </c>
      <c r="AV58" s="214">
        <f t="shared" si="19"/>
        <v>0.16875779757457821</v>
      </c>
      <c r="AW58" s="215" t="s">
        <v>230</v>
      </c>
    </row>
    <row r="59" spans="1:49" s="251" customFormat="1" ht="129.75" customHeight="1" x14ac:dyDescent="0.25">
      <c r="A59" s="243" t="s">
        <v>23</v>
      </c>
      <c r="B59" s="253">
        <v>121268.20916666699</v>
      </c>
      <c r="C59" s="253">
        <v>121268.20916666699</v>
      </c>
      <c r="D59" s="253">
        <v>121268.20916666699</v>
      </c>
      <c r="E59" s="253">
        <v>121268.20916666699</v>
      </c>
      <c r="F59" s="245">
        <v>485072.83666666795</v>
      </c>
      <c r="G59" s="253">
        <v>124955.70916666699</v>
      </c>
      <c r="H59" s="253">
        <v>124955.70916666699</v>
      </c>
      <c r="I59" s="253">
        <v>124955.70916666699</v>
      </c>
      <c r="J59" s="253">
        <v>124955.70916666699</v>
      </c>
      <c r="K59" s="245">
        <v>499822.83666666795</v>
      </c>
      <c r="L59" s="253">
        <v>124955.70916666699</v>
      </c>
      <c r="M59" s="253">
        <v>124955.70916666699</v>
      </c>
      <c r="N59" s="253">
        <v>124955.70916666699</v>
      </c>
      <c r="O59" s="253">
        <v>124955.70916666699</v>
      </c>
      <c r="P59" s="245">
        <v>499822.83666666795</v>
      </c>
      <c r="Q59" s="245">
        <v>1484718.510000004</v>
      </c>
      <c r="R59" s="246">
        <v>0.10252294795637054</v>
      </c>
      <c r="S59" s="256"/>
      <c r="T59" s="256"/>
      <c r="U59" s="248"/>
      <c r="V59" s="245">
        <f>3300+22500</f>
        <v>25800</v>
      </c>
      <c r="W59" s="248"/>
      <c r="X59" s="245">
        <v>44952.23</v>
      </c>
      <c r="Y59" s="245"/>
      <c r="Z59" s="246">
        <f>(+V59+X59)/Q59</f>
        <v>4.7653632337351155E-2</v>
      </c>
      <c r="AA59" s="245">
        <f>3300+22500</f>
        <v>25800</v>
      </c>
      <c r="AB59" s="245">
        <v>6153</v>
      </c>
      <c r="AC59" s="245">
        <v>28551.599999999999</v>
      </c>
      <c r="AD59" s="245"/>
      <c r="AE59" s="246">
        <f>(+AA59+AB59+AD59+AC59)/Q59</f>
        <v>4.0751563069015576E-2</v>
      </c>
      <c r="AF59" s="248"/>
      <c r="AG59" s="245">
        <v>0</v>
      </c>
      <c r="AH59" s="245">
        <v>6153</v>
      </c>
      <c r="AI59" s="245"/>
      <c r="AJ59" s="245"/>
      <c r="AK59" s="245">
        <f t="shared" si="15"/>
        <v>6153</v>
      </c>
      <c r="AL59" s="200">
        <f t="shared" si="16"/>
        <v>4.1442199033404547E-3</v>
      </c>
      <c r="AM59" s="256"/>
      <c r="AN59" s="245">
        <v>0</v>
      </c>
      <c r="AO59" s="250"/>
      <c r="AP59" s="245">
        <f>+X59-AC59</f>
        <v>16400.630000000005</v>
      </c>
      <c r="AQ59" s="245"/>
      <c r="AR59" s="245">
        <f t="shared" si="17"/>
        <v>16400.630000000005</v>
      </c>
      <c r="AS59" s="203">
        <f t="shared" si="18"/>
        <v>1.1046289171676025E-2</v>
      </c>
      <c r="AT59" s="246"/>
      <c r="AU59" s="245">
        <f t="shared" si="20"/>
        <v>-10247.630000000005</v>
      </c>
      <c r="AV59" s="203">
        <f t="shared" si="19"/>
        <v>-6.9020692683355693E-3</v>
      </c>
      <c r="AW59" s="204" t="s">
        <v>228</v>
      </c>
    </row>
    <row r="60" spans="1:49" s="251" customFormat="1" ht="57.75" hidden="1" customHeight="1" x14ac:dyDescent="0.25">
      <c r="A60" s="263" t="s">
        <v>24</v>
      </c>
      <c r="B60" s="244" t="s">
        <v>95</v>
      </c>
      <c r="C60" s="244" t="s">
        <v>95</v>
      </c>
      <c r="D60" s="244" t="s">
        <v>95</v>
      </c>
      <c r="E60" s="244" t="s">
        <v>95</v>
      </c>
      <c r="F60" s="244" t="s">
        <v>95</v>
      </c>
      <c r="G60" s="244" t="s">
        <v>95</v>
      </c>
      <c r="H60" s="244" t="s">
        <v>95</v>
      </c>
      <c r="I60" s="244" t="s">
        <v>95</v>
      </c>
      <c r="J60" s="244" t="s">
        <v>95</v>
      </c>
      <c r="K60" s="244" t="s">
        <v>95</v>
      </c>
      <c r="L60" s="244" t="s">
        <v>95</v>
      </c>
      <c r="M60" s="244" t="s">
        <v>95</v>
      </c>
      <c r="N60" s="244" t="s">
        <v>95</v>
      </c>
      <c r="O60" s="244" t="s">
        <v>95</v>
      </c>
      <c r="P60" s="244" t="s">
        <v>95</v>
      </c>
      <c r="Q60" s="244" t="s">
        <v>95</v>
      </c>
      <c r="R60" s="247" t="s">
        <v>95</v>
      </c>
      <c r="S60" s="247"/>
      <c r="T60" s="247"/>
      <c r="U60" s="264"/>
      <c r="V60" s="264"/>
      <c r="W60" s="264"/>
      <c r="X60" s="244"/>
      <c r="Y60" s="244"/>
      <c r="Z60" s="247"/>
      <c r="AA60" s="247"/>
      <c r="AB60" s="247"/>
      <c r="AC60" s="244"/>
      <c r="AD60" s="244"/>
      <c r="AE60" s="247"/>
      <c r="AF60" s="264"/>
      <c r="AG60" s="244"/>
      <c r="AH60" s="264"/>
      <c r="AI60" s="244"/>
      <c r="AJ60" s="244"/>
      <c r="AK60" s="244"/>
      <c r="AL60" s="265"/>
      <c r="AM60" s="249"/>
      <c r="AN60" s="244"/>
      <c r="AO60" s="249"/>
      <c r="AP60" s="244"/>
      <c r="AQ60" s="244"/>
      <c r="AR60" s="244"/>
      <c r="AS60" s="266"/>
      <c r="AT60" s="247"/>
      <c r="AU60" s="247"/>
      <c r="AV60" s="266"/>
      <c r="AW60" s="267"/>
    </row>
    <row r="61" spans="1:49" s="251" customFormat="1" ht="57.75" hidden="1" customHeight="1" x14ac:dyDescent="0.25">
      <c r="A61" s="263" t="s">
        <v>119</v>
      </c>
      <c r="B61" s="244" t="s">
        <v>95</v>
      </c>
      <c r="C61" s="244" t="s">
        <v>95</v>
      </c>
      <c r="D61" s="244" t="s">
        <v>95</v>
      </c>
      <c r="E61" s="244" t="s">
        <v>95</v>
      </c>
      <c r="F61" s="244" t="s">
        <v>95</v>
      </c>
      <c r="G61" s="244" t="s">
        <v>95</v>
      </c>
      <c r="H61" s="244" t="s">
        <v>95</v>
      </c>
      <c r="I61" s="244" t="s">
        <v>95</v>
      </c>
      <c r="J61" s="244" t="s">
        <v>95</v>
      </c>
      <c r="K61" s="244" t="s">
        <v>95</v>
      </c>
      <c r="L61" s="244" t="s">
        <v>95</v>
      </c>
      <c r="M61" s="244" t="s">
        <v>95</v>
      </c>
      <c r="N61" s="244" t="s">
        <v>95</v>
      </c>
      <c r="O61" s="244" t="s">
        <v>95</v>
      </c>
      <c r="P61" s="244" t="s">
        <v>95</v>
      </c>
      <c r="Q61" s="244" t="s">
        <v>95</v>
      </c>
      <c r="R61" s="247" t="s">
        <v>95</v>
      </c>
      <c r="S61" s="247"/>
      <c r="T61" s="247"/>
      <c r="U61" s="264"/>
      <c r="V61" s="264"/>
      <c r="W61" s="264"/>
      <c r="X61" s="244"/>
      <c r="Y61" s="244"/>
      <c r="Z61" s="247"/>
      <c r="AA61" s="247"/>
      <c r="AB61" s="247"/>
      <c r="AC61" s="244"/>
      <c r="AD61" s="244"/>
      <c r="AE61" s="247"/>
      <c r="AF61" s="264"/>
      <c r="AG61" s="244"/>
      <c r="AH61" s="264"/>
      <c r="AI61" s="244"/>
      <c r="AJ61" s="244"/>
      <c r="AK61" s="244"/>
      <c r="AL61" s="265"/>
      <c r="AM61" s="249"/>
      <c r="AN61" s="244"/>
      <c r="AO61" s="249"/>
      <c r="AP61" s="244"/>
      <c r="AQ61" s="244"/>
      <c r="AR61" s="244"/>
      <c r="AS61" s="266"/>
      <c r="AT61" s="247"/>
      <c r="AU61" s="247"/>
      <c r="AV61" s="266"/>
      <c r="AW61" s="267"/>
    </row>
    <row r="62" spans="1:49" s="251" customFormat="1" ht="57.75" hidden="1" customHeight="1" x14ac:dyDescent="0.25">
      <c r="A62" s="263" t="s">
        <v>95</v>
      </c>
      <c r="B62" s="244" t="s">
        <v>95</v>
      </c>
      <c r="C62" s="244" t="s">
        <v>95</v>
      </c>
      <c r="D62" s="244" t="s">
        <v>95</v>
      </c>
      <c r="E62" s="244" t="s">
        <v>95</v>
      </c>
      <c r="F62" s="244" t="s">
        <v>95</v>
      </c>
      <c r="G62" s="244" t="s">
        <v>95</v>
      </c>
      <c r="H62" s="244" t="s">
        <v>95</v>
      </c>
      <c r="I62" s="244" t="s">
        <v>95</v>
      </c>
      <c r="J62" s="244" t="s">
        <v>95</v>
      </c>
      <c r="K62" s="244" t="s">
        <v>95</v>
      </c>
      <c r="L62" s="244" t="s">
        <v>95</v>
      </c>
      <c r="M62" s="244" t="s">
        <v>95</v>
      </c>
      <c r="N62" s="244" t="s">
        <v>95</v>
      </c>
      <c r="O62" s="244" t="s">
        <v>95</v>
      </c>
      <c r="P62" s="244" t="s">
        <v>95</v>
      </c>
      <c r="Q62" s="244" t="s">
        <v>95</v>
      </c>
      <c r="R62" s="247" t="s">
        <v>95</v>
      </c>
      <c r="S62" s="247"/>
      <c r="T62" s="247"/>
      <c r="U62" s="264"/>
      <c r="V62" s="264"/>
      <c r="W62" s="264"/>
      <c r="X62" s="244"/>
      <c r="Y62" s="244"/>
      <c r="Z62" s="247"/>
      <c r="AA62" s="247"/>
      <c r="AB62" s="247"/>
      <c r="AC62" s="244"/>
      <c r="AD62" s="244"/>
      <c r="AE62" s="247"/>
      <c r="AF62" s="264"/>
      <c r="AG62" s="244"/>
      <c r="AH62" s="264"/>
      <c r="AI62" s="244"/>
      <c r="AJ62" s="244"/>
      <c r="AK62" s="244"/>
      <c r="AL62" s="265"/>
      <c r="AM62" s="249"/>
      <c r="AN62" s="244"/>
      <c r="AO62" s="249"/>
      <c r="AP62" s="244"/>
      <c r="AQ62" s="244"/>
      <c r="AR62" s="244"/>
      <c r="AS62" s="266"/>
      <c r="AT62" s="247"/>
      <c r="AU62" s="247"/>
      <c r="AV62" s="266"/>
      <c r="AW62" s="267"/>
    </row>
    <row r="63" spans="1:49" ht="17.25" customHeight="1" thickBot="1" x14ac:dyDescent="0.3">
      <c r="A63" s="270" t="s">
        <v>93</v>
      </c>
      <c r="B63" s="271">
        <v>3463370.8111666664</v>
      </c>
      <c r="C63" s="271">
        <v>623119.46816666704</v>
      </c>
      <c r="D63" s="271">
        <v>536507.97916666698</v>
      </c>
      <c r="E63" s="271">
        <v>528445.47916666698</v>
      </c>
      <c r="F63" s="271">
        <f>SUM(F49:F59)</f>
        <v>5151443.7376666674</v>
      </c>
      <c r="G63" s="271">
        <f t="shared" ref="G63:AD63" si="21">SUM(G49:G59)</f>
        <v>3096081.5551186674</v>
      </c>
      <c r="H63" s="271">
        <f t="shared" si="21"/>
        <v>607135.316666667</v>
      </c>
      <c r="I63" s="271">
        <f t="shared" si="21"/>
        <v>552423.816666667</v>
      </c>
      <c r="J63" s="271">
        <f t="shared" si="21"/>
        <v>543361.316666667</v>
      </c>
      <c r="K63" s="271">
        <f t="shared" si="21"/>
        <v>4799002.0051186681</v>
      </c>
      <c r="L63" s="271">
        <f t="shared" si="21"/>
        <v>2869080.1931259972</v>
      </c>
      <c r="M63" s="271">
        <f t="shared" si="21"/>
        <v>593554.48202599701</v>
      </c>
      <c r="N63" s="271">
        <f t="shared" si="21"/>
        <v>537155.48202599701</v>
      </c>
      <c r="O63" s="271">
        <f t="shared" si="21"/>
        <v>531580.50890386698</v>
      </c>
      <c r="P63" s="271">
        <f t="shared" si="21"/>
        <v>4531370.6660818579</v>
      </c>
      <c r="Q63" s="271">
        <f t="shared" si="21"/>
        <v>14481816.408867193</v>
      </c>
      <c r="R63" s="272">
        <f t="shared" si="21"/>
        <v>1.0000000000000002</v>
      </c>
      <c r="S63" s="272"/>
      <c r="T63" s="272"/>
      <c r="U63" s="271"/>
      <c r="V63" s="271">
        <f>SUM(V49:V62)</f>
        <v>138667</v>
      </c>
      <c r="W63" s="271">
        <f>SUM(W49:W59)</f>
        <v>42365.15</v>
      </c>
      <c r="X63" s="271">
        <f t="shared" si="21"/>
        <v>150731.6</v>
      </c>
      <c r="Y63" s="271">
        <f t="shared" si="21"/>
        <v>200</v>
      </c>
      <c r="Z63" s="273"/>
      <c r="AA63" s="271">
        <f>SUM(AA49:AA62)</f>
        <v>138667</v>
      </c>
      <c r="AB63" s="271">
        <f t="shared" si="21"/>
        <v>42365.15</v>
      </c>
      <c r="AC63" s="271">
        <f t="shared" si="21"/>
        <v>150731.6</v>
      </c>
      <c r="AD63" s="271">
        <f t="shared" si="21"/>
        <v>200</v>
      </c>
      <c r="AE63" s="273"/>
      <c r="AF63" s="271"/>
      <c r="AG63" s="271">
        <f>SUM(AG49:AG59)</f>
        <v>102442</v>
      </c>
      <c r="AH63" s="271">
        <f>SUM(AH49:AH59)</f>
        <v>42365.15</v>
      </c>
      <c r="AI63" s="271">
        <f>SUM(AI49:AI59)</f>
        <v>32183.960000000003</v>
      </c>
      <c r="AJ63" s="271">
        <f>SUM(AJ49:AJ59)</f>
        <v>0</v>
      </c>
      <c r="AK63" s="271">
        <f>SUM(AK49:AK59)</f>
        <v>176991.11000000002</v>
      </c>
      <c r="AL63" s="274"/>
      <c r="AM63" s="272"/>
      <c r="AN63" s="271">
        <f>SUM(AN49:AN59)</f>
        <v>102442</v>
      </c>
      <c r="AO63" s="271">
        <f>SUM(AO49:AO59)</f>
        <v>42365.15</v>
      </c>
      <c r="AP63" s="271">
        <f>SUM(AP49:AP59)</f>
        <v>32183.960000000006</v>
      </c>
      <c r="AQ63" s="271">
        <f>SUM(AQ49:AQ59)</f>
        <v>0</v>
      </c>
      <c r="AR63" s="271">
        <f>SUM(AR49:AR59)</f>
        <v>176991.11000000002</v>
      </c>
      <c r="AS63" s="275"/>
      <c r="AT63" s="273"/>
      <c r="AU63" s="271">
        <f>SUM(AU49:AU59)</f>
        <v>0</v>
      </c>
      <c r="AV63" s="275"/>
      <c r="AW63" s="270"/>
    </row>
    <row r="64" spans="1:49" s="205" customFormat="1" ht="120.75" customHeight="1" thickBot="1" x14ac:dyDescent="0.3">
      <c r="A64" s="378" t="s">
        <v>231</v>
      </c>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80"/>
    </row>
    <row r="65" spans="1:47" ht="17.25" customHeight="1" x14ac:dyDescent="0.25">
      <c r="A65" s="232" t="s">
        <v>95</v>
      </c>
      <c r="B65" s="233" t="s">
        <v>95</v>
      </c>
      <c r="C65" s="233" t="s">
        <v>95</v>
      </c>
      <c r="D65" s="233" t="s">
        <v>95</v>
      </c>
      <c r="E65" s="233" t="s">
        <v>95</v>
      </c>
      <c r="F65" s="233" t="s">
        <v>95</v>
      </c>
      <c r="G65" s="233" t="s">
        <v>95</v>
      </c>
      <c r="H65" s="233" t="s">
        <v>95</v>
      </c>
      <c r="I65" s="233" t="s">
        <v>95</v>
      </c>
      <c r="J65" s="233" t="s">
        <v>95</v>
      </c>
      <c r="K65" s="233" t="s">
        <v>95</v>
      </c>
      <c r="L65" s="233" t="s">
        <v>95</v>
      </c>
      <c r="M65" s="233" t="s">
        <v>95</v>
      </c>
      <c r="N65" s="233" t="s">
        <v>95</v>
      </c>
      <c r="O65" s="233" t="s">
        <v>95</v>
      </c>
      <c r="P65" s="233" t="s">
        <v>95</v>
      </c>
      <c r="AM65" s="190"/>
      <c r="AO65" s="190"/>
      <c r="AT65" s="276"/>
      <c r="AU65" s="276"/>
    </row>
    <row r="68" spans="1:47" x14ac:dyDescent="0.25">
      <c r="AD68" s="236"/>
    </row>
    <row r="70" spans="1:47" x14ac:dyDescent="0.25">
      <c r="AA70" s="233"/>
    </row>
  </sheetData>
  <autoFilter ref="A48:AW65"/>
  <mergeCells count="8">
    <mergeCell ref="A47:AW47"/>
    <mergeCell ref="A64:AW64"/>
    <mergeCell ref="A1:AW1"/>
    <mergeCell ref="A2:AW2"/>
    <mergeCell ref="A3:AW3"/>
    <mergeCell ref="A30:AW30"/>
    <mergeCell ref="A45:AW45"/>
    <mergeCell ref="A46:AW46"/>
  </mergeCells>
  <phoneticPr fontId="27" type="noConversion"/>
  <pageMargins left="0.25" right="0.25" top="0.75" bottom="0.75" header="0.3" footer="0.3"/>
  <pageSetup paperSize="3" scale="80" orientation="landscape" r:id="rId1"/>
  <headerFooter>
    <oddFooter>&amp;LPágina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6574F416FC674DA94EAE6096BE72A0" ma:contentTypeVersion="4" ma:contentTypeDescription="Create a new document." ma:contentTypeScope="" ma:versionID="62b103c7d5ebd567877a09d2b1a9414a">
  <xsd:schema xmlns:xsd="http://www.w3.org/2001/XMLSchema" xmlns:xs="http://www.w3.org/2001/XMLSchema" xmlns:p="http://schemas.microsoft.com/office/2006/metadata/properties" xmlns:ns2="678cb6b0-ae3a-4210-a1b1-d0020c0aba52" xmlns:ns3="349191b9-aadd-401c-a156-c8bfe2897d93" targetNamespace="http://schemas.microsoft.com/office/2006/metadata/properties" ma:root="true" ma:fieldsID="ff76b36885148b237fb9a718e7c1b76d" ns2:_="" ns3:_="">
    <xsd:import namespace="678cb6b0-ae3a-4210-a1b1-d0020c0aba52"/>
    <xsd:import namespace="349191b9-aadd-401c-a156-c8bfe2897d9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9191b9-aadd-401c-a156-c8bfe2897d9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678cb6b0-ae3a-4210-a1b1-d0020c0aba52">FYACPHA5NQ3C-1770393481-261</_dlc_DocId>
    <_dlc_DocIdUrl xmlns="678cb6b0-ae3a-4210-a1b1-d0020c0aba52">
      <Url>https://tgf.sharepoint.com/sites/TSGMT4/GPSS/_layouts/15/DocIdRedir.aspx?ID=FYACPHA5NQ3C-1770393481-261</Url>
      <Description>FYACPHA5NQ3C-1770393481-261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43FC28-A168-437B-8961-B6DEA0A31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349191b9-aadd-401c-a156-c8bfe2897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A6B666-2329-46AC-B01F-1302CA8EE803}">
  <ds:schemaRefs>
    <ds:schemaRef ds:uri="http://schemas.microsoft.com/sharepoint/events"/>
  </ds:schemaRefs>
</ds:datastoreItem>
</file>

<file path=customXml/itemProps3.xml><?xml version="1.0" encoding="utf-8"?>
<ds:datastoreItem xmlns:ds="http://schemas.openxmlformats.org/officeDocument/2006/customXml" ds:itemID="{6C554793-EB44-46A5-91A9-7B1C1C10FDA2}">
  <ds:schemaRefs>
    <ds:schemaRef ds:uri="http://schemas.microsoft.com/office/2006/metadata/properties"/>
    <ds:schemaRef ds:uri="349191b9-aadd-401c-a156-c8bfe2897d93"/>
    <ds:schemaRef ds:uri="678cb6b0-ae3a-4210-a1b1-d0020c0aba5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E2EA46BD-2767-4FEC-A55F-707C0FACB6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BudgetRevisionFormsust240919 SR</vt:lpstr>
      <vt:lpstr>BudgetRevisionForm240919 SRPLAN</vt:lpstr>
      <vt:lpstr>RECALENDARIZACION240919 SRPLAN</vt:lpstr>
      <vt:lpstr>analisis financiero 22102019</vt:lpstr>
      <vt:lpstr>'BudgetRevisionForm240919 SRPLAN'!Títulos_a_imprimir</vt:lpstr>
      <vt:lpstr>'BudgetRevisionFormsust240919 SR'!Títulos_a_imprimir</vt:lpstr>
    </vt:vector>
  </TitlesOfParts>
  <Company>The Global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Velasquez Gallego</dc:creator>
  <cp:lastModifiedBy>Usuario de Windows</cp:lastModifiedBy>
  <cp:lastPrinted>2019-10-22T20:48:05Z</cp:lastPrinted>
  <dcterms:created xsi:type="dcterms:W3CDTF">2012-01-12T11:34:43Z</dcterms:created>
  <dcterms:modified xsi:type="dcterms:W3CDTF">2019-10-24T21:36:55Z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0x010100856574F416FC674DA94EAE6096BE72A0</vt:lpwstr>
  </property>
  <property fmtid="{D5CDD505-2E9C-101B-9397-08002B2CF9AE}" pid="3" name="_dlc_DocIdItemGuid">
    <vt:lpwstr>556e3736-0b9d-4292-b401-e9ca330b30e5</vt:lpwstr>
  </property>
</Properties>
</file>