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5" windowWidth="24120" windowHeight="12660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G11" i="1" l="1"/>
  <c r="H10" i="1" l="1"/>
  <c r="I10" i="1" s="1"/>
  <c r="J10" i="1" s="1"/>
  <c r="I9" i="1" l="1"/>
  <c r="J9" i="1" s="1"/>
  <c r="H9" i="1"/>
  <c r="H8" i="1"/>
  <c r="I8" i="1" s="1"/>
  <c r="J8" i="1" s="1"/>
  <c r="H7" i="1"/>
  <c r="I7" i="1" s="1"/>
  <c r="J7" i="1" s="1"/>
</calcChain>
</file>

<file path=xl/sharedStrings.xml><?xml version="1.0" encoding="utf-8"?>
<sst xmlns="http://schemas.openxmlformats.org/spreadsheetml/2006/main" count="56" uniqueCount="41">
  <si>
    <t>EQUIPO MULTIFUNCIONAL (COPIADORA IMPRESORA, SCANNER)</t>
  </si>
  <si>
    <t>Mobiliario y Equipo</t>
  </si>
  <si>
    <t>UCP</t>
  </si>
  <si>
    <t>1 año 5 meses</t>
  </si>
  <si>
    <r>
      <t xml:space="preserve">Unidad Ejecutora PNUD (en uso)/Se propone entregar a </t>
    </r>
    <r>
      <rPr>
        <b/>
        <sz val="10"/>
        <rFont val="Arial"/>
        <family val="2"/>
      </rPr>
      <t>MCP</t>
    </r>
  </si>
  <si>
    <t>MCP</t>
  </si>
  <si>
    <t>R2/2010</t>
  </si>
  <si>
    <t>El equipo multifuncional fortalecerá el equipo actual que posee el MCP.</t>
  </si>
  <si>
    <t>PROPUESTA ORIGINAL</t>
  </si>
  <si>
    <t>NVA PROPUESTA</t>
  </si>
  <si>
    <t>DESKTOP OPTIPLEX 960 MINITOWER BASE ST</t>
  </si>
  <si>
    <r>
      <t xml:space="preserve">Unidad Ejecutora PNUD (en uso)/Se propone entregar a </t>
    </r>
    <r>
      <rPr>
        <b/>
        <sz val="10"/>
        <rFont val="Arial"/>
        <family val="2"/>
      </rPr>
      <t>Plan Internacional</t>
    </r>
  </si>
  <si>
    <t>Plan Internacional</t>
  </si>
  <si>
    <t>PLAN INTERNACIONAL como nuevo RP dará continuidad a las acciones del Proyecto del Fondo Mundial.</t>
  </si>
  <si>
    <t>IMPRESOR/LEXMARK/MODELO C734DN</t>
  </si>
  <si>
    <t>BODEGAS PNUD/UCP</t>
  </si>
  <si>
    <t>3 años 3 meses</t>
  </si>
  <si>
    <r>
      <t>Unidad Ejecutora PNUD/</t>
    </r>
    <r>
      <rPr>
        <b/>
        <sz val="10"/>
        <rFont val="Arial"/>
        <family val="2"/>
      </rPr>
      <t>PLAN INTERNACIONAL</t>
    </r>
  </si>
  <si>
    <t>RCC/2011</t>
  </si>
  <si>
    <t>PLAN INTL</t>
  </si>
  <si>
    <t>LAPTOP DELL LATITTUDE E830</t>
  </si>
  <si>
    <t>1 año 3 meses</t>
  </si>
  <si>
    <r>
      <t xml:space="preserve">Unidad Ejecutora PNUD (en uso)/se porpone entegar a </t>
    </r>
    <r>
      <rPr>
        <b/>
        <sz val="10"/>
        <rFont val="Arial"/>
        <family val="2"/>
      </rPr>
      <t>ASPIDH a septiembre 2014</t>
    </r>
  </si>
  <si>
    <t>ASPIDH</t>
  </si>
  <si>
    <t>Las organizaciones de la sociedad civil que representan poblaciones en mayor riesgo de adquirir el VIH  y en la próxima propuesta para el Fondo Mundial ejecutaran el 50%  de las acciones. El equipo a donar contribuirá a fortalecer la ONG.</t>
  </si>
  <si>
    <t>Descripción</t>
  </si>
  <si>
    <t>Categoria del bien</t>
  </si>
  <si>
    <t>Location</t>
  </si>
  <si>
    <t>Cantidad</t>
  </si>
  <si>
    <t>Vida Util restante</t>
  </si>
  <si>
    <t>Valor de la Compra</t>
  </si>
  <si>
    <t>Valor Residual 10% de Valor de Adquisicion ( USD)</t>
  </si>
  <si>
    <t>Valor  a Depreciar ( USD )</t>
  </si>
  <si>
    <t>Valor por depreciar estimado
 (USD)</t>
  </si>
  <si>
    <t>Entidad a quien se propone los bienes</t>
  </si>
  <si>
    <t>Receptor</t>
  </si>
  <si>
    <t>Fecha de transferencia propuesta</t>
  </si>
  <si>
    <t>ORIGEN</t>
  </si>
  <si>
    <t>JUSTIFICACION</t>
  </si>
  <si>
    <t>DESCARGO/ el equipo ha presentado fallas</t>
  </si>
  <si>
    <t>MINSAL (Almacen de Medicamentos)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</si>
</sst>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7" formatCode="&quot;$&quot;#,##0.00_);\(&quot;$&quot;#,##0.00\)"/>
    <numFmt numFmtId="164" formatCode="&quot;$&quot;#,##0.00"/>
    <numFmt numFmtId="165" formatCode="_([$€-2]* #,##0.00_);_([$€-2]* \(#,##0.00\);_([$€-2]* &quot;-&quot;??_)"/>
  </numFmts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51"/>
        <bgColor indexed="29"/>
      </patternFill>
    </fill>
    <fill>
      <patternFill patternType="solid">
        <fgColor theme="4" tint="0.59999389629810485"/>
        <bgColor indexed="29"/>
      </patternFill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19">
    <xf numFmtId="0" fontId="0" fillId="0" borderId="0" xfId="0"/>
    <xf numFmtId="0" fontId="1" fillId="2" borderId="1" xfId="0" applyFont="1" applyFill="1" applyBorder="1" applyAlignment="1">
      <alignment vertical="center" wrapText="1"/>
    </xf>
    <xf numFmtId="7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7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7" fontId="1" fillId="2" borderId="1" xfId="1" applyNumberFormat="1" applyFont="1" applyFill="1" applyBorder="1" applyAlignment="1">
      <alignment horizontal="center" vertical="center" wrapText="1"/>
    </xf>
    <xf numFmtId="39" fontId="1" fillId="2" borderId="1" xfId="1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 applyProtection="1">
      <alignment horizontal="left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164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>
      <alignment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164" fontId="5" fillId="0" borderId="0" xfId="0" applyNumberFormat="1" applyFont="1" applyAlignment="1">
      <alignment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vertical="center" wrapText="1"/>
    </xf>
    <xf numFmtId="0" fontId="2" fillId="4" borderId="1" xfId="0" applyFont="1" applyFill="1" applyBorder="1" applyAlignment="1">
      <alignment horizontal="center" vertical="center" wrapText="1"/>
    </xf>
  </cellXfs>
  <cellStyles count="2">
    <cellStyle name="Euro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Q11"/>
  <sheetViews>
    <sheetView tabSelected="1" workbookViewId="0">
      <selection activeCell="N4" sqref="N4"/>
    </sheetView>
  </sheetViews>
  <sheetFormatPr baseColWidth="10" defaultRowHeight="15" x14ac:dyDescent="0.25"/>
  <cols>
    <col min="1" max="1" width="3.140625" customWidth="1"/>
    <col min="2" max="2" width="16.28515625" style="13" customWidth="1"/>
    <col min="3" max="10" width="11.42578125" style="13"/>
    <col min="11" max="11" width="14" style="13" customWidth="1"/>
    <col min="12" max="14" width="11.42578125" style="13"/>
    <col min="15" max="15" width="18" style="13" customWidth="1"/>
    <col min="16" max="16" width="11.42578125" style="13"/>
    <col min="17" max="17" width="17.140625" style="13" customWidth="1"/>
  </cols>
  <sheetData>
    <row r="6" spans="1:17" ht="76.5" x14ac:dyDescent="0.25">
      <c r="B6" s="15" t="s">
        <v>25</v>
      </c>
      <c r="C6" s="15" t="s">
        <v>26</v>
      </c>
      <c r="D6" s="16" t="s">
        <v>27</v>
      </c>
      <c r="E6" s="16" t="s">
        <v>28</v>
      </c>
      <c r="F6" s="16" t="s">
        <v>29</v>
      </c>
      <c r="G6" s="16" t="s">
        <v>30</v>
      </c>
      <c r="H6" s="16" t="s">
        <v>31</v>
      </c>
      <c r="I6" s="16" t="s">
        <v>32</v>
      </c>
      <c r="J6" s="15" t="s">
        <v>33</v>
      </c>
      <c r="K6" s="15" t="s">
        <v>34</v>
      </c>
      <c r="L6" s="15" t="s">
        <v>35</v>
      </c>
      <c r="M6" s="15" t="s">
        <v>36</v>
      </c>
      <c r="N6" s="16" t="s">
        <v>37</v>
      </c>
      <c r="O6" s="17" t="s">
        <v>38</v>
      </c>
      <c r="P6" s="17" t="s">
        <v>8</v>
      </c>
      <c r="Q6" s="18" t="s">
        <v>9</v>
      </c>
    </row>
    <row r="7" spans="1:17" ht="93" customHeight="1" x14ac:dyDescent="0.25">
      <c r="A7">
        <v>1</v>
      </c>
      <c r="B7" s="8" t="s">
        <v>0</v>
      </c>
      <c r="C7" s="3" t="s">
        <v>1</v>
      </c>
      <c r="D7" s="9" t="s">
        <v>2</v>
      </c>
      <c r="E7" s="9">
        <v>1</v>
      </c>
      <c r="F7" s="3" t="s">
        <v>3</v>
      </c>
      <c r="G7" s="10">
        <v>3177</v>
      </c>
      <c r="H7" s="6">
        <f>G7*0.1</f>
        <v>317.70000000000005</v>
      </c>
      <c r="I7" s="10">
        <f>G7-H7</f>
        <v>2859.3</v>
      </c>
      <c r="J7" s="2">
        <f>(I7/60)*17</f>
        <v>810.13499999999999</v>
      </c>
      <c r="K7" s="3" t="s">
        <v>4</v>
      </c>
      <c r="L7" s="3" t="s">
        <v>5</v>
      </c>
      <c r="M7" s="4">
        <v>42004</v>
      </c>
      <c r="N7" s="3" t="s">
        <v>6</v>
      </c>
      <c r="O7" s="1" t="s">
        <v>7</v>
      </c>
      <c r="P7" s="11" t="s">
        <v>5</v>
      </c>
      <c r="Q7" s="12" t="s">
        <v>40</v>
      </c>
    </row>
    <row r="8" spans="1:17" ht="114.75" x14ac:dyDescent="0.25">
      <c r="A8">
        <v>2</v>
      </c>
      <c r="B8" s="8" t="s">
        <v>10</v>
      </c>
      <c r="C8" s="3" t="s">
        <v>1</v>
      </c>
      <c r="D8" s="9" t="s">
        <v>2</v>
      </c>
      <c r="E8" s="9">
        <v>1</v>
      </c>
      <c r="F8" s="3" t="s">
        <v>3</v>
      </c>
      <c r="G8" s="10">
        <v>1585.42</v>
      </c>
      <c r="H8" s="6">
        <f t="shared" ref="H8:H9" si="0">G8*0.1</f>
        <v>158.54200000000003</v>
      </c>
      <c r="I8" s="10">
        <f t="shared" ref="I8:I9" si="1">G8-H8</f>
        <v>1426.8780000000002</v>
      </c>
      <c r="J8" s="2">
        <f>(I8/60)*17</f>
        <v>404.28210000000001</v>
      </c>
      <c r="K8" s="3" t="s">
        <v>11</v>
      </c>
      <c r="L8" s="3" t="s">
        <v>12</v>
      </c>
      <c r="M8" s="4">
        <v>41820</v>
      </c>
      <c r="N8" s="3" t="s">
        <v>6</v>
      </c>
      <c r="O8" s="1" t="s">
        <v>13</v>
      </c>
      <c r="P8" s="11" t="s">
        <v>19</v>
      </c>
      <c r="Q8" s="12" t="s">
        <v>23</v>
      </c>
    </row>
    <row r="9" spans="1:17" ht="89.25" x14ac:dyDescent="0.25">
      <c r="A9">
        <v>3</v>
      </c>
      <c r="B9" s="5" t="s">
        <v>14</v>
      </c>
      <c r="C9" s="3" t="s">
        <v>1</v>
      </c>
      <c r="D9" s="3" t="s">
        <v>15</v>
      </c>
      <c r="E9" s="7">
        <v>1</v>
      </c>
      <c r="F9" s="3" t="s">
        <v>16</v>
      </c>
      <c r="G9" s="6">
        <v>1117</v>
      </c>
      <c r="H9" s="6">
        <f t="shared" si="0"/>
        <v>111.7</v>
      </c>
      <c r="I9" s="6">
        <f t="shared" si="1"/>
        <v>1005.3</v>
      </c>
      <c r="J9" s="2">
        <f>(I9/60)*39</f>
        <v>653.44499999999994</v>
      </c>
      <c r="K9" s="3" t="s">
        <v>17</v>
      </c>
      <c r="L9" s="3" t="s">
        <v>12</v>
      </c>
      <c r="M9" s="4">
        <v>41820</v>
      </c>
      <c r="N9" s="3" t="s">
        <v>18</v>
      </c>
      <c r="O9" s="1" t="s">
        <v>13</v>
      </c>
      <c r="P9" s="11" t="s">
        <v>19</v>
      </c>
      <c r="Q9" s="12" t="s">
        <v>5</v>
      </c>
    </row>
    <row r="10" spans="1:17" ht="178.5" x14ac:dyDescent="0.25">
      <c r="A10">
        <v>4</v>
      </c>
      <c r="B10" s="8" t="s">
        <v>20</v>
      </c>
      <c r="C10" s="3" t="s">
        <v>1</v>
      </c>
      <c r="D10" s="9" t="s">
        <v>2</v>
      </c>
      <c r="E10" s="9">
        <v>1</v>
      </c>
      <c r="F10" s="3" t="s">
        <v>21</v>
      </c>
      <c r="G10" s="10">
        <v>1605</v>
      </c>
      <c r="H10" s="6">
        <f>G10*0.1</f>
        <v>160.5</v>
      </c>
      <c r="I10" s="10">
        <f>G10-H10</f>
        <v>1444.5</v>
      </c>
      <c r="J10" s="2">
        <f>(I10/60)*15</f>
        <v>361.125</v>
      </c>
      <c r="K10" s="3" t="s">
        <v>22</v>
      </c>
      <c r="L10" s="3" t="s">
        <v>23</v>
      </c>
      <c r="M10" s="4">
        <v>42004</v>
      </c>
      <c r="N10" s="3" t="s">
        <v>6</v>
      </c>
      <c r="O10" s="1" t="s">
        <v>24</v>
      </c>
      <c r="P10" s="11" t="s">
        <v>23</v>
      </c>
      <c r="Q10" s="12" t="s">
        <v>39</v>
      </c>
    </row>
    <row r="11" spans="1:17" x14ac:dyDescent="0.25">
      <c r="G11" s="14">
        <f>SUM(G7:G10)</f>
        <v>7484.42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Mario Avila</dc:creator>
  <cp:lastModifiedBy>Karla Rivera</cp:lastModifiedBy>
  <dcterms:created xsi:type="dcterms:W3CDTF">2014-07-03T17:08:47Z</dcterms:created>
  <dcterms:modified xsi:type="dcterms:W3CDTF">2014-07-23T20:05:26Z</dcterms:modified>
</cp:coreProperties>
</file>