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aray\Desktop\MCP 24abril\"/>
    </mc:Choice>
  </mc:AlternateContent>
  <bookViews>
    <workbookView xWindow="5970" yWindow="-15" windowWidth="9420" windowHeight="8175" tabRatio="577"/>
  </bookViews>
  <sheets>
    <sheet name="Anexo 1-A con 5% con program" sheetId="4" r:id="rId1"/>
    <sheet name="Ponderacion" sheetId="5" state="veryHidden" r:id="rId2"/>
    <sheet name="Anexo 1-A con 3% program" sheetId="12" r:id="rId3"/>
    <sheet name="Anexo 1-A program diferenc" sheetId="13" r:id="rId4"/>
    <sheet name="Anexo 1-B" sheetId="7" r:id="rId5"/>
    <sheet name="Anexo 1.D" sheetId="9" r:id="rId6"/>
    <sheet name="tabla dinamica" sheetId="8" r:id="rId7"/>
    <sheet name="Hoja2" sheetId="11" r:id="rId8"/>
  </sheets>
  <definedNames>
    <definedName name="_xlnm._FilterDatabase" localSheetId="2" hidden="1">'Anexo 1-A con 3% program'!$A$5:$BI$272</definedName>
    <definedName name="_xlnm._FilterDatabase" localSheetId="0" hidden="1">'Anexo 1-A con 5% con program'!$A$5:$BI$272</definedName>
    <definedName name="_xlnm._FilterDatabase" localSheetId="3" hidden="1">'Anexo 1-A program diferenc'!$A$5:$BI$272</definedName>
    <definedName name="_xlnm._FilterDatabase" localSheetId="4" hidden="1">'Anexo 1-B'!$B$9:$H$9</definedName>
    <definedName name="ponderacion">Ponderacion!$A$1:$B$4</definedName>
    <definedName name="ponderacion2" localSheetId="2">Ponderacion!#REF!</definedName>
    <definedName name="ponderacion2" localSheetId="3">Ponderacion!#REF!</definedName>
    <definedName name="ponderacion2">Ponderacion!#REF!</definedName>
  </definedNames>
  <calcPr calcId="152511"/>
  <pivotCaches>
    <pivotCache cacheId="0" r:id="rId9"/>
  </pivotCaches>
</workbook>
</file>

<file path=xl/calcChain.xml><?xml version="1.0" encoding="utf-8"?>
<calcChain xmlns="http://schemas.openxmlformats.org/spreadsheetml/2006/main">
  <c r="AK273" i="12" l="1"/>
  <c r="V273" i="12"/>
  <c r="W273" i="12"/>
  <c r="Y273" i="12"/>
  <c r="Z273" i="12"/>
  <c r="AA273" i="12"/>
  <c r="AB273" i="12"/>
  <c r="AC273" i="12"/>
  <c r="AD273" i="12"/>
  <c r="AE273" i="12"/>
  <c r="AF273" i="12"/>
  <c r="X273" i="12"/>
  <c r="AJ273" i="12"/>
  <c r="D279" i="12"/>
  <c r="D279" i="4"/>
  <c r="BL228" i="4"/>
  <c r="D280" i="13"/>
  <c r="AH120" i="13"/>
  <c r="AL120" i="13" s="1"/>
  <c r="AH60" i="13"/>
  <c r="AL60" i="13" s="1"/>
  <c r="AH213" i="13"/>
  <c r="AH80" i="13"/>
  <c r="AH11" i="13"/>
  <c r="AH157" i="13"/>
  <c r="AL157" i="13" s="1"/>
  <c r="AH61" i="13"/>
  <c r="AH100" i="13"/>
  <c r="AH158" i="13"/>
  <c r="AH193" i="13"/>
  <c r="AL193" i="13" s="1"/>
  <c r="AH159" i="13"/>
  <c r="AH194" i="13"/>
  <c r="AL194" i="13" s="1"/>
  <c r="AH121" i="13"/>
  <c r="AH160" i="13"/>
  <c r="AM160" i="13" s="1"/>
  <c r="AN160" i="13" s="1"/>
  <c r="AH195" i="13"/>
  <c r="AH161" i="13"/>
  <c r="AH81" i="13"/>
  <c r="AL81" i="13" s="1"/>
  <c r="AH162" i="13"/>
  <c r="AL162" i="13" s="1"/>
  <c r="AH196" i="13"/>
  <c r="AH24" i="13"/>
  <c r="AH197" i="13"/>
  <c r="AH156" i="13"/>
  <c r="AL156" i="13" s="1"/>
  <c r="AH108" i="13"/>
  <c r="AH38" i="13"/>
  <c r="AH109" i="13"/>
  <c r="AH110" i="13"/>
  <c r="AL110" i="13" s="1"/>
  <c r="AH8" i="13"/>
  <c r="AH15" i="13"/>
  <c r="AL15" i="13" s="1"/>
  <c r="AH76" i="13"/>
  <c r="AH39" i="13"/>
  <c r="AL39" i="13" s="1"/>
  <c r="AH56" i="13"/>
  <c r="AH227" i="13"/>
  <c r="AH40" i="13"/>
  <c r="AL40" i="13" s="1"/>
  <c r="AH16" i="13"/>
  <c r="AL16" i="13" s="1"/>
  <c r="AH41" i="13"/>
  <c r="AH9" i="13"/>
  <c r="AH147" i="13"/>
  <c r="AH77" i="13"/>
  <c r="AL77" i="13" s="1"/>
  <c r="AH10" i="13"/>
  <c r="AH186" i="13"/>
  <c r="AH111" i="13"/>
  <c r="AH17" i="13"/>
  <c r="AL17" i="13" s="1"/>
  <c r="AH18" i="13"/>
  <c r="AH112" i="13"/>
  <c r="AL112" i="13" s="1"/>
  <c r="AH42" i="13"/>
  <c r="AH57" i="13"/>
  <c r="AL57" i="13" s="1"/>
  <c r="AH43" i="13"/>
  <c r="AH44" i="13"/>
  <c r="AH78" i="13"/>
  <c r="AL78" i="13" s="1"/>
  <c r="AH45" i="13"/>
  <c r="AL45" i="13" s="1"/>
  <c r="AH46" i="13"/>
  <c r="AH228" i="13"/>
  <c r="AH113" i="13"/>
  <c r="AP113" i="13" s="1"/>
  <c r="AH265" i="13"/>
  <c r="AL265" i="13" s="1"/>
  <c r="AH187" i="13"/>
  <c r="AH114" i="13"/>
  <c r="AH115" i="13"/>
  <c r="AP115" i="13" s="1"/>
  <c r="AH116" i="13"/>
  <c r="AL116" i="13" s="1"/>
  <c r="AH268" i="13"/>
  <c r="AH269" i="13"/>
  <c r="AL269" i="13" s="1"/>
  <c r="AH270" i="13"/>
  <c r="AP270" i="13" s="1"/>
  <c r="AH271" i="13"/>
  <c r="AP271" i="13" s="1"/>
  <c r="AH272" i="13"/>
  <c r="AH19" i="13"/>
  <c r="AH20" i="13"/>
  <c r="AL20" i="13" s="1"/>
  <c r="AH47" i="13"/>
  <c r="AL47" i="13" s="1"/>
  <c r="AH117" i="13"/>
  <c r="AH55" i="13"/>
  <c r="AH70" i="13"/>
  <c r="AH53" i="13"/>
  <c r="AL53" i="13" s="1"/>
  <c r="AH137" i="13"/>
  <c r="AH254" i="13"/>
  <c r="AH138" i="13"/>
  <c r="AH71" i="13"/>
  <c r="AL71" i="13" s="1"/>
  <c r="AH225" i="13"/>
  <c r="AH54" i="13"/>
  <c r="AL54" i="13" s="1"/>
  <c r="AH72" i="13"/>
  <c r="AH14" i="13"/>
  <c r="AL14" i="13" s="1"/>
  <c r="AH139" i="13"/>
  <c r="AH73" i="13"/>
  <c r="AH140" i="13"/>
  <c r="AL140" i="13" s="1"/>
  <c r="AH263" i="13"/>
  <c r="AL263" i="13" s="1"/>
  <c r="AH239" i="13"/>
  <c r="AH175" i="13"/>
  <c r="AH129" i="13"/>
  <c r="AH69" i="13"/>
  <c r="AL69" i="13" s="1"/>
  <c r="AH224" i="13"/>
  <c r="AH130" i="13"/>
  <c r="AH131" i="13"/>
  <c r="AH171" i="13"/>
  <c r="AL171" i="13" s="1"/>
  <c r="AH132" i="13"/>
  <c r="AH50" i="13"/>
  <c r="AL50" i="13" s="1"/>
  <c r="AH215" i="13"/>
  <c r="AH172" i="13"/>
  <c r="AL172" i="13" s="1"/>
  <c r="AH173" i="13"/>
  <c r="AH95" i="13"/>
  <c r="AH238" i="13"/>
  <c r="AL238" i="13" s="1"/>
  <c r="AH133" i="13"/>
  <c r="AL133" i="13" s="1"/>
  <c r="AH134" i="13"/>
  <c r="AH135" i="13"/>
  <c r="AH136" i="13"/>
  <c r="AH174" i="13"/>
  <c r="AL174" i="13" s="1"/>
  <c r="AH210" i="13"/>
  <c r="AH103" i="13"/>
  <c r="AH104" i="13"/>
  <c r="AH51" i="13"/>
  <c r="AL51" i="13" s="1"/>
  <c r="AH28" i="13"/>
  <c r="AH52" i="13"/>
  <c r="AL52" i="13" s="1"/>
  <c r="AH216" i="13"/>
  <c r="AH176" i="13"/>
  <c r="AL176" i="13" s="1"/>
  <c r="AH211" i="13"/>
  <c r="AH256" i="13"/>
  <c r="AH240" i="13"/>
  <c r="AL240" i="13" s="1"/>
  <c r="AH177" i="13"/>
  <c r="AL177" i="13" s="1"/>
  <c r="AH141" i="13"/>
  <c r="AH142" i="13"/>
  <c r="AH178" i="13"/>
  <c r="AH143" i="13"/>
  <c r="AL143" i="13" s="1"/>
  <c r="AH6" i="13"/>
  <c r="AH226" i="13"/>
  <c r="AH217" i="13"/>
  <c r="AH105" i="13"/>
  <c r="AL105" i="13" s="1"/>
  <c r="AH179" i="13"/>
  <c r="AH241" i="13"/>
  <c r="AL241" i="13" s="1"/>
  <c r="AH106" i="13"/>
  <c r="AH7" i="13"/>
  <c r="AL7" i="13" s="1"/>
  <c r="AH180" i="13"/>
  <c r="AH96" i="13"/>
  <c r="AH181" i="13"/>
  <c r="AL181" i="13" s="1"/>
  <c r="AH264" i="13"/>
  <c r="AL264" i="13" s="1"/>
  <c r="AH97" i="13"/>
  <c r="AH144" i="13"/>
  <c r="AH107" i="13"/>
  <c r="AH182" i="13"/>
  <c r="AL182" i="13" s="1"/>
  <c r="AH145" i="13"/>
  <c r="AH74" i="13"/>
  <c r="AH183" i="13"/>
  <c r="AH75" i="13"/>
  <c r="AL75" i="13" s="1"/>
  <c r="AH184" i="13"/>
  <c r="AH185" i="13"/>
  <c r="AL185" i="13" s="1"/>
  <c r="AH146" i="13"/>
  <c r="AH229" i="13"/>
  <c r="AL229" i="13" s="1"/>
  <c r="AH242" i="13"/>
  <c r="AH148" i="13"/>
  <c r="AH188" i="13"/>
  <c r="AL188" i="13" s="1"/>
  <c r="AH243" i="13"/>
  <c r="AL243" i="13" s="1"/>
  <c r="AH259" i="13"/>
  <c r="AH260" i="13"/>
  <c r="AH244" i="13"/>
  <c r="AH257" i="13"/>
  <c r="AL257" i="13" s="1"/>
  <c r="AH118" i="13"/>
  <c r="AH58" i="13"/>
  <c r="AH149" i="13"/>
  <c r="AH79" i="13"/>
  <c r="AL79" i="13" s="1"/>
  <c r="AH218" i="13"/>
  <c r="AH119" i="13"/>
  <c r="AL119" i="13" s="1"/>
  <c r="AH59" i="13"/>
  <c r="AH189" i="13"/>
  <c r="AL189" i="13" s="1"/>
  <c r="AH190" i="13"/>
  <c r="AH29" i="13"/>
  <c r="AH245" i="13"/>
  <c r="AL245" i="13" s="1"/>
  <c r="AH150" i="13"/>
  <c r="AL150" i="13" s="1"/>
  <c r="AH151" i="13"/>
  <c r="AH212" i="13"/>
  <c r="AH191" i="13"/>
  <c r="AH152" i="13"/>
  <c r="AL152" i="13" s="1"/>
  <c r="AH153" i="13"/>
  <c r="AH154" i="13"/>
  <c r="AP154" i="13" s="1"/>
  <c r="AH98" i="13"/>
  <c r="AH21" i="13"/>
  <c r="AL21" i="13" s="1"/>
  <c r="AH219" i="13"/>
  <c r="AH155" i="13"/>
  <c r="AL155" i="13" s="1"/>
  <c r="AH246" i="13"/>
  <c r="AP246" i="13" s="1"/>
  <c r="AH247" i="13"/>
  <c r="AL247" i="13" s="1"/>
  <c r="AH99" i="13"/>
  <c r="AH22" i="13"/>
  <c r="AH192" i="13"/>
  <c r="AL192" i="13" s="1"/>
  <c r="AH220" i="13"/>
  <c r="AL220" i="13" s="1"/>
  <c r="AH23" i="13"/>
  <c r="AH198" i="13"/>
  <c r="AH199" i="13"/>
  <c r="AH30" i="13"/>
  <c r="AL30" i="13" s="1"/>
  <c r="AH200" i="13"/>
  <c r="AH31" i="13"/>
  <c r="AH101" i="13"/>
  <c r="AH82" i="13"/>
  <c r="AL82" i="13" s="1"/>
  <c r="AH201" i="13"/>
  <c r="AH32" i="13"/>
  <c r="AL32" i="13" s="1"/>
  <c r="AH221" i="13"/>
  <c r="AH163" i="13"/>
  <c r="AL163" i="13" s="1"/>
  <c r="AH164" i="13"/>
  <c r="AH230" i="13"/>
  <c r="AH202" i="13"/>
  <c r="AL202" i="13" s="1"/>
  <c r="AH165" i="13"/>
  <c r="AL165" i="13" s="1"/>
  <c r="AH62" i="13"/>
  <c r="AH267" i="13"/>
  <c r="AH122" i="13"/>
  <c r="AH83" i="13"/>
  <c r="AL83" i="13" s="1"/>
  <c r="AH63" i="13"/>
  <c r="AH166" i="13"/>
  <c r="AH231" i="13"/>
  <c r="AH123" i="13"/>
  <c r="AL123" i="13" s="1"/>
  <c r="AH203" i="13"/>
  <c r="AH266" i="13"/>
  <c r="AL266" i="13" s="1"/>
  <c r="AH33" i="13"/>
  <c r="AP33" i="13" s="1"/>
  <c r="AH167" i="13"/>
  <c r="AP167" i="13" s="1"/>
  <c r="AH248" i="13"/>
  <c r="AH262" i="13"/>
  <c r="AH84" i="13"/>
  <c r="AL84" i="13" s="1"/>
  <c r="AH64" i="13"/>
  <c r="AP64" i="13" s="1"/>
  <c r="AH34" i="13"/>
  <c r="AH124" i="13"/>
  <c r="AH48" i="13"/>
  <c r="AH85" i="13"/>
  <c r="AP85" i="13" s="1"/>
  <c r="AR85" i="13" s="1"/>
  <c r="AS85" i="13" s="1"/>
  <c r="AH168" i="13"/>
  <c r="AH249" i="13"/>
  <c r="AP249" i="13" s="1"/>
  <c r="AH12" i="13"/>
  <c r="AH250" i="13"/>
  <c r="AP250" i="13" s="1"/>
  <c r="AH251" i="13"/>
  <c r="AH65" i="13"/>
  <c r="AL65" i="13" s="1"/>
  <c r="AH258" i="13"/>
  <c r="AP258" i="13" s="1"/>
  <c r="AH232" i="13"/>
  <c r="AP232" i="13" s="1"/>
  <c r="AR232" i="13" s="1"/>
  <c r="AS232" i="13" s="1"/>
  <c r="AH222" i="13"/>
  <c r="AH223" i="13"/>
  <c r="AH204" i="13"/>
  <c r="AL204" i="13" s="1"/>
  <c r="AH86" i="13"/>
  <c r="AP86" i="13" s="1"/>
  <c r="AR86" i="13" s="1"/>
  <c r="AS86" i="13" s="1"/>
  <c r="AH205" i="13"/>
  <c r="AH35" i="13"/>
  <c r="AH252" i="13"/>
  <c r="AH102" i="13"/>
  <c r="AP102" i="13" s="1"/>
  <c r="AR102" i="13" s="1"/>
  <c r="AS102" i="13" s="1"/>
  <c r="AH87" i="13"/>
  <c r="AH214" i="13"/>
  <c r="AP214" i="13" s="1"/>
  <c r="AH255" i="13"/>
  <c r="AH25" i="13"/>
  <c r="AP25" i="13" s="1"/>
  <c r="AR25" i="13" s="1"/>
  <c r="AS25" i="13" s="1"/>
  <c r="AH206" i="13"/>
  <c r="AH207" i="13"/>
  <c r="AL207" i="13" s="1"/>
  <c r="AH36" i="13"/>
  <c r="AP36" i="13" s="1"/>
  <c r="AH208" i="13"/>
  <c r="AP208" i="13" s="1"/>
  <c r="AH125" i="13"/>
  <c r="AH253" i="13"/>
  <c r="AH88" i="13"/>
  <c r="AL88" i="13" s="1"/>
  <c r="AH66" i="13"/>
  <c r="AP66" i="13" s="1"/>
  <c r="AH67" i="13"/>
  <c r="AH209" i="13"/>
  <c r="AH233" i="13"/>
  <c r="AH169" i="13"/>
  <c r="AL169" i="13" s="1"/>
  <c r="AH234" i="13"/>
  <c r="AH89" i="13"/>
  <c r="AH26" i="13"/>
  <c r="AH68" i="13"/>
  <c r="AL68" i="13" s="1"/>
  <c r="AH90" i="13"/>
  <c r="AH91" i="13"/>
  <c r="AL91" i="13" s="1"/>
  <c r="AH13" i="13"/>
  <c r="AH261" i="13"/>
  <c r="AL261" i="13" s="1"/>
  <c r="AH92" i="13"/>
  <c r="AH93" i="13"/>
  <c r="AH126" i="13"/>
  <c r="AL126" i="13" s="1"/>
  <c r="AH27" i="13"/>
  <c r="AL27" i="13" s="1"/>
  <c r="AH170" i="13"/>
  <c r="AH127" i="13"/>
  <c r="AH235" i="13"/>
  <c r="AH94" i="13"/>
  <c r="AL94" i="13" s="1"/>
  <c r="AH236" i="13"/>
  <c r="AH128" i="13"/>
  <c r="AH49" i="13"/>
  <c r="AH37" i="13"/>
  <c r="AL37" i="13" s="1"/>
  <c r="AH237" i="13"/>
  <c r="AH8" i="12"/>
  <c r="AH7" i="12"/>
  <c r="AP7" i="12" s="1"/>
  <c r="AH16" i="12"/>
  <c r="AP16" i="12" s="1"/>
  <c r="AH9" i="12"/>
  <c r="AP9" i="12" s="1"/>
  <c r="AH10" i="12"/>
  <c r="AP10" i="12" s="1"/>
  <c r="AH12" i="12"/>
  <c r="AH11" i="12"/>
  <c r="AP11" i="12" s="1"/>
  <c r="AH6" i="12"/>
  <c r="AP6" i="12" s="1"/>
  <c r="AH15" i="12"/>
  <c r="AP15" i="12" s="1"/>
  <c r="AH13" i="12"/>
  <c r="AP13" i="12" s="1"/>
  <c r="AH14" i="12"/>
  <c r="AP14" i="12" s="1"/>
  <c r="AH224" i="12"/>
  <c r="AP224" i="12" s="1"/>
  <c r="AH233" i="12"/>
  <c r="AP233" i="12" s="1"/>
  <c r="AH227" i="12"/>
  <c r="AP227" i="12" s="1"/>
  <c r="AH228" i="12"/>
  <c r="AP228" i="12" s="1"/>
  <c r="AH229" i="12"/>
  <c r="AP229" i="12" s="1"/>
  <c r="AH230" i="12"/>
  <c r="AH231" i="12"/>
  <c r="AP231" i="12" s="1"/>
  <c r="AH232" i="12"/>
  <c r="AP232" i="12" s="1"/>
  <c r="AH225" i="12"/>
  <c r="AP225" i="12" s="1"/>
  <c r="AH226" i="12"/>
  <c r="AP226" i="12" s="1"/>
  <c r="AH222" i="12"/>
  <c r="AH221" i="12"/>
  <c r="AP221" i="12" s="1"/>
  <c r="AH223" i="12"/>
  <c r="AP223" i="12" s="1"/>
  <c r="AH245" i="12"/>
  <c r="AP245" i="12" s="1"/>
  <c r="AH237" i="12"/>
  <c r="AP237" i="12" s="1"/>
  <c r="AH234" i="12"/>
  <c r="AP234" i="12" s="1"/>
  <c r="AH239" i="12"/>
  <c r="AP239" i="12" s="1"/>
  <c r="AH247" i="12"/>
  <c r="AP247" i="12" s="1"/>
  <c r="AH240" i="12"/>
  <c r="AP240" i="12" s="1"/>
  <c r="AH241" i="12"/>
  <c r="AP241" i="12" s="1"/>
  <c r="AH246" i="12"/>
  <c r="AP246" i="12" s="1"/>
  <c r="AH236" i="12"/>
  <c r="AH242" i="12"/>
  <c r="AP242" i="12" s="1"/>
  <c r="AH235" i="12"/>
  <c r="AP235" i="12" s="1"/>
  <c r="AH243" i="12"/>
  <c r="AP243" i="12" s="1"/>
  <c r="AH238" i="12"/>
  <c r="AP238" i="12" s="1"/>
  <c r="AH244" i="12"/>
  <c r="AH249" i="12"/>
  <c r="AP249" i="12" s="1"/>
  <c r="AH248" i="12"/>
  <c r="AP248" i="12" s="1"/>
  <c r="AH53" i="12"/>
  <c r="AP53" i="12" s="1"/>
  <c r="AH42" i="12"/>
  <c r="AP42" i="12" s="1"/>
  <c r="AH52" i="12"/>
  <c r="AP52" i="12" s="1"/>
  <c r="AH58" i="12"/>
  <c r="AP58" i="12" s="1"/>
  <c r="AH56" i="12"/>
  <c r="AP56" i="12" s="1"/>
  <c r="AH43" i="12"/>
  <c r="AP43" i="12" s="1"/>
  <c r="AH36" i="12"/>
  <c r="AP36" i="12" s="1"/>
  <c r="AH37" i="12"/>
  <c r="AP37" i="12" s="1"/>
  <c r="AH44" i="12"/>
  <c r="AH38" i="12"/>
  <c r="AP38" i="12" s="1"/>
  <c r="AH27" i="12"/>
  <c r="AL27" i="12" s="1"/>
  <c r="AH55" i="12"/>
  <c r="AP55" i="12" s="1"/>
  <c r="AH54" i="12"/>
  <c r="AP54" i="12" s="1"/>
  <c r="AH33" i="12"/>
  <c r="AH45" i="12"/>
  <c r="AP45" i="12" s="1"/>
  <c r="AH57" i="12"/>
  <c r="AP57" i="12" s="1"/>
  <c r="AH34" i="12"/>
  <c r="AP34" i="12" s="1"/>
  <c r="AH28" i="12"/>
  <c r="AP28" i="12" s="1"/>
  <c r="AH46" i="12"/>
  <c r="AP46" i="12" s="1"/>
  <c r="AH31" i="12"/>
  <c r="AP31" i="12" s="1"/>
  <c r="AH47" i="12"/>
  <c r="AP47" i="12" s="1"/>
  <c r="AH59" i="12"/>
  <c r="AP59" i="12" s="1"/>
  <c r="AH32" i="12"/>
  <c r="AP32" i="12" s="1"/>
  <c r="AH39" i="12"/>
  <c r="AP39" i="12" s="1"/>
  <c r="AH35" i="12"/>
  <c r="AH48" i="12"/>
  <c r="AP48" i="12" s="1"/>
  <c r="AH40" i="12"/>
  <c r="AP40" i="12" s="1"/>
  <c r="AH29" i="12"/>
  <c r="AP29" i="12" s="1"/>
  <c r="AH49" i="12"/>
  <c r="AP49" i="12" s="1"/>
  <c r="AH30" i="12"/>
  <c r="AH50" i="12"/>
  <c r="AP50" i="12" s="1"/>
  <c r="AH51" i="12"/>
  <c r="AP51" i="12" s="1"/>
  <c r="AH41" i="12"/>
  <c r="AP41" i="12" s="1"/>
  <c r="AH85" i="12"/>
  <c r="AP85" i="12" s="1"/>
  <c r="AH91" i="12"/>
  <c r="AP91" i="12" s="1"/>
  <c r="AH86" i="12"/>
  <c r="AP86" i="12" s="1"/>
  <c r="AH90" i="12"/>
  <c r="AP90" i="12" s="1"/>
  <c r="AH92" i="12"/>
  <c r="AP92" i="12" s="1"/>
  <c r="AH78" i="12"/>
  <c r="AP78" i="12" s="1"/>
  <c r="AH82" i="12"/>
  <c r="AP82" i="12" s="1"/>
  <c r="AH87" i="12"/>
  <c r="AH80" i="12"/>
  <c r="AP80" i="12" s="1"/>
  <c r="AH88" i="12"/>
  <c r="AP88" i="12" s="1"/>
  <c r="AH96" i="12"/>
  <c r="AP96" i="12" s="1"/>
  <c r="AH89" i="12"/>
  <c r="AP89" i="12" s="1"/>
  <c r="AH83" i="12"/>
  <c r="AH81" i="12"/>
  <c r="AP81" i="12" s="1"/>
  <c r="AH79" i="12"/>
  <c r="AP79" i="12" s="1"/>
  <c r="AH95" i="12"/>
  <c r="AP95" i="12" s="1"/>
  <c r="AH93" i="12"/>
  <c r="AP93" i="12" s="1"/>
  <c r="AH76" i="12"/>
  <c r="AP76" i="12" s="1"/>
  <c r="AH97" i="12"/>
  <c r="AP97" i="12" s="1"/>
  <c r="AH94" i="12"/>
  <c r="AP94" i="12" s="1"/>
  <c r="AH84" i="12"/>
  <c r="AP84" i="12" s="1"/>
  <c r="AH77" i="12"/>
  <c r="AP77" i="12" s="1"/>
  <c r="AH194" i="12"/>
  <c r="AP194" i="12" s="1"/>
  <c r="AH186" i="12"/>
  <c r="AH189" i="12"/>
  <c r="AP189" i="12" s="1"/>
  <c r="AH187" i="12"/>
  <c r="AP187" i="12" s="1"/>
  <c r="AH190" i="12"/>
  <c r="AP190" i="12" s="1"/>
  <c r="AH191" i="12"/>
  <c r="AP191" i="12" s="1"/>
  <c r="AH188" i="12"/>
  <c r="AH192" i="12"/>
  <c r="AP192" i="12" s="1"/>
  <c r="AH201" i="12"/>
  <c r="AP201" i="12" s="1"/>
  <c r="AH195" i="12"/>
  <c r="AP195" i="12" s="1"/>
  <c r="AH202" i="12"/>
  <c r="AP202" i="12" s="1"/>
  <c r="AH199" i="12"/>
  <c r="AP199" i="12" s="1"/>
  <c r="AH196" i="12"/>
  <c r="AP196" i="12" s="1"/>
  <c r="AH197" i="12"/>
  <c r="AP197" i="12" s="1"/>
  <c r="AH200" i="12"/>
  <c r="AP200" i="12" s="1"/>
  <c r="AH203" i="12"/>
  <c r="AP203" i="12" s="1"/>
  <c r="AH204" i="12"/>
  <c r="AP204" i="12" s="1"/>
  <c r="AH205" i="12"/>
  <c r="AH206" i="12"/>
  <c r="AP206" i="12" s="1"/>
  <c r="AH207" i="12"/>
  <c r="AP207" i="12" s="1"/>
  <c r="AH184" i="12"/>
  <c r="AP184" i="12" s="1"/>
  <c r="AH185" i="12"/>
  <c r="AP185" i="12" s="1"/>
  <c r="AH193" i="12"/>
  <c r="AH198" i="12"/>
  <c r="AP198" i="12" s="1"/>
  <c r="AH20" i="12"/>
  <c r="AP20" i="12" s="1"/>
  <c r="AH21" i="12"/>
  <c r="AP21" i="12" s="1"/>
  <c r="AH18" i="12"/>
  <c r="AP18" i="12" s="1"/>
  <c r="AH19" i="12"/>
  <c r="AP19" i="12" s="1"/>
  <c r="AH22" i="12"/>
  <c r="AP22" i="12" s="1"/>
  <c r="AH25" i="12"/>
  <c r="AP25" i="12" s="1"/>
  <c r="AH26" i="12"/>
  <c r="AP26" i="12" s="1"/>
  <c r="AH23" i="12"/>
  <c r="AP23" i="12" s="1"/>
  <c r="AH24" i="12"/>
  <c r="AP24" i="12" s="1"/>
  <c r="AH212" i="12"/>
  <c r="AH209" i="12"/>
  <c r="AP209" i="12" s="1"/>
  <c r="AH214" i="12"/>
  <c r="AP214" i="12" s="1"/>
  <c r="AH211" i="12"/>
  <c r="AP211" i="12" s="1"/>
  <c r="AH219" i="12"/>
  <c r="AP219" i="12" s="1"/>
  <c r="AH213" i="12"/>
  <c r="AH210" i="12"/>
  <c r="AP210" i="12" s="1"/>
  <c r="AH217" i="12"/>
  <c r="AP217" i="12" s="1"/>
  <c r="AH218" i="12"/>
  <c r="AP218" i="12" s="1"/>
  <c r="AH208" i="12"/>
  <c r="AP208" i="12" s="1"/>
  <c r="AH220" i="12"/>
  <c r="AP220" i="12" s="1"/>
  <c r="AH215" i="12"/>
  <c r="AP215" i="12" s="1"/>
  <c r="AH216" i="12"/>
  <c r="AP216" i="12" s="1"/>
  <c r="AH71" i="12"/>
  <c r="AP71" i="12" s="1"/>
  <c r="AH69" i="12"/>
  <c r="AP69" i="12" s="1"/>
  <c r="AH65" i="12"/>
  <c r="AP65" i="12" s="1"/>
  <c r="AH66" i="12"/>
  <c r="AH67" i="12"/>
  <c r="AP67" i="12" s="1"/>
  <c r="AH63" i="12"/>
  <c r="AP63" i="12" s="1"/>
  <c r="AH60" i="12"/>
  <c r="AP60" i="12" s="1"/>
  <c r="AH72" i="12"/>
  <c r="AP72" i="12" s="1"/>
  <c r="AH68" i="12"/>
  <c r="AH74" i="12"/>
  <c r="AP74" i="12" s="1"/>
  <c r="AH75" i="12"/>
  <c r="AP75" i="12" s="1"/>
  <c r="AH64" i="12"/>
  <c r="AP64" i="12" s="1"/>
  <c r="AH61" i="12"/>
  <c r="AP61" i="12" s="1"/>
  <c r="AH70" i="12"/>
  <c r="AP70" i="12" s="1"/>
  <c r="AH73" i="12"/>
  <c r="AP73" i="12" s="1"/>
  <c r="AH62" i="12"/>
  <c r="AP62" i="12" s="1"/>
  <c r="AH106" i="12"/>
  <c r="AP106" i="12" s="1"/>
  <c r="AH107" i="12"/>
  <c r="AP107" i="12" s="1"/>
  <c r="AH102" i="12"/>
  <c r="AP102" i="12" s="1"/>
  <c r="AH118" i="12"/>
  <c r="AH103" i="12"/>
  <c r="AP103" i="12" s="1"/>
  <c r="AH98" i="12"/>
  <c r="AP98" i="12" s="1"/>
  <c r="AH108" i="12"/>
  <c r="AP108" i="12" s="1"/>
  <c r="AH100" i="12"/>
  <c r="AP100" i="12" s="1"/>
  <c r="AH104" i="12"/>
  <c r="AH109" i="12"/>
  <c r="AP109" i="12" s="1"/>
  <c r="AH116" i="12"/>
  <c r="AP116" i="12" s="1"/>
  <c r="AH110" i="12"/>
  <c r="AP110" i="12" s="1"/>
  <c r="AH117" i="12"/>
  <c r="AP117" i="12" s="1"/>
  <c r="AH111" i="12"/>
  <c r="AP111" i="12" s="1"/>
  <c r="AH112" i="12"/>
  <c r="AP112" i="12" s="1"/>
  <c r="AH113" i="12"/>
  <c r="AP113" i="12" s="1"/>
  <c r="AH105" i="12"/>
  <c r="AP105" i="12" s="1"/>
  <c r="AH101" i="12"/>
  <c r="AP101" i="12" s="1"/>
  <c r="AH114" i="12"/>
  <c r="AP114" i="12" s="1"/>
  <c r="AH115" i="12"/>
  <c r="AH99" i="12"/>
  <c r="AP99" i="12" s="1"/>
  <c r="AH119" i="12"/>
  <c r="AP119" i="12" s="1"/>
  <c r="AH264" i="12"/>
  <c r="AP264" i="12" s="1"/>
  <c r="AH265" i="12"/>
  <c r="AP265" i="12" s="1"/>
  <c r="AH250" i="12"/>
  <c r="AP250" i="12" s="1"/>
  <c r="AH266" i="12"/>
  <c r="AP266" i="12" s="1"/>
  <c r="AH251" i="12"/>
  <c r="AP251" i="12" s="1"/>
  <c r="AH257" i="12"/>
  <c r="AH255" i="12"/>
  <c r="AP255" i="12" s="1"/>
  <c r="AH267" i="12"/>
  <c r="AP267" i="12" s="1"/>
  <c r="AH252" i="12"/>
  <c r="AP252" i="12" s="1"/>
  <c r="AH269" i="12"/>
  <c r="AP269" i="12" s="1"/>
  <c r="AH260" i="12"/>
  <c r="AP260" i="12" s="1"/>
  <c r="AH261" i="12"/>
  <c r="AP261" i="12" s="1"/>
  <c r="AH270" i="12"/>
  <c r="AP270" i="12" s="1"/>
  <c r="AH268" i="12"/>
  <c r="AH262" i="12"/>
  <c r="AP262" i="12" s="1"/>
  <c r="AH253" i="12"/>
  <c r="AP253" i="12" s="1"/>
  <c r="AH272" i="12"/>
  <c r="AP272" i="12" s="1"/>
  <c r="AH258" i="12"/>
  <c r="AP258" i="12" s="1"/>
  <c r="AH256" i="12"/>
  <c r="AP256" i="12" s="1"/>
  <c r="AH254" i="12"/>
  <c r="AP254" i="12" s="1"/>
  <c r="AH263" i="12"/>
  <c r="AP263" i="12" s="1"/>
  <c r="AH271" i="12"/>
  <c r="AH259" i="12"/>
  <c r="AP259" i="12" s="1"/>
  <c r="AH175" i="12"/>
  <c r="AP175" i="12" s="1"/>
  <c r="AH183" i="12"/>
  <c r="AP183" i="12" s="1"/>
  <c r="AH165" i="12"/>
  <c r="AP165" i="12" s="1"/>
  <c r="AH173" i="12"/>
  <c r="AP173" i="12" s="1"/>
  <c r="AH177" i="12"/>
  <c r="AP177" i="12" s="1"/>
  <c r="AH182" i="12"/>
  <c r="AP182" i="12" s="1"/>
  <c r="AH170" i="12"/>
  <c r="AH168" i="12"/>
  <c r="AP168" i="12" s="1"/>
  <c r="AH166" i="12"/>
  <c r="AP166" i="12" s="1"/>
  <c r="AH172" i="12"/>
  <c r="AP172" i="12" s="1"/>
  <c r="AH167" i="12"/>
  <c r="AP167" i="12" s="1"/>
  <c r="AH171" i="12"/>
  <c r="AP171" i="12" s="1"/>
  <c r="AH174" i="12"/>
  <c r="AP174" i="12" s="1"/>
  <c r="AH178" i="12"/>
  <c r="AP178" i="12" s="1"/>
  <c r="AH164" i="12"/>
  <c r="AH179" i="12"/>
  <c r="AP179" i="12" s="1"/>
  <c r="AH180" i="12"/>
  <c r="AP180" i="12" s="1"/>
  <c r="AH169" i="12"/>
  <c r="AP169" i="12" s="1"/>
  <c r="AH181" i="12"/>
  <c r="AP181" i="12" s="1"/>
  <c r="AH176" i="12"/>
  <c r="AP176" i="12" s="1"/>
  <c r="AH157" i="12"/>
  <c r="AP157" i="12" s="1"/>
  <c r="AH158" i="12"/>
  <c r="AP158" i="12" s="1"/>
  <c r="AH150" i="12"/>
  <c r="AH143" i="12"/>
  <c r="AP143" i="12" s="1"/>
  <c r="AH151" i="12"/>
  <c r="AP151" i="12" s="1"/>
  <c r="AH139" i="12"/>
  <c r="AP139" i="12" s="1"/>
  <c r="AH161" i="12"/>
  <c r="AP161" i="12" s="1"/>
  <c r="AH147" i="12"/>
  <c r="AP147" i="12" s="1"/>
  <c r="AH144" i="12"/>
  <c r="AP144" i="12" s="1"/>
  <c r="AH156" i="12"/>
  <c r="AP156" i="12" s="1"/>
  <c r="AH163" i="12"/>
  <c r="AH138" i="12"/>
  <c r="AP138" i="12" s="1"/>
  <c r="AH152" i="12"/>
  <c r="AP152" i="12" s="1"/>
  <c r="AH153" i="12"/>
  <c r="AP153" i="12" s="1"/>
  <c r="AH140" i="12"/>
  <c r="AP140" i="12" s="1"/>
  <c r="AH154" i="12"/>
  <c r="AP154" i="12" s="1"/>
  <c r="AH148" i="12"/>
  <c r="AP148" i="12" s="1"/>
  <c r="AH162" i="12"/>
  <c r="AP162" i="12" s="1"/>
  <c r="AH145" i="12"/>
  <c r="AH141" i="12"/>
  <c r="AP141" i="12" s="1"/>
  <c r="AH142" i="12"/>
  <c r="AP142" i="12" s="1"/>
  <c r="AH155" i="12"/>
  <c r="AP155" i="12" s="1"/>
  <c r="AH159" i="12"/>
  <c r="AP159" i="12" s="1"/>
  <c r="AH149" i="12"/>
  <c r="AP149" i="12" s="1"/>
  <c r="AH160" i="12"/>
  <c r="AP160" i="12" s="1"/>
  <c r="AH146" i="12"/>
  <c r="AP146" i="12" s="1"/>
  <c r="AH121" i="12"/>
  <c r="AH125" i="12"/>
  <c r="AP125" i="12" s="1"/>
  <c r="AH126" i="12"/>
  <c r="AP126" i="12" s="1"/>
  <c r="AH127" i="12"/>
  <c r="AP127" i="12" s="1"/>
  <c r="AH120" i="12"/>
  <c r="AP120" i="12" s="1"/>
  <c r="AH137" i="12"/>
  <c r="AP137" i="12" s="1"/>
  <c r="AH128" i="12"/>
  <c r="AP128" i="12" s="1"/>
  <c r="AH129" i="12"/>
  <c r="AP129" i="12" s="1"/>
  <c r="AH131" i="12"/>
  <c r="AH122" i="12"/>
  <c r="AP122" i="12" s="1"/>
  <c r="AH134" i="12"/>
  <c r="AP134" i="12" s="1"/>
  <c r="AH132" i="12"/>
  <c r="AP132" i="12" s="1"/>
  <c r="AH135" i="12"/>
  <c r="AP135" i="12" s="1"/>
  <c r="AH130" i="12"/>
  <c r="AP130" i="12" s="1"/>
  <c r="AH136" i="12"/>
  <c r="AP136" i="12" s="1"/>
  <c r="AH133" i="12"/>
  <c r="AP133" i="12" s="1"/>
  <c r="AH124" i="12"/>
  <c r="AH123" i="12"/>
  <c r="AP123" i="12" s="1"/>
  <c r="AH17" i="12"/>
  <c r="AP17" i="12" s="1"/>
  <c r="AL213" i="13"/>
  <c r="AL80" i="13"/>
  <c r="AL11" i="13"/>
  <c r="AL61" i="13"/>
  <c r="AL100" i="13"/>
  <c r="AL158" i="13"/>
  <c r="AL159" i="13"/>
  <c r="AL121" i="13"/>
  <c r="AL195" i="13"/>
  <c r="AL161" i="13"/>
  <c r="AL196" i="13"/>
  <c r="AL24" i="13"/>
  <c r="AL197" i="13"/>
  <c r="AL108" i="13"/>
  <c r="AL38" i="13"/>
  <c r="AL109" i="13"/>
  <c r="AL8" i="13"/>
  <c r="AL76" i="13"/>
  <c r="AL56" i="13"/>
  <c r="AL227" i="13"/>
  <c r="AL41" i="13"/>
  <c r="AL9" i="13"/>
  <c r="AL147" i="13"/>
  <c r="AL10" i="13"/>
  <c r="AL186" i="13"/>
  <c r="AL111" i="13"/>
  <c r="AL18" i="13"/>
  <c r="AL42" i="13"/>
  <c r="AL43" i="13"/>
  <c r="AL44" i="13"/>
  <c r="AL46" i="13"/>
  <c r="AL228" i="13"/>
  <c r="AL113" i="13"/>
  <c r="AL187" i="13"/>
  <c r="AL114" i="13"/>
  <c r="AL115" i="13"/>
  <c r="AL268" i="13"/>
  <c r="AL270" i="13"/>
  <c r="AL272" i="13"/>
  <c r="AL19" i="13"/>
  <c r="AL117" i="13"/>
  <c r="AL55" i="13"/>
  <c r="AL70" i="13"/>
  <c r="AL137" i="13"/>
  <c r="AL254" i="13"/>
  <c r="AL138" i="13"/>
  <c r="AL225" i="13"/>
  <c r="AL72" i="13"/>
  <c r="AL139" i="13"/>
  <c r="AL73" i="13"/>
  <c r="AL239" i="13"/>
  <c r="AL175" i="13"/>
  <c r="AL129" i="13"/>
  <c r="AL224" i="13"/>
  <c r="AL130" i="13"/>
  <c r="AL131" i="13"/>
  <c r="AL132" i="13"/>
  <c r="AL215" i="13"/>
  <c r="AL173" i="13"/>
  <c r="AL95" i="13"/>
  <c r="AL134" i="13"/>
  <c r="AL135" i="13"/>
  <c r="AL136" i="13"/>
  <c r="AL210" i="13"/>
  <c r="AL103" i="13"/>
  <c r="AL104" i="13"/>
  <c r="AL28" i="13"/>
  <c r="AL216" i="13"/>
  <c r="AL211" i="13"/>
  <c r="AL256" i="13"/>
  <c r="AL141" i="13"/>
  <c r="AL142" i="13"/>
  <c r="AL178" i="13"/>
  <c r="AL6" i="13"/>
  <c r="AL226" i="13"/>
  <c r="AL217" i="13"/>
  <c r="AL179" i="13"/>
  <c r="AL106" i="13"/>
  <c r="AL180" i="13"/>
  <c r="AL96" i="13"/>
  <c r="AL97" i="13"/>
  <c r="AL144" i="13"/>
  <c r="AL107" i="13"/>
  <c r="AL145" i="13"/>
  <c r="AL74" i="13"/>
  <c r="AL183" i="13"/>
  <c r="AL184" i="13"/>
  <c r="AL146" i="13"/>
  <c r="AL242" i="13"/>
  <c r="AL148" i="13"/>
  <c r="AL259" i="13"/>
  <c r="AL260" i="13"/>
  <c r="AL244" i="13"/>
  <c r="AL118" i="13"/>
  <c r="AL58" i="13"/>
  <c r="AL149" i="13"/>
  <c r="AL218" i="13"/>
  <c r="AL59" i="13"/>
  <c r="AL190" i="13"/>
  <c r="AL29" i="13"/>
  <c r="AL151" i="13"/>
  <c r="AL212" i="13"/>
  <c r="AL191" i="13"/>
  <c r="AL153" i="13"/>
  <c r="AL154" i="13"/>
  <c r="AL98" i="13"/>
  <c r="AL219" i="13"/>
  <c r="AL246" i="13"/>
  <c r="AL99" i="13"/>
  <c r="AL22" i="13"/>
  <c r="AL23" i="13"/>
  <c r="AL198" i="13"/>
  <c r="AL199" i="13"/>
  <c r="AL200" i="13"/>
  <c r="AL31" i="13"/>
  <c r="AL101" i="13"/>
  <c r="AL201" i="13"/>
  <c r="AL221" i="13"/>
  <c r="AL164" i="13"/>
  <c r="AL230" i="13"/>
  <c r="AL62" i="13"/>
  <c r="AL267" i="13"/>
  <c r="AL122" i="13"/>
  <c r="AL63" i="13"/>
  <c r="AL166" i="13"/>
  <c r="AL231" i="13"/>
  <c r="AL203" i="13"/>
  <c r="AL33" i="13"/>
  <c r="AL248" i="13"/>
  <c r="AL262" i="13"/>
  <c r="AL34" i="13"/>
  <c r="AL124" i="13"/>
  <c r="AL48" i="13"/>
  <c r="AL168" i="13"/>
  <c r="AL249" i="13"/>
  <c r="AL12" i="13"/>
  <c r="AL251" i="13"/>
  <c r="AL258" i="13"/>
  <c r="AL222" i="13"/>
  <c r="AL223" i="13"/>
  <c r="AL205" i="13"/>
  <c r="AL35" i="13"/>
  <c r="AL252" i="13"/>
  <c r="AL87" i="13"/>
  <c r="AL214" i="13"/>
  <c r="AL255" i="13"/>
  <c r="AL206" i="13"/>
  <c r="AL36" i="13"/>
  <c r="AL125" i="13"/>
  <c r="AL253" i="13"/>
  <c r="AL67" i="13"/>
  <c r="AL209" i="13"/>
  <c r="AL233" i="13"/>
  <c r="AL234" i="13"/>
  <c r="AL89" i="13"/>
  <c r="AL26" i="13"/>
  <c r="AL90" i="13"/>
  <c r="AL13" i="13"/>
  <c r="AL92" i="13"/>
  <c r="AL93" i="13"/>
  <c r="AL170" i="13"/>
  <c r="AL127" i="13"/>
  <c r="AL235" i="13"/>
  <c r="AL236" i="13"/>
  <c r="AL128" i="13"/>
  <c r="AL49" i="13"/>
  <c r="AL237" i="13"/>
  <c r="AL7" i="12"/>
  <c r="AL9" i="12"/>
  <c r="AL10" i="12"/>
  <c r="AL6" i="12"/>
  <c r="AL15" i="12"/>
  <c r="AL13" i="12"/>
  <c r="AL224" i="12"/>
  <c r="AL233" i="12"/>
  <c r="AL227" i="12"/>
  <c r="AL229" i="12"/>
  <c r="AL231" i="12"/>
  <c r="AL225" i="12"/>
  <c r="AL226" i="12"/>
  <c r="AL223" i="12"/>
  <c r="AL245" i="12"/>
  <c r="AL237" i="12"/>
  <c r="AL239" i="12"/>
  <c r="AL247" i="12"/>
  <c r="AL240" i="12"/>
  <c r="AL246" i="12"/>
  <c r="AL242" i="12"/>
  <c r="AL243" i="12"/>
  <c r="AL238" i="12"/>
  <c r="AL248" i="12"/>
  <c r="AL53" i="12"/>
  <c r="AL42" i="12"/>
  <c r="AL58" i="12"/>
  <c r="AL56" i="12"/>
  <c r="AL43" i="12"/>
  <c r="AL37" i="12"/>
  <c r="AL38" i="12"/>
  <c r="AL55" i="12"/>
  <c r="AL54" i="12"/>
  <c r="AL57" i="12"/>
  <c r="AL34" i="12"/>
  <c r="AL28" i="12"/>
  <c r="AL31" i="12"/>
  <c r="AL47" i="12"/>
  <c r="AL59" i="12"/>
  <c r="AL39" i="12"/>
  <c r="AL48" i="12"/>
  <c r="AL29" i="12"/>
  <c r="AL49" i="12"/>
  <c r="AL51" i="12"/>
  <c r="AL41" i="12"/>
  <c r="AL85" i="12"/>
  <c r="AL86" i="12"/>
  <c r="AL90" i="12"/>
  <c r="AL92" i="12"/>
  <c r="AL82" i="12"/>
  <c r="AL80" i="12"/>
  <c r="AL96" i="12"/>
  <c r="AL89" i="12"/>
  <c r="AL79" i="12"/>
  <c r="AL95" i="12"/>
  <c r="AL93" i="12"/>
  <c r="AL97" i="12"/>
  <c r="AL94" i="12"/>
  <c r="AL84" i="12"/>
  <c r="AL194" i="12"/>
  <c r="AL189" i="12"/>
  <c r="AL190" i="12"/>
  <c r="AL191" i="12"/>
  <c r="AL201" i="12"/>
  <c r="AL195" i="12"/>
  <c r="AL202" i="12"/>
  <c r="AL196" i="12"/>
  <c r="AL197" i="12"/>
  <c r="AL200" i="12"/>
  <c r="AL204" i="12"/>
  <c r="AL206" i="12"/>
  <c r="AL184" i="12"/>
  <c r="AL185" i="12"/>
  <c r="AL20" i="12"/>
  <c r="AL21" i="12"/>
  <c r="AL18" i="12"/>
  <c r="AL22" i="12"/>
  <c r="AL25" i="12"/>
  <c r="AL26" i="12"/>
  <c r="AL24" i="12"/>
  <c r="AL209" i="12"/>
  <c r="AL211" i="12"/>
  <c r="AL219" i="12"/>
  <c r="AL217" i="12"/>
  <c r="AL218" i="12"/>
  <c r="AL208" i="12"/>
  <c r="AL215" i="12"/>
  <c r="AL216" i="12"/>
  <c r="AL71" i="12"/>
  <c r="AL65" i="12"/>
  <c r="AL67" i="12"/>
  <c r="AL60" i="12"/>
  <c r="AL72" i="12"/>
  <c r="AL75" i="12"/>
  <c r="AL64" i="12"/>
  <c r="AL61" i="12"/>
  <c r="AL73" i="12"/>
  <c r="AL62" i="12"/>
  <c r="AL106" i="12"/>
  <c r="AL102" i="12"/>
  <c r="AL103" i="12"/>
  <c r="AL108" i="12"/>
  <c r="AL100" i="12"/>
  <c r="AL116" i="12"/>
  <c r="AL110" i="12"/>
  <c r="AL117" i="12"/>
  <c r="AL112" i="12"/>
  <c r="AL113" i="12"/>
  <c r="AL105" i="12"/>
  <c r="AL114" i="12"/>
  <c r="AL99" i="12"/>
  <c r="AL265" i="12"/>
  <c r="AL250" i="12"/>
  <c r="AL255" i="12"/>
  <c r="AL269" i="12"/>
  <c r="AL260" i="12"/>
  <c r="AL262" i="12"/>
  <c r="AL258" i="12"/>
  <c r="AL256" i="12"/>
  <c r="AL259" i="12"/>
  <c r="AL165" i="12"/>
  <c r="AL173" i="12"/>
  <c r="AL168" i="12"/>
  <c r="AL167" i="12"/>
  <c r="AL171" i="12"/>
  <c r="AL179" i="12"/>
  <c r="AL181" i="12"/>
  <c r="AL176" i="12"/>
  <c r="AL143" i="12"/>
  <c r="AL161" i="12"/>
  <c r="AL147" i="12"/>
  <c r="AL138" i="12"/>
  <c r="AL140" i="12"/>
  <c r="AL154" i="12"/>
  <c r="AL141" i="12"/>
  <c r="AL159" i="12"/>
  <c r="AL149" i="12"/>
  <c r="AL125" i="12"/>
  <c r="AL120" i="12"/>
  <c r="AL137" i="12"/>
  <c r="AL122" i="12"/>
  <c r="AL135" i="12"/>
  <c r="AL130" i="12"/>
  <c r="AL123" i="12"/>
  <c r="BA37" i="13"/>
  <c r="AY37" i="13"/>
  <c r="AU37" i="13"/>
  <c r="AQ37" i="13"/>
  <c r="AI37" i="13"/>
  <c r="AG37" i="13"/>
  <c r="I37" i="13"/>
  <c r="G37" i="13"/>
  <c r="BA49" i="13"/>
  <c r="AY49" i="13"/>
  <c r="AU49" i="13"/>
  <c r="AQ49" i="13"/>
  <c r="AI49" i="13"/>
  <c r="AM49" i="13" s="1"/>
  <c r="AN49" i="13" s="1"/>
  <c r="AG49" i="13"/>
  <c r="I49" i="13"/>
  <c r="G49" i="13"/>
  <c r="BA128" i="13"/>
  <c r="AY128" i="13"/>
  <c r="AU128" i="13"/>
  <c r="AQ128" i="13"/>
  <c r="AI128" i="13"/>
  <c r="AM128" i="13" s="1"/>
  <c r="AN128" i="13" s="1"/>
  <c r="AG128" i="13"/>
  <c r="I128" i="13"/>
  <c r="G128" i="13"/>
  <c r="BA236" i="13"/>
  <c r="AY236" i="13"/>
  <c r="AU236" i="13"/>
  <c r="AQ236" i="13"/>
  <c r="AI236" i="13"/>
  <c r="AM236" i="13" s="1"/>
  <c r="AN236" i="13" s="1"/>
  <c r="AG236" i="13"/>
  <c r="I236" i="13"/>
  <c r="G236" i="13"/>
  <c r="BA94" i="13"/>
  <c r="AY94" i="13"/>
  <c r="AU94" i="13"/>
  <c r="AQ94" i="13"/>
  <c r="AI94" i="13"/>
  <c r="AG94" i="13"/>
  <c r="I94" i="13"/>
  <c r="G94" i="13"/>
  <c r="BA235" i="13"/>
  <c r="AY235" i="13"/>
  <c r="AU235" i="13"/>
  <c r="AQ235" i="13"/>
  <c r="AI235" i="13"/>
  <c r="AM235" i="13" s="1"/>
  <c r="AN235" i="13" s="1"/>
  <c r="AG235" i="13"/>
  <c r="I235" i="13"/>
  <c r="G235" i="13"/>
  <c r="BA127" i="13"/>
  <c r="AY127" i="13"/>
  <c r="AU127" i="13"/>
  <c r="AQ127" i="13"/>
  <c r="AI127" i="13"/>
  <c r="AM127" i="13" s="1"/>
  <c r="AN127" i="13" s="1"/>
  <c r="AG127" i="13"/>
  <c r="I127" i="13"/>
  <c r="G127" i="13"/>
  <c r="BA170" i="13"/>
  <c r="AY170" i="13"/>
  <c r="AU170" i="13"/>
  <c r="AQ170" i="13"/>
  <c r="AI170" i="13"/>
  <c r="AM170" i="13" s="1"/>
  <c r="AN170" i="13" s="1"/>
  <c r="AG170" i="13"/>
  <c r="I170" i="13"/>
  <c r="G170" i="13"/>
  <c r="BA27" i="13"/>
  <c r="AY27" i="13"/>
  <c r="AU27" i="13"/>
  <c r="AQ27" i="13"/>
  <c r="AI27" i="13"/>
  <c r="AM27" i="13"/>
  <c r="AN27" i="13" s="1"/>
  <c r="AG27" i="13"/>
  <c r="I27" i="13"/>
  <c r="G27" i="13"/>
  <c r="BA126" i="13"/>
  <c r="AY126" i="13"/>
  <c r="AU126" i="13"/>
  <c r="AQ126" i="13"/>
  <c r="AI126" i="13"/>
  <c r="AM126" i="13" s="1"/>
  <c r="AN126" i="13" s="1"/>
  <c r="AG126" i="13"/>
  <c r="I126" i="13"/>
  <c r="G126" i="13"/>
  <c r="BA93" i="13"/>
  <c r="AY93" i="13"/>
  <c r="AU93" i="13"/>
  <c r="AQ93" i="13"/>
  <c r="AI93" i="13"/>
  <c r="AM93" i="13" s="1"/>
  <c r="AN93" i="13" s="1"/>
  <c r="AG93" i="13"/>
  <c r="I93" i="13"/>
  <c r="G93" i="13"/>
  <c r="BA92" i="13"/>
  <c r="AY92" i="13"/>
  <c r="AU92" i="13"/>
  <c r="AQ92" i="13"/>
  <c r="AI92" i="13"/>
  <c r="AM92" i="13" s="1"/>
  <c r="AN92" i="13" s="1"/>
  <c r="AG92" i="13"/>
  <c r="I92" i="13"/>
  <c r="G92" i="13"/>
  <c r="BA261" i="13"/>
  <c r="AY261" i="13"/>
  <c r="AU261" i="13"/>
  <c r="AQ261" i="13"/>
  <c r="AI261" i="13"/>
  <c r="AM261" i="13" s="1"/>
  <c r="AN261" i="13" s="1"/>
  <c r="AG261" i="13"/>
  <c r="I261" i="13"/>
  <c r="G261" i="13"/>
  <c r="BA13" i="13"/>
  <c r="AY13" i="13"/>
  <c r="AU13" i="13"/>
  <c r="AQ13" i="13"/>
  <c r="AI13" i="13"/>
  <c r="AM13" i="13" s="1"/>
  <c r="AN13" i="13" s="1"/>
  <c r="AG13" i="13"/>
  <c r="I13" i="13"/>
  <c r="G13" i="13"/>
  <c r="BA91" i="13"/>
  <c r="AY91" i="13"/>
  <c r="AU91" i="13"/>
  <c r="AQ91" i="13"/>
  <c r="AI91" i="13"/>
  <c r="AM91" i="13" s="1"/>
  <c r="AN91" i="13" s="1"/>
  <c r="AG91" i="13"/>
  <c r="I91" i="13"/>
  <c r="G91" i="13"/>
  <c r="BA90" i="13"/>
  <c r="AY90" i="13"/>
  <c r="AU90" i="13"/>
  <c r="AQ90" i="13"/>
  <c r="AI90" i="13"/>
  <c r="AM90" i="13" s="1"/>
  <c r="AN90" i="13" s="1"/>
  <c r="AG90" i="13"/>
  <c r="I90" i="13"/>
  <c r="G90" i="13"/>
  <c r="BA68" i="13"/>
  <c r="AY68" i="13"/>
  <c r="AU68" i="13"/>
  <c r="AQ68" i="13"/>
  <c r="AI68" i="13"/>
  <c r="AG68" i="13"/>
  <c r="I68" i="13"/>
  <c r="G68" i="13"/>
  <c r="BA26" i="13"/>
  <c r="AY26" i="13"/>
  <c r="AU26" i="13"/>
  <c r="AQ26" i="13"/>
  <c r="AI26" i="13"/>
  <c r="AM26" i="13" s="1"/>
  <c r="AN26" i="13" s="1"/>
  <c r="AG26" i="13"/>
  <c r="I26" i="13"/>
  <c r="G26" i="13"/>
  <c r="BA89" i="13"/>
  <c r="AY89" i="13"/>
  <c r="AU89" i="13"/>
  <c r="AQ89" i="13"/>
  <c r="AI89" i="13"/>
  <c r="AM89" i="13" s="1"/>
  <c r="AN89" i="13" s="1"/>
  <c r="AG89" i="13"/>
  <c r="I89" i="13"/>
  <c r="G89" i="13"/>
  <c r="BA234" i="13"/>
  <c r="AY234" i="13"/>
  <c r="AU234" i="13"/>
  <c r="AQ234" i="13"/>
  <c r="AI234" i="13"/>
  <c r="AM234" i="13" s="1"/>
  <c r="AN234" i="13" s="1"/>
  <c r="AG234" i="13"/>
  <c r="I234" i="13"/>
  <c r="G234" i="13"/>
  <c r="BA169" i="13"/>
  <c r="AY169" i="13"/>
  <c r="AU169" i="13"/>
  <c r="AQ169" i="13"/>
  <c r="AI169" i="13"/>
  <c r="AG169" i="13"/>
  <c r="I169" i="13"/>
  <c r="G169" i="13"/>
  <c r="BA233" i="13"/>
  <c r="AY233" i="13"/>
  <c r="AU233" i="13"/>
  <c r="AQ233" i="13"/>
  <c r="AI233" i="13"/>
  <c r="AM233" i="13" s="1"/>
  <c r="AN233" i="13" s="1"/>
  <c r="AG233" i="13"/>
  <c r="I233" i="13"/>
  <c r="G233" i="13"/>
  <c r="BA209" i="13"/>
  <c r="AY209" i="13"/>
  <c r="AU209" i="13"/>
  <c r="AQ209" i="13"/>
  <c r="AI209" i="13"/>
  <c r="AM209" i="13" s="1"/>
  <c r="AN209" i="13" s="1"/>
  <c r="AG209" i="13"/>
  <c r="I209" i="13"/>
  <c r="G209" i="13"/>
  <c r="BA67" i="13"/>
  <c r="AY67" i="13"/>
  <c r="AU67" i="13"/>
  <c r="AQ67" i="13"/>
  <c r="AI67" i="13"/>
  <c r="AO67" i="13" s="1"/>
  <c r="AP67" i="13"/>
  <c r="AG67" i="13"/>
  <c r="I67" i="13"/>
  <c r="G67" i="13"/>
  <c r="BA66" i="13"/>
  <c r="AY66" i="13"/>
  <c r="AU66" i="13"/>
  <c r="AQ66" i="13"/>
  <c r="AI66" i="13"/>
  <c r="AG66" i="13"/>
  <c r="I66" i="13"/>
  <c r="G66" i="13"/>
  <c r="BA88" i="13"/>
  <c r="AY88" i="13"/>
  <c r="AU88" i="13"/>
  <c r="AQ88" i="13"/>
  <c r="AI88" i="13"/>
  <c r="AP88" i="13"/>
  <c r="AG88" i="13"/>
  <c r="I88" i="13"/>
  <c r="G88" i="13"/>
  <c r="BA253" i="13"/>
  <c r="AY253" i="13"/>
  <c r="AU253" i="13"/>
  <c r="AQ253" i="13"/>
  <c r="AI253" i="13"/>
  <c r="AP253" i="13"/>
  <c r="AR253" i="13" s="1"/>
  <c r="AS253" i="13" s="1"/>
  <c r="AG253" i="13"/>
  <c r="I253" i="13"/>
  <c r="G253" i="13"/>
  <c r="BA125" i="13"/>
  <c r="AY125" i="13"/>
  <c r="AU125" i="13"/>
  <c r="AQ125" i="13"/>
  <c r="AI125" i="13"/>
  <c r="AP125" i="13"/>
  <c r="AG125" i="13"/>
  <c r="I125" i="13"/>
  <c r="G125" i="13"/>
  <c r="BA208" i="13"/>
  <c r="AY208" i="13"/>
  <c r="AU208" i="13"/>
  <c r="AQ208" i="13"/>
  <c r="AI208" i="13"/>
  <c r="AG208" i="13"/>
  <c r="I208" i="13"/>
  <c r="G208" i="13"/>
  <c r="BA36" i="13"/>
  <c r="AY36" i="13"/>
  <c r="AU36" i="13"/>
  <c r="AQ36" i="13"/>
  <c r="AI36" i="13"/>
  <c r="AG36" i="13"/>
  <c r="I36" i="13"/>
  <c r="G36" i="13"/>
  <c r="BA207" i="13"/>
  <c r="AY207" i="13"/>
  <c r="AU207" i="13"/>
  <c r="AQ207" i="13"/>
  <c r="AI207" i="13"/>
  <c r="AP207" i="13"/>
  <c r="AG207" i="13"/>
  <c r="I207" i="13"/>
  <c r="G207" i="13"/>
  <c r="BA206" i="13"/>
  <c r="AY206" i="13"/>
  <c r="AU206" i="13"/>
  <c r="AQ206" i="13"/>
  <c r="AI206" i="13"/>
  <c r="AP206" i="13"/>
  <c r="AG206" i="13"/>
  <c r="I206" i="13"/>
  <c r="G206" i="13"/>
  <c r="BA25" i="13"/>
  <c r="AY25" i="13"/>
  <c r="AU25" i="13"/>
  <c r="AQ25" i="13"/>
  <c r="AI25" i="13"/>
  <c r="AG25" i="13"/>
  <c r="I25" i="13"/>
  <c r="G25" i="13"/>
  <c r="BA255" i="13"/>
  <c r="AY255" i="13"/>
  <c r="AU255" i="13"/>
  <c r="AQ255" i="13"/>
  <c r="AI255" i="13"/>
  <c r="AP255" i="13"/>
  <c r="AR255" i="13" s="1"/>
  <c r="AS255" i="13" s="1"/>
  <c r="AG255" i="13"/>
  <c r="I255" i="13"/>
  <c r="G255" i="13"/>
  <c r="BA214" i="13"/>
  <c r="AY214" i="13"/>
  <c r="AU214" i="13"/>
  <c r="AQ214" i="13"/>
  <c r="AI214" i="13"/>
  <c r="AG214" i="13"/>
  <c r="I214" i="13"/>
  <c r="G214" i="13"/>
  <c r="BA87" i="13"/>
  <c r="AY87" i="13"/>
  <c r="AU87" i="13"/>
  <c r="AQ87" i="13"/>
  <c r="AI87" i="13"/>
  <c r="AP87" i="13"/>
  <c r="AG87" i="13"/>
  <c r="I87" i="13"/>
  <c r="G87" i="13"/>
  <c r="BA102" i="13"/>
  <c r="AY102" i="13"/>
  <c r="AU102" i="13"/>
  <c r="AQ102" i="13"/>
  <c r="AI102" i="13"/>
  <c r="AG102" i="13"/>
  <c r="I102" i="13"/>
  <c r="G102" i="13"/>
  <c r="BA252" i="13"/>
  <c r="AY252" i="13"/>
  <c r="AU252" i="13"/>
  <c r="AQ252" i="13"/>
  <c r="AI252" i="13"/>
  <c r="AP252" i="13"/>
  <c r="AR252" i="13" s="1"/>
  <c r="AS252" i="13" s="1"/>
  <c r="AG252" i="13"/>
  <c r="I252" i="13"/>
  <c r="G252" i="13"/>
  <c r="BA35" i="13"/>
  <c r="AY35" i="13"/>
  <c r="AU35" i="13"/>
  <c r="AQ35" i="13"/>
  <c r="AI35" i="13"/>
  <c r="AP35" i="13"/>
  <c r="AG35" i="13"/>
  <c r="I35" i="13"/>
  <c r="G35" i="13"/>
  <c r="BA205" i="13"/>
  <c r="AY205" i="13"/>
  <c r="AU205" i="13"/>
  <c r="AQ205" i="13"/>
  <c r="AI205" i="13"/>
  <c r="AP205" i="13"/>
  <c r="AG205" i="13"/>
  <c r="I205" i="13"/>
  <c r="G205" i="13"/>
  <c r="BA86" i="13"/>
  <c r="AY86" i="13"/>
  <c r="AU86" i="13"/>
  <c r="AQ86" i="13"/>
  <c r="AI86" i="13"/>
  <c r="AG86" i="13"/>
  <c r="I86" i="13"/>
  <c r="G86" i="13"/>
  <c r="BA204" i="13"/>
  <c r="AY204" i="13"/>
  <c r="AU204" i="13"/>
  <c r="AQ204" i="13"/>
  <c r="AI204" i="13"/>
  <c r="AP204" i="13"/>
  <c r="AR204" i="13" s="1"/>
  <c r="AS204" i="13" s="1"/>
  <c r="AG204" i="13"/>
  <c r="I204" i="13"/>
  <c r="G204" i="13"/>
  <c r="BA223" i="13"/>
  <c r="AY223" i="13"/>
  <c r="AU223" i="13"/>
  <c r="AQ223" i="13"/>
  <c r="AI223" i="13"/>
  <c r="AP223" i="13"/>
  <c r="AR223" i="13" s="1"/>
  <c r="AS223" i="13" s="1"/>
  <c r="AG223" i="13"/>
  <c r="I223" i="13"/>
  <c r="G223" i="13"/>
  <c r="BA222" i="13"/>
  <c r="AY222" i="13"/>
  <c r="AU222" i="13"/>
  <c r="AQ222" i="13"/>
  <c r="AI222" i="13"/>
  <c r="AP222" i="13"/>
  <c r="AG222" i="13"/>
  <c r="I222" i="13"/>
  <c r="G222" i="13"/>
  <c r="BA232" i="13"/>
  <c r="AY232" i="13"/>
  <c r="AU232" i="13"/>
  <c r="AQ232" i="13"/>
  <c r="AI232" i="13"/>
  <c r="AG232" i="13"/>
  <c r="I232" i="13"/>
  <c r="G232" i="13"/>
  <c r="BA258" i="13"/>
  <c r="AY258" i="13"/>
  <c r="AU258" i="13"/>
  <c r="AQ258" i="13"/>
  <c r="AI258" i="13"/>
  <c r="AG258" i="13"/>
  <c r="I258" i="13"/>
  <c r="G258" i="13"/>
  <c r="BA65" i="13"/>
  <c r="AY65" i="13"/>
  <c r="AU65" i="13"/>
  <c r="AQ65" i="13"/>
  <c r="AI65" i="13"/>
  <c r="AP65" i="13"/>
  <c r="AR65" i="13" s="1"/>
  <c r="AS65" i="13" s="1"/>
  <c r="AG65" i="13"/>
  <c r="I65" i="13"/>
  <c r="G65" i="13"/>
  <c r="BA251" i="13"/>
  <c r="AY251" i="13"/>
  <c r="AU251" i="13"/>
  <c r="AQ251" i="13"/>
  <c r="AI251" i="13"/>
  <c r="AP251" i="13"/>
  <c r="AG251" i="13"/>
  <c r="I251" i="13"/>
  <c r="G251" i="13"/>
  <c r="BA250" i="13"/>
  <c r="AY250" i="13"/>
  <c r="AU250" i="13"/>
  <c r="AQ250" i="13"/>
  <c r="AI250" i="13"/>
  <c r="AG250" i="13"/>
  <c r="I250" i="13"/>
  <c r="G250" i="13"/>
  <c r="BA12" i="13"/>
  <c r="AY12" i="13"/>
  <c r="AU12" i="13"/>
  <c r="AQ12" i="13"/>
  <c r="AI12" i="13"/>
  <c r="AP12" i="13"/>
  <c r="AG12" i="13"/>
  <c r="I12" i="13"/>
  <c r="G12" i="13"/>
  <c r="BA249" i="13"/>
  <c r="AY249" i="13"/>
  <c r="AU249" i="13"/>
  <c r="AQ249" i="13"/>
  <c r="AI249" i="13"/>
  <c r="AG249" i="13"/>
  <c r="I249" i="13"/>
  <c r="G249" i="13"/>
  <c r="BA168" i="13"/>
  <c r="AY168" i="13"/>
  <c r="AU168" i="13"/>
  <c r="AQ168" i="13"/>
  <c r="AI168" i="13"/>
  <c r="AP168" i="13"/>
  <c r="AG168" i="13"/>
  <c r="I168" i="13"/>
  <c r="G168" i="13"/>
  <c r="BA85" i="13"/>
  <c r="AY85" i="13"/>
  <c r="AU85" i="13"/>
  <c r="AQ85" i="13"/>
  <c r="AI85" i="13"/>
  <c r="AG85" i="13"/>
  <c r="I85" i="13"/>
  <c r="G85" i="13"/>
  <c r="BA48" i="13"/>
  <c r="AY48" i="13"/>
  <c r="AU48" i="13"/>
  <c r="AQ48" i="13"/>
  <c r="AI48" i="13"/>
  <c r="AP48" i="13"/>
  <c r="AR48" i="13" s="1"/>
  <c r="AS48" i="13" s="1"/>
  <c r="AG48" i="13"/>
  <c r="I48" i="13"/>
  <c r="G48" i="13"/>
  <c r="BA124" i="13"/>
  <c r="AY124" i="13"/>
  <c r="AU124" i="13"/>
  <c r="AQ124" i="13"/>
  <c r="AI124" i="13"/>
  <c r="AP124" i="13"/>
  <c r="AR124" i="13" s="1"/>
  <c r="AS124" i="13" s="1"/>
  <c r="AG124" i="13"/>
  <c r="I124" i="13"/>
  <c r="G124" i="13"/>
  <c r="BA34" i="13"/>
  <c r="AY34" i="13"/>
  <c r="AU34" i="13"/>
  <c r="AQ34" i="13"/>
  <c r="AI34" i="13"/>
  <c r="AP34" i="13"/>
  <c r="AG34" i="13"/>
  <c r="I34" i="13"/>
  <c r="G34" i="13"/>
  <c r="BA64" i="13"/>
  <c r="AY64" i="13"/>
  <c r="AU64" i="13"/>
  <c r="AQ64" i="13"/>
  <c r="AI64" i="13"/>
  <c r="AG64" i="13"/>
  <c r="I64" i="13"/>
  <c r="G64" i="13"/>
  <c r="BA84" i="13"/>
  <c r="AY84" i="13"/>
  <c r="AU84" i="13"/>
  <c r="AQ84" i="13"/>
  <c r="AI84" i="13"/>
  <c r="AP84" i="13"/>
  <c r="AG84" i="13"/>
  <c r="I84" i="13"/>
  <c r="G84" i="13"/>
  <c r="BA262" i="13"/>
  <c r="AY262" i="13"/>
  <c r="AU262" i="13"/>
  <c r="AQ262" i="13"/>
  <c r="AI262" i="13"/>
  <c r="AP262" i="13"/>
  <c r="AR262" i="13" s="1"/>
  <c r="AS262" i="13" s="1"/>
  <c r="AG262" i="13"/>
  <c r="I262" i="13"/>
  <c r="G262" i="13"/>
  <c r="BA248" i="13"/>
  <c r="AY248" i="13"/>
  <c r="AU248" i="13"/>
  <c r="AQ248" i="13"/>
  <c r="AI248" i="13"/>
  <c r="AP248" i="13"/>
  <c r="AG248" i="13"/>
  <c r="I248" i="13"/>
  <c r="G248" i="13"/>
  <c r="BA167" i="13"/>
  <c r="AY167" i="13"/>
  <c r="AU167" i="13"/>
  <c r="AQ167" i="13"/>
  <c r="AI167" i="13"/>
  <c r="AG167" i="13"/>
  <c r="I167" i="13"/>
  <c r="G167" i="13"/>
  <c r="BA33" i="13"/>
  <c r="AY33" i="13"/>
  <c r="AU33" i="13"/>
  <c r="AQ33" i="13"/>
  <c r="AI33" i="13"/>
  <c r="AG33" i="13"/>
  <c r="I33" i="13"/>
  <c r="G33" i="13"/>
  <c r="BA266" i="13"/>
  <c r="AY266" i="13"/>
  <c r="AU266" i="13"/>
  <c r="AQ266" i="13"/>
  <c r="AI266" i="13"/>
  <c r="AP266" i="13"/>
  <c r="AG266" i="13"/>
  <c r="I266" i="13"/>
  <c r="G266" i="13"/>
  <c r="BA203" i="13"/>
  <c r="AY203" i="13"/>
  <c r="AU203" i="13"/>
  <c r="AQ203" i="13"/>
  <c r="AI203" i="13"/>
  <c r="AG203" i="13"/>
  <c r="I203" i="13"/>
  <c r="G203" i="13"/>
  <c r="BA123" i="13"/>
  <c r="AY123" i="13"/>
  <c r="AU123" i="13"/>
  <c r="AQ123" i="13"/>
  <c r="AI123" i="13"/>
  <c r="AG123" i="13"/>
  <c r="I123" i="13"/>
  <c r="G123" i="13"/>
  <c r="BA231" i="13"/>
  <c r="AY231" i="13"/>
  <c r="AU231" i="13"/>
  <c r="AQ231" i="13"/>
  <c r="AI231" i="13"/>
  <c r="AO231" i="13" s="1"/>
  <c r="AP231" i="13"/>
  <c r="AG231" i="13"/>
  <c r="I231" i="13"/>
  <c r="G231" i="13"/>
  <c r="BA166" i="13"/>
  <c r="AY166" i="13"/>
  <c r="AU166" i="13"/>
  <c r="AQ166" i="13"/>
  <c r="AI166" i="13"/>
  <c r="AP166" i="13"/>
  <c r="AR166" i="13" s="1"/>
  <c r="AS166" i="13" s="1"/>
  <c r="AG166" i="13"/>
  <c r="I166" i="13"/>
  <c r="G166" i="13"/>
  <c r="BA63" i="13"/>
  <c r="AY63" i="13"/>
  <c r="AU63" i="13"/>
  <c r="AQ63" i="13"/>
  <c r="AI63" i="13"/>
  <c r="AO63" i="13" s="1"/>
  <c r="AP63" i="13"/>
  <c r="AG63" i="13"/>
  <c r="I63" i="13"/>
  <c r="G63" i="13"/>
  <c r="BA83" i="13"/>
  <c r="AY83" i="13"/>
  <c r="AU83" i="13"/>
  <c r="AQ83" i="13"/>
  <c r="AI83" i="13"/>
  <c r="AG83" i="13"/>
  <c r="I83" i="13"/>
  <c r="G83" i="13"/>
  <c r="BA122" i="13"/>
  <c r="AY122" i="13"/>
  <c r="AU122" i="13"/>
  <c r="AQ122" i="13"/>
  <c r="AI122" i="13"/>
  <c r="AP122" i="13"/>
  <c r="AG122" i="13"/>
  <c r="I122" i="13"/>
  <c r="G122" i="13"/>
  <c r="BA267" i="13"/>
  <c r="AY267" i="13"/>
  <c r="AU267" i="13"/>
  <c r="AQ267" i="13"/>
  <c r="AI267" i="13"/>
  <c r="AP267" i="13"/>
  <c r="AR267" i="13" s="1"/>
  <c r="AS267" i="13" s="1"/>
  <c r="AG267" i="13"/>
  <c r="I267" i="13"/>
  <c r="G267" i="13"/>
  <c r="BA62" i="13"/>
  <c r="AY62" i="13"/>
  <c r="AU62" i="13"/>
  <c r="AQ62" i="13"/>
  <c r="AI62" i="13"/>
  <c r="AP62" i="13"/>
  <c r="AR62" i="13" s="1"/>
  <c r="AS62" i="13" s="1"/>
  <c r="AG62" i="13"/>
  <c r="I62" i="13"/>
  <c r="G62" i="13"/>
  <c r="BA165" i="13"/>
  <c r="AU165" i="13"/>
  <c r="AQ165" i="13"/>
  <c r="AI165" i="13"/>
  <c r="AG165" i="13"/>
  <c r="I165" i="13"/>
  <c r="G165" i="13"/>
  <c r="BA202" i="13"/>
  <c r="AY202" i="13"/>
  <c r="AU202" i="13"/>
  <c r="AQ202" i="13"/>
  <c r="AI202" i="13"/>
  <c r="AM202" i="13" s="1"/>
  <c r="AN202" i="13" s="1"/>
  <c r="AG202" i="13"/>
  <c r="I202" i="13"/>
  <c r="G202" i="13"/>
  <c r="BA230" i="13"/>
  <c r="AY230" i="13"/>
  <c r="AU230" i="13"/>
  <c r="AQ230" i="13"/>
  <c r="AI230" i="13"/>
  <c r="AM230" i="13" s="1"/>
  <c r="AN230" i="13" s="1"/>
  <c r="AG230" i="13"/>
  <c r="I230" i="13"/>
  <c r="G230" i="13"/>
  <c r="BA164" i="13"/>
  <c r="AY164" i="13"/>
  <c r="AU164" i="13"/>
  <c r="AQ164" i="13"/>
  <c r="AI164" i="13"/>
  <c r="AM164" i="13" s="1"/>
  <c r="AN164" i="13" s="1"/>
  <c r="AG164" i="13"/>
  <c r="I164" i="13"/>
  <c r="G164" i="13"/>
  <c r="BA163" i="13"/>
  <c r="AY163" i="13"/>
  <c r="AU163" i="13"/>
  <c r="AQ163" i="13"/>
  <c r="AI163" i="13"/>
  <c r="AG163" i="13"/>
  <c r="I163" i="13"/>
  <c r="G163" i="13"/>
  <c r="BA221" i="13"/>
  <c r="AY221" i="13"/>
  <c r="AU221" i="13"/>
  <c r="AQ221" i="13"/>
  <c r="AI221" i="13"/>
  <c r="AM221" i="13" s="1"/>
  <c r="AN221" i="13" s="1"/>
  <c r="AG221" i="13"/>
  <c r="I221" i="13"/>
  <c r="G221" i="13"/>
  <c r="BA32" i="13"/>
  <c r="AY32" i="13"/>
  <c r="AU32" i="13"/>
  <c r="AQ32" i="13"/>
  <c r="AI32" i="13"/>
  <c r="AM32" i="13" s="1"/>
  <c r="AN32" i="13" s="1"/>
  <c r="AG32" i="13"/>
  <c r="I32" i="13"/>
  <c r="G32" i="13"/>
  <c r="BA201" i="13"/>
  <c r="AY201" i="13"/>
  <c r="AU201" i="13"/>
  <c r="AQ201" i="13"/>
  <c r="AI201" i="13"/>
  <c r="AM201" i="13" s="1"/>
  <c r="AN201" i="13" s="1"/>
  <c r="AG201" i="13"/>
  <c r="I201" i="13"/>
  <c r="G201" i="13"/>
  <c r="BA82" i="13"/>
  <c r="AY82" i="13"/>
  <c r="AU82" i="13"/>
  <c r="AQ82" i="13"/>
  <c r="AI82" i="13"/>
  <c r="AG82" i="13"/>
  <c r="I82" i="13"/>
  <c r="G82" i="13"/>
  <c r="BA101" i="13"/>
  <c r="AY101" i="13"/>
  <c r="AU101" i="13"/>
  <c r="AQ101" i="13"/>
  <c r="AI101" i="13"/>
  <c r="AM101" i="13" s="1"/>
  <c r="AN101" i="13" s="1"/>
  <c r="AG101" i="13"/>
  <c r="I101" i="13"/>
  <c r="G101" i="13"/>
  <c r="BA31" i="13"/>
  <c r="AY31" i="13"/>
  <c r="AU31" i="13"/>
  <c r="AQ31" i="13"/>
  <c r="AI31" i="13"/>
  <c r="AM31" i="13" s="1"/>
  <c r="AN31" i="13" s="1"/>
  <c r="AG31" i="13"/>
  <c r="I31" i="13"/>
  <c r="G31" i="13"/>
  <c r="BA200" i="13"/>
  <c r="AY200" i="13"/>
  <c r="AU200" i="13"/>
  <c r="AQ200" i="13"/>
  <c r="AI200" i="13"/>
  <c r="AM200" i="13" s="1"/>
  <c r="AN200" i="13" s="1"/>
  <c r="AG200" i="13"/>
  <c r="I200" i="13"/>
  <c r="G200" i="13"/>
  <c r="BA30" i="13"/>
  <c r="AY30" i="13"/>
  <c r="AU30" i="13"/>
  <c r="AQ30" i="13"/>
  <c r="AI30" i="13"/>
  <c r="AG30" i="13"/>
  <c r="I30" i="13"/>
  <c r="G30" i="13"/>
  <c r="BA199" i="13"/>
  <c r="AY199" i="13"/>
  <c r="AU199" i="13"/>
  <c r="AQ199" i="13"/>
  <c r="AI199" i="13"/>
  <c r="AM199" i="13" s="1"/>
  <c r="AN199" i="13" s="1"/>
  <c r="AG199" i="13"/>
  <c r="I199" i="13"/>
  <c r="G199" i="13"/>
  <c r="BA198" i="13"/>
  <c r="AY198" i="13"/>
  <c r="AU198" i="13"/>
  <c r="AQ198" i="13"/>
  <c r="AI198" i="13"/>
  <c r="AM198" i="13" s="1"/>
  <c r="AN198" i="13" s="1"/>
  <c r="AG198" i="13"/>
  <c r="I198" i="13"/>
  <c r="G198" i="13"/>
  <c r="BA197" i="13"/>
  <c r="AY197" i="13"/>
  <c r="AU197" i="13"/>
  <c r="AQ197" i="13"/>
  <c r="AI197" i="13"/>
  <c r="AM197" i="13" s="1"/>
  <c r="AN197" i="13" s="1"/>
  <c r="AG197" i="13"/>
  <c r="I197" i="13"/>
  <c r="G197" i="13"/>
  <c r="BA24" i="13"/>
  <c r="AY24" i="13"/>
  <c r="AU24" i="13"/>
  <c r="AQ24" i="13"/>
  <c r="AI24" i="13"/>
  <c r="AM24" i="13" s="1"/>
  <c r="AN24" i="13" s="1"/>
  <c r="AG24" i="13"/>
  <c r="I24" i="13"/>
  <c r="G24" i="13"/>
  <c r="BA196" i="13"/>
  <c r="AY196" i="13"/>
  <c r="AU196" i="13"/>
  <c r="AQ196" i="13"/>
  <c r="AI196" i="13"/>
  <c r="AM196" i="13" s="1"/>
  <c r="AN196" i="13" s="1"/>
  <c r="AG196" i="13"/>
  <c r="I196" i="13"/>
  <c r="G196" i="13"/>
  <c r="BA162" i="13"/>
  <c r="AY162" i="13"/>
  <c r="AU162" i="13"/>
  <c r="AQ162" i="13"/>
  <c r="AI162" i="13"/>
  <c r="AG162" i="13"/>
  <c r="I162" i="13"/>
  <c r="G162" i="13"/>
  <c r="BA81" i="13"/>
  <c r="AY81" i="13"/>
  <c r="AU81" i="13"/>
  <c r="AQ81" i="13"/>
  <c r="AI81" i="13"/>
  <c r="AM81" i="13" s="1"/>
  <c r="AN81" i="13" s="1"/>
  <c r="AG81" i="13"/>
  <c r="I81" i="13"/>
  <c r="G81" i="13"/>
  <c r="BA161" i="13"/>
  <c r="AY161" i="13"/>
  <c r="AU161" i="13"/>
  <c r="AQ161" i="13"/>
  <c r="AI161" i="13"/>
  <c r="AM161" i="13" s="1"/>
  <c r="AN161" i="13" s="1"/>
  <c r="AG161" i="13"/>
  <c r="I161" i="13"/>
  <c r="G161" i="13"/>
  <c r="BA195" i="13"/>
  <c r="AY195" i="13"/>
  <c r="AU195" i="13"/>
  <c r="AQ195" i="13"/>
  <c r="AI195" i="13"/>
  <c r="AM195" i="13" s="1"/>
  <c r="AN195" i="13" s="1"/>
  <c r="AG195" i="13"/>
  <c r="I195" i="13"/>
  <c r="G195" i="13"/>
  <c r="BA160" i="13"/>
  <c r="AY160" i="13"/>
  <c r="AU160" i="13"/>
  <c r="AQ160" i="13"/>
  <c r="AI160" i="13"/>
  <c r="AG160" i="13"/>
  <c r="I160" i="13"/>
  <c r="G160" i="13"/>
  <c r="BA121" i="13"/>
  <c r="AY121" i="13"/>
  <c r="AU121" i="13"/>
  <c r="AQ121" i="13"/>
  <c r="AI121" i="13"/>
  <c r="AM121" i="13" s="1"/>
  <c r="AN121" i="13" s="1"/>
  <c r="AG121" i="13"/>
  <c r="I121" i="13"/>
  <c r="G121" i="13"/>
  <c r="BA194" i="13"/>
  <c r="AY194" i="13"/>
  <c r="AU194" i="13"/>
  <c r="AQ194" i="13"/>
  <c r="AI194" i="13"/>
  <c r="AM194" i="13" s="1"/>
  <c r="AN194" i="13" s="1"/>
  <c r="AG194" i="13"/>
  <c r="I194" i="13"/>
  <c r="G194" i="13"/>
  <c r="BA159" i="13"/>
  <c r="AY159" i="13"/>
  <c r="AU159" i="13"/>
  <c r="AQ159" i="13"/>
  <c r="AI159" i="13"/>
  <c r="AM159" i="13" s="1"/>
  <c r="AN159" i="13" s="1"/>
  <c r="AG159" i="13"/>
  <c r="I159" i="13"/>
  <c r="G159" i="13"/>
  <c r="BA193" i="13"/>
  <c r="AY193" i="13"/>
  <c r="AU193" i="13"/>
  <c r="AQ193" i="13"/>
  <c r="AI193" i="13"/>
  <c r="AG193" i="13"/>
  <c r="I193" i="13"/>
  <c r="G193" i="13"/>
  <c r="BA158" i="13"/>
  <c r="AY158" i="13"/>
  <c r="AU158" i="13"/>
  <c r="AQ158" i="13"/>
  <c r="AI158" i="13"/>
  <c r="AM158" i="13" s="1"/>
  <c r="AN158" i="13" s="1"/>
  <c r="AG158" i="13"/>
  <c r="I158" i="13"/>
  <c r="G158" i="13"/>
  <c r="BA100" i="13"/>
  <c r="AY100" i="13"/>
  <c r="AU100" i="13"/>
  <c r="AQ100" i="13"/>
  <c r="AI100" i="13"/>
  <c r="AM100" i="13" s="1"/>
  <c r="AN100" i="13" s="1"/>
  <c r="AG100" i="13"/>
  <c r="I100" i="13"/>
  <c r="G100" i="13"/>
  <c r="BA61" i="13"/>
  <c r="AY61" i="13"/>
  <c r="AU61" i="13"/>
  <c r="AQ61" i="13"/>
  <c r="AI61" i="13"/>
  <c r="AM61" i="13" s="1"/>
  <c r="AN61" i="13" s="1"/>
  <c r="AG61" i="13"/>
  <c r="I61" i="13"/>
  <c r="G61" i="13"/>
  <c r="BA157" i="13"/>
  <c r="AY157" i="13"/>
  <c r="AU157" i="13"/>
  <c r="AQ157" i="13"/>
  <c r="AI157" i="13"/>
  <c r="AM157" i="13"/>
  <c r="AN157" i="13" s="1"/>
  <c r="AG157" i="13"/>
  <c r="I157" i="13"/>
  <c r="G157" i="13"/>
  <c r="BA11" i="13"/>
  <c r="AY11" i="13"/>
  <c r="AU11" i="13"/>
  <c r="AQ11" i="13"/>
  <c r="AI11" i="13"/>
  <c r="AM11" i="13" s="1"/>
  <c r="AN11" i="13" s="1"/>
  <c r="AG11" i="13"/>
  <c r="I11" i="13"/>
  <c r="G11" i="13"/>
  <c r="BA80" i="13"/>
  <c r="AY80" i="13"/>
  <c r="AU80" i="13"/>
  <c r="AQ80" i="13"/>
  <c r="AI80" i="13"/>
  <c r="AM80" i="13" s="1"/>
  <c r="AN80" i="13" s="1"/>
  <c r="AG80" i="13"/>
  <c r="I80" i="13"/>
  <c r="G80" i="13"/>
  <c r="BA213" i="13"/>
  <c r="AY213" i="13"/>
  <c r="AU213" i="13"/>
  <c r="AQ213" i="13"/>
  <c r="AI213" i="13"/>
  <c r="AM213" i="13" s="1"/>
  <c r="AN213" i="13" s="1"/>
  <c r="AG213" i="13"/>
  <c r="I213" i="13"/>
  <c r="G213" i="13"/>
  <c r="BA60" i="13"/>
  <c r="AY60" i="13"/>
  <c r="AU60" i="13"/>
  <c r="AQ60" i="13"/>
  <c r="AI60" i="13"/>
  <c r="AM60" i="13" s="1"/>
  <c r="AN60" i="13" s="1"/>
  <c r="AG60" i="13"/>
  <c r="I60" i="13"/>
  <c r="G60" i="13"/>
  <c r="BA120" i="13"/>
  <c r="AY120" i="13"/>
  <c r="AU120" i="13"/>
  <c r="AQ120" i="13"/>
  <c r="AI120" i="13"/>
  <c r="AM120" i="13" s="1"/>
  <c r="AN120" i="13" s="1"/>
  <c r="AG120" i="13"/>
  <c r="I120" i="13"/>
  <c r="G120" i="13"/>
  <c r="AY156" i="13"/>
  <c r="AU156" i="13"/>
  <c r="AQ156" i="13"/>
  <c r="AI156" i="13"/>
  <c r="AP156" i="13"/>
  <c r="AR156" i="13" s="1"/>
  <c r="AS156" i="13" s="1"/>
  <c r="AG156" i="13"/>
  <c r="I156" i="13"/>
  <c r="G156" i="13"/>
  <c r="BA23" i="13"/>
  <c r="AY23" i="13"/>
  <c r="AU23" i="13"/>
  <c r="AQ23" i="13"/>
  <c r="AI23" i="13"/>
  <c r="AP23" i="13"/>
  <c r="AG23" i="13"/>
  <c r="I23" i="13"/>
  <c r="G23" i="13"/>
  <c r="BA220" i="13"/>
  <c r="AY220" i="13"/>
  <c r="AU220" i="13"/>
  <c r="AQ220" i="13"/>
  <c r="AI220" i="13"/>
  <c r="AG220" i="13"/>
  <c r="I220" i="13"/>
  <c r="G220" i="13"/>
  <c r="BA192" i="13"/>
  <c r="AY192" i="13"/>
  <c r="AU192" i="13"/>
  <c r="AQ192" i="13"/>
  <c r="AI192" i="13"/>
  <c r="AP192" i="13"/>
  <c r="AG192" i="13"/>
  <c r="I192" i="13"/>
  <c r="G192" i="13"/>
  <c r="BA22" i="13"/>
  <c r="AY22" i="13"/>
  <c r="AU22" i="13"/>
  <c r="AQ22" i="13"/>
  <c r="AI22" i="13"/>
  <c r="AP22" i="13"/>
  <c r="AR22" i="13" s="1"/>
  <c r="AS22" i="13" s="1"/>
  <c r="AG22" i="13"/>
  <c r="I22" i="13"/>
  <c r="G22" i="13"/>
  <c r="BA99" i="13"/>
  <c r="AY99" i="13"/>
  <c r="AU99" i="13"/>
  <c r="AQ99" i="13"/>
  <c r="AI99" i="13"/>
  <c r="AP99" i="13"/>
  <c r="AR99" i="13" s="1"/>
  <c r="AS99" i="13" s="1"/>
  <c r="AG99" i="13"/>
  <c r="I99" i="13"/>
  <c r="G99" i="13"/>
  <c r="BA247" i="13"/>
  <c r="AY247" i="13"/>
  <c r="AU247" i="13"/>
  <c r="AQ247" i="13"/>
  <c r="AI247" i="13"/>
  <c r="AG247" i="13"/>
  <c r="I247" i="13"/>
  <c r="G247" i="13"/>
  <c r="BA246" i="13"/>
  <c r="AY246" i="13"/>
  <c r="AU246" i="13"/>
  <c r="AQ246" i="13"/>
  <c r="AI246" i="13"/>
  <c r="AG246" i="13"/>
  <c r="I246" i="13"/>
  <c r="G246" i="13"/>
  <c r="BA155" i="13"/>
  <c r="AY155" i="13"/>
  <c r="AU155" i="13"/>
  <c r="AQ155" i="13"/>
  <c r="AI155" i="13"/>
  <c r="AP155" i="13"/>
  <c r="AR155" i="13" s="1"/>
  <c r="AS155" i="13" s="1"/>
  <c r="AG155" i="13"/>
  <c r="I155" i="13"/>
  <c r="G155" i="13"/>
  <c r="BA219" i="13"/>
  <c r="AY219" i="13"/>
  <c r="AU219" i="13"/>
  <c r="AQ219" i="13"/>
  <c r="AI219" i="13"/>
  <c r="AO219" i="13" s="1"/>
  <c r="AP219" i="13"/>
  <c r="AG219" i="13"/>
  <c r="I219" i="13"/>
  <c r="G219" i="13"/>
  <c r="BA21" i="13"/>
  <c r="AY21" i="13"/>
  <c r="AU21" i="13"/>
  <c r="AQ21" i="13"/>
  <c r="AI21" i="13"/>
  <c r="AG21" i="13"/>
  <c r="I21" i="13"/>
  <c r="G21" i="13"/>
  <c r="BA98" i="13"/>
  <c r="AY98" i="13"/>
  <c r="AU98" i="13"/>
  <c r="AQ98" i="13"/>
  <c r="AI98" i="13"/>
  <c r="AO98" i="13" s="1"/>
  <c r="AP98" i="13"/>
  <c r="AG98" i="13"/>
  <c r="I98" i="13"/>
  <c r="G98" i="13"/>
  <c r="BA154" i="13"/>
  <c r="AY154" i="13"/>
  <c r="AU154" i="13"/>
  <c r="AQ154" i="13"/>
  <c r="AI154" i="13"/>
  <c r="AG154" i="13"/>
  <c r="I154" i="13"/>
  <c r="G154" i="13"/>
  <c r="BA153" i="13"/>
  <c r="AY153" i="13"/>
  <c r="AU153" i="13"/>
  <c r="AQ153" i="13"/>
  <c r="AI153" i="13"/>
  <c r="AO153" i="13" s="1"/>
  <c r="AP153" i="13"/>
  <c r="AG153" i="13"/>
  <c r="I153" i="13"/>
  <c r="G153" i="13"/>
  <c r="BA152" i="13"/>
  <c r="AY152" i="13"/>
  <c r="AU152" i="13"/>
  <c r="AQ152" i="13"/>
  <c r="AI152" i="13"/>
  <c r="AG152" i="13"/>
  <c r="I152" i="13"/>
  <c r="G152" i="13"/>
  <c r="BA191" i="13"/>
  <c r="AY191" i="13"/>
  <c r="AU191" i="13"/>
  <c r="AQ191" i="13"/>
  <c r="AI191" i="13"/>
  <c r="AO191" i="13" s="1"/>
  <c r="AP191" i="13"/>
  <c r="AG191" i="13"/>
  <c r="I191" i="13"/>
  <c r="G191" i="13"/>
  <c r="BA212" i="13"/>
  <c r="AY212" i="13"/>
  <c r="AU212" i="13"/>
  <c r="AQ212" i="13"/>
  <c r="AI212" i="13"/>
  <c r="AP212" i="13"/>
  <c r="AG212" i="13"/>
  <c r="I212" i="13"/>
  <c r="G212" i="13"/>
  <c r="BA151" i="13"/>
  <c r="AY151" i="13"/>
  <c r="AU151" i="13"/>
  <c r="AQ151" i="13"/>
  <c r="AI151" i="13"/>
  <c r="AO151" i="13" s="1"/>
  <c r="AP151" i="13"/>
  <c r="AG151" i="13"/>
  <c r="I151" i="13"/>
  <c r="G151" i="13"/>
  <c r="BA150" i="13"/>
  <c r="AY150" i="13"/>
  <c r="AU150" i="13"/>
  <c r="AQ150" i="13"/>
  <c r="AI150" i="13"/>
  <c r="AG150" i="13"/>
  <c r="I150" i="13"/>
  <c r="G150" i="13"/>
  <c r="BA245" i="13"/>
  <c r="AY245" i="13"/>
  <c r="AU245" i="13"/>
  <c r="AQ245" i="13"/>
  <c r="AI245" i="13"/>
  <c r="AG245" i="13"/>
  <c r="I245" i="13"/>
  <c r="G245" i="13"/>
  <c r="BA29" i="13"/>
  <c r="AY29" i="13"/>
  <c r="AU29" i="13"/>
  <c r="AQ29" i="13"/>
  <c r="AI29" i="13"/>
  <c r="AG29" i="13"/>
  <c r="I29" i="13"/>
  <c r="G29" i="13"/>
  <c r="BA190" i="13"/>
  <c r="AY190" i="13"/>
  <c r="AU190" i="13"/>
  <c r="AQ190" i="13"/>
  <c r="AI190" i="13"/>
  <c r="AM190" i="13" s="1"/>
  <c r="AN190" i="13" s="1"/>
  <c r="AG190" i="13"/>
  <c r="I190" i="13"/>
  <c r="G190" i="13"/>
  <c r="BA189" i="13"/>
  <c r="AY189" i="13"/>
  <c r="AU189" i="13"/>
  <c r="AQ189" i="13"/>
  <c r="AI189" i="13"/>
  <c r="AG189" i="13"/>
  <c r="I189" i="13"/>
  <c r="G189" i="13"/>
  <c r="BA59" i="13"/>
  <c r="AY59" i="13"/>
  <c r="AU59" i="13"/>
  <c r="AQ59" i="13"/>
  <c r="AI59" i="13"/>
  <c r="AG59" i="13"/>
  <c r="I59" i="13"/>
  <c r="G59" i="13"/>
  <c r="BA119" i="13"/>
  <c r="AY119" i="13"/>
  <c r="AU119" i="13"/>
  <c r="AQ119" i="13"/>
  <c r="AI119" i="13"/>
  <c r="AG119" i="13"/>
  <c r="I119" i="13"/>
  <c r="G119" i="13"/>
  <c r="BA218" i="13"/>
  <c r="AY218" i="13"/>
  <c r="AU218" i="13"/>
  <c r="AQ218" i="13"/>
  <c r="AI218" i="13"/>
  <c r="AM218" i="13" s="1"/>
  <c r="AN218" i="13" s="1"/>
  <c r="AG218" i="13"/>
  <c r="I218" i="13"/>
  <c r="G218" i="13"/>
  <c r="BA79" i="13"/>
  <c r="AY79" i="13"/>
  <c r="AU79" i="13"/>
  <c r="AQ79" i="13"/>
  <c r="AI79" i="13"/>
  <c r="AG79" i="13"/>
  <c r="I79" i="13"/>
  <c r="G79" i="13"/>
  <c r="BA149" i="13"/>
  <c r="AY149" i="13"/>
  <c r="AU149" i="13"/>
  <c r="AQ149" i="13"/>
  <c r="AI149" i="13"/>
  <c r="AG149" i="13"/>
  <c r="I149" i="13"/>
  <c r="G149" i="13"/>
  <c r="BA58" i="13"/>
  <c r="AY58" i="13"/>
  <c r="AU58" i="13"/>
  <c r="AQ58" i="13"/>
  <c r="AI58" i="13"/>
  <c r="AG58" i="13"/>
  <c r="I58" i="13"/>
  <c r="G58" i="13"/>
  <c r="BA118" i="13"/>
  <c r="AY118" i="13"/>
  <c r="AU118" i="13"/>
  <c r="AQ118" i="13"/>
  <c r="AI118" i="13"/>
  <c r="AM118" i="13"/>
  <c r="AN118" i="13" s="1"/>
  <c r="AG118" i="13"/>
  <c r="I118" i="13"/>
  <c r="G118" i="13"/>
  <c r="BA257" i="13"/>
  <c r="AY257" i="13"/>
  <c r="AU257" i="13"/>
  <c r="AQ257" i="13"/>
  <c r="AI257" i="13"/>
  <c r="AM257" i="13" s="1"/>
  <c r="AN257" i="13" s="1"/>
  <c r="AG257" i="13"/>
  <c r="I257" i="13"/>
  <c r="G257" i="13"/>
  <c r="BA244" i="13"/>
  <c r="AY244" i="13"/>
  <c r="AU244" i="13"/>
  <c r="AQ244" i="13"/>
  <c r="AI244" i="13"/>
  <c r="AM244" i="13" s="1"/>
  <c r="AN244" i="13" s="1"/>
  <c r="AG244" i="13"/>
  <c r="I244" i="13"/>
  <c r="G244" i="13"/>
  <c r="BA260" i="13"/>
  <c r="AY260" i="13"/>
  <c r="AU260" i="13"/>
  <c r="AQ260" i="13"/>
  <c r="AI260" i="13"/>
  <c r="AM260" i="13" s="1"/>
  <c r="AN260" i="13" s="1"/>
  <c r="AG260" i="13"/>
  <c r="I260" i="13"/>
  <c r="G260" i="13"/>
  <c r="BA259" i="13"/>
  <c r="AY259" i="13"/>
  <c r="AU259" i="13"/>
  <c r="AQ259" i="13"/>
  <c r="AI259" i="13"/>
  <c r="AM259" i="13" s="1"/>
  <c r="AN259" i="13" s="1"/>
  <c r="AG259" i="13"/>
  <c r="I259" i="13"/>
  <c r="G259" i="13"/>
  <c r="BA243" i="13"/>
  <c r="AY243" i="13"/>
  <c r="AU243" i="13"/>
  <c r="AQ243" i="13"/>
  <c r="AI243" i="13"/>
  <c r="AM243" i="13" s="1"/>
  <c r="AN243" i="13" s="1"/>
  <c r="AG243" i="13"/>
  <c r="I243" i="13"/>
  <c r="G243" i="13"/>
  <c r="BA188" i="13"/>
  <c r="AY188" i="13"/>
  <c r="AU188" i="13"/>
  <c r="AQ188" i="13"/>
  <c r="AI188" i="13"/>
  <c r="AM188" i="13" s="1"/>
  <c r="AN188" i="13" s="1"/>
  <c r="AG188" i="13"/>
  <c r="I188" i="13"/>
  <c r="G188" i="13"/>
  <c r="BA148" i="13"/>
  <c r="AY148" i="13"/>
  <c r="AU148" i="13"/>
  <c r="AQ148" i="13"/>
  <c r="AI148" i="13"/>
  <c r="AM148" i="13" s="1"/>
  <c r="AN148" i="13" s="1"/>
  <c r="AG148" i="13"/>
  <c r="I148" i="13"/>
  <c r="G148" i="13"/>
  <c r="BA242" i="13"/>
  <c r="AY242" i="13"/>
  <c r="AU242" i="13"/>
  <c r="AQ242" i="13"/>
  <c r="AI242" i="13"/>
  <c r="AM242" i="13" s="1"/>
  <c r="AN242" i="13" s="1"/>
  <c r="AG242" i="13"/>
  <c r="I242" i="13"/>
  <c r="G242" i="13"/>
  <c r="BA229" i="13"/>
  <c r="AY229" i="13"/>
  <c r="AU229" i="13"/>
  <c r="AQ229" i="13"/>
  <c r="AI229" i="13"/>
  <c r="AG229" i="13"/>
  <c r="I229" i="13"/>
  <c r="G229" i="13"/>
  <c r="BA117" i="13"/>
  <c r="AY117" i="13"/>
  <c r="AU117" i="13"/>
  <c r="AQ117" i="13"/>
  <c r="AI117" i="13"/>
  <c r="AM117" i="13" s="1"/>
  <c r="AN117" i="13" s="1"/>
  <c r="AG117" i="13"/>
  <c r="I117" i="13"/>
  <c r="G117" i="13"/>
  <c r="BA47" i="13"/>
  <c r="AY47" i="13"/>
  <c r="AU47" i="13"/>
  <c r="AQ47" i="13"/>
  <c r="AI47" i="13"/>
  <c r="AG47" i="13"/>
  <c r="I47" i="13"/>
  <c r="G47" i="13"/>
  <c r="BA20" i="13"/>
  <c r="AY20" i="13"/>
  <c r="AU20" i="13"/>
  <c r="AQ20" i="13"/>
  <c r="AI20" i="13"/>
  <c r="AM20" i="13" s="1"/>
  <c r="AN20" i="13" s="1"/>
  <c r="AG20" i="13"/>
  <c r="I20" i="13"/>
  <c r="G20" i="13"/>
  <c r="BA19" i="13"/>
  <c r="AY19" i="13"/>
  <c r="AU19" i="13"/>
  <c r="AQ19" i="13"/>
  <c r="AI19" i="13"/>
  <c r="AM19" i="13" s="1"/>
  <c r="AN19" i="13" s="1"/>
  <c r="AG19" i="13"/>
  <c r="I19" i="13"/>
  <c r="G19" i="13"/>
  <c r="AU272" i="13"/>
  <c r="AQ272" i="13"/>
  <c r="AN272" i="13"/>
  <c r="AI272" i="13"/>
  <c r="AP272" i="13"/>
  <c r="AG272" i="13"/>
  <c r="AU271" i="13"/>
  <c r="AQ271" i="13"/>
  <c r="AN271" i="13"/>
  <c r="AI271" i="13"/>
  <c r="AG271" i="13"/>
  <c r="AU270" i="13"/>
  <c r="AQ270" i="13"/>
  <c r="AN270" i="13"/>
  <c r="AI270" i="13"/>
  <c r="AG270" i="13"/>
  <c r="AU269" i="13"/>
  <c r="AQ269" i="13"/>
  <c r="AN269" i="13"/>
  <c r="AI269" i="13"/>
  <c r="AP269" i="13"/>
  <c r="AG269" i="13"/>
  <c r="AU268" i="13"/>
  <c r="AQ268" i="13"/>
  <c r="AN268" i="13"/>
  <c r="AI268" i="13"/>
  <c r="AP268" i="13"/>
  <c r="AG268" i="13"/>
  <c r="BA116" i="13"/>
  <c r="AY116" i="13"/>
  <c r="AU116" i="13"/>
  <c r="AQ116" i="13"/>
  <c r="AI116" i="13"/>
  <c r="AP116" i="13"/>
  <c r="AR116" i="13" s="1"/>
  <c r="AS116" i="13" s="1"/>
  <c r="AG116" i="13"/>
  <c r="I116" i="13"/>
  <c r="G116" i="13"/>
  <c r="BA115" i="13"/>
  <c r="AY115" i="13"/>
  <c r="AU115" i="13"/>
  <c r="AQ115" i="13"/>
  <c r="AI115" i="13"/>
  <c r="AG115" i="13"/>
  <c r="I115" i="13"/>
  <c r="G115" i="13"/>
  <c r="BA114" i="13"/>
  <c r="AY114" i="13"/>
  <c r="AU114" i="13"/>
  <c r="AQ114" i="13"/>
  <c r="AI114" i="13"/>
  <c r="AP114" i="13"/>
  <c r="AG114" i="13"/>
  <c r="I114" i="13"/>
  <c r="G114" i="13"/>
  <c r="BA187" i="13"/>
  <c r="AY187" i="13"/>
  <c r="AU187" i="13"/>
  <c r="AQ187" i="13"/>
  <c r="AI187" i="13"/>
  <c r="AP187" i="13"/>
  <c r="AG187" i="13"/>
  <c r="I187" i="13"/>
  <c r="G187" i="13"/>
  <c r="BA265" i="13"/>
  <c r="AY265" i="13"/>
  <c r="AU265" i="13"/>
  <c r="AQ265" i="13"/>
  <c r="AI265" i="13"/>
  <c r="AP265" i="13"/>
  <c r="AR265" i="13" s="1"/>
  <c r="AS265" i="13" s="1"/>
  <c r="AG265" i="13"/>
  <c r="I265" i="13"/>
  <c r="G265" i="13"/>
  <c r="BA113" i="13"/>
  <c r="AY113" i="13"/>
  <c r="AU113" i="13"/>
  <c r="AQ113" i="13"/>
  <c r="AI113" i="13"/>
  <c r="AG113" i="13"/>
  <c r="I113" i="13"/>
  <c r="G113" i="13"/>
  <c r="BA228" i="13"/>
  <c r="AY228" i="13"/>
  <c r="AU228" i="13"/>
  <c r="AQ228" i="13"/>
  <c r="AI228" i="13"/>
  <c r="AP228" i="13"/>
  <c r="AG228" i="13"/>
  <c r="I228" i="13"/>
  <c r="G228" i="13"/>
  <c r="BA46" i="13"/>
  <c r="AY46" i="13"/>
  <c r="AU46" i="13"/>
  <c r="AQ46" i="13"/>
  <c r="AI46" i="13"/>
  <c r="AP46" i="13"/>
  <c r="AG46" i="13"/>
  <c r="I46" i="13"/>
  <c r="G46" i="13"/>
  <c r="BA45" i="13"/>
  <c r="AY45" i="13"/>
  <c r="AU45" i="13"/>
  <c r="AQ45" i="13"/>
  <c r="AI45" i="13"/>
  <c r="AG45" i="13"/>
  <c r="I45" i="13"/>
  <c r="G45" i="13"/>
  <c r="BA78" i="13"/>
  <c r="AY78" i="13"/>
  <c r="AU78" i="13"/>
  <c r="AQ78" i="13"/>
  <c r="AI78" i="13"/>
  <c r="AP78" i="13"/>
  <c r="AR78" i="13" s="1"/>
  <c r="AS78" i="13" s="1"/>
  <c r="AG78" i="13"/>
  <c r="I78" i="13"/>
  <c r="G78" i="13"/>
  <c r="BA44" i="13"/>
  <c r="AY44" i="13"/>
  <c r="AU44" i="13"/>
  <c r="AQ44" i="13"/>
  <c r="AI44" i="13"/>
  <c r="AP44" i="13"/>
  <c r="AG44" i="13"/>
  <c r="I44" i="13"/>
  <c r="G44" i="13"/>
  <c r="BA43" i="13"/>
  <c r="AY43" i="13"/>
  <c r="AU43" i="13"/>
  <c r="AQ43" i="13"/>
  <c r="AI43" i="13"/>
  <c r="AP43" i="13"/>
  <c r="AG43" i="13"/>
  <c r="I43" i="13"/>
  <c r="G43" i="13"/>
  <c r="BA57" i="13"/>
  <c r="AY57" i="13"/>
  <c r="AU57" i="13"/>
  <c r="AQ57" i="13"/>
  <c r="AI57" i="13"/>
  <c r="AG57" i="13"/>
  <c r="I57" i="13"/>
  <c r="G57" i="13"/>
  <c r="BA42" i="13"/>
  <c r="AY42" i="13"/>
  <c r="AU42" i="13"/>
  <c r="AQ42" i="13"/>
  <c r="AI42" i="13"/>
  <c r="AP42" i="13"/>
  <c r="AR42" i="13" s="1"/>
  <c r="AS42" i="13" s="1"/>
  <c r="AG42" i="13"/>
  <c r="I42" i="13"/>
  <c r="G42" i="13"/>
  <c r="BA112" i="13"/>
  <c r="AY112" i="13"/>
  <c r="AU112" i="13"/>
  <c r="AQ112" i="13"/>
  <c r="AI112" i="13"/>
  <c r="AP112" i="13"/>
  <c r="AG112" i="13"/>
  <c r="I112" i="13"/>
  <c r="G112" i="13"/>
  <c r="BA18" i="13"/>
  <c r="AY18" i="13"/>
  <c r="AU18" i="13"/>
  <c r="AQ18" i="13"/>
  <c r="AI18" i="13"/>
  <c r="AP18" i="13"/>
  <c r="AG18" i="13"/>
  <c r="I18" i="13"/>
  <c r="G18" i="13"/>
  <c r="BA17" i="13"/>
  <c r="AY17" i="13"/>
  <c r="AU17" i="13"/>
  <c r="AQ17" i="13"/>
  <c r="AI17" i="13"/>
  <c r="AG17" i="13"/>
  <c r="I17" i="13"/>
  <c r="G17" i="13"/>
  <c r="BA111" i="13"/>
  <c r="AY111" i="13"/>
  <c r="AU111" i="13"/>
  <c r="AQ111" i="13"/>
  <c r="AI111" i="13"/>
  <c r="AP111" i="13"/>
  <c r="AR111" i="13" s="1"/>
  <c r="AS111" i="13" s="1"/>
  <c r="AG111" i="13"/>
  <c r="I111" i="13"/>
  <c r="G111" i="13"/>
  <c r="BA186" i="13"/>
  <c r="AY186" i="13"/>
  <c r="AU186" i="13"/>
  <c r="AQ186" i="13"/>
  <c r="AI186" i="13"/>
  <c r="AP186" i="13"/>
  <c r="AG186" i="13"/>
  <c r="I186" i="13"/>
  <c r="G186" i="13"/>
  <c r="BA10" i="13"/>
  <c r="AY10" i="13"/>
  <c r="AU10" i="13"/>
  <c r="AQ10" i="13"/>
  <c r="AI10" i="13"/>
  <c r="AP10" i="13"/>
  <c r="AG10" i="13"/>
  <c r="I10" i="13"/>
  <c r="G10" i="13"/>
  <c r="BA77" i="13"/>
  <c r="AY77" i="13"/>
  <c r="AU77" i="13"/>
  <c r="AQ77" i="13"/>
  <c r="AI77" i="13"/>
  <c r="AG77" i="13"/>
  <c r="I77" i="13"/>
  <c r="G77" i="13"/>
  <c r="BA147" i="13"/>
  <c r="AY147" i="13"/>
  <c r="AU147" i="13"/>
  <c r="AQ147" i="13"/>
  <c r="AI147" i="13"/>
  <c r="AP147" i="13"/>
  <c r="AR147" i="13" s="1"/>
  <c r="AS147" i="13" s="1"/>
  <c r="AG147" i="13"/>
  <c r="I147" i="13"/>
  <c r="G147" i="13"/>
  <c r="BA9" i="13"/>
  <c r="AY9" i="13"/>
  <c r="AU9" i="13"/>
  <c r="AQ9" i="13"/>
  <c r="AI9" i="13"/>
  <c r="AP9" i="13"/>
  <c r="AG9" i="13"/>
  <c r="I9" i="13"/>
  <c r="G9" i="13"/>
  <c r="BA41" i="13"/>
  <c r="AY41" i="13"/>
  <c r="AU41" i="13"/>
  <c r="AQ41" i="13"/>
  <c r="AI41" i="13"/>
  <c r="AP41" i="13"/>
  <c r="AG41" i="13"/>
  <c r="I41" i="13"/>
  <c r="G41" i="13"/>
  <c r="BA16" i="13"/>
  <c r="AY16" i="13"/>
  <c r="AU16" i="13"/>
  <c r="AQ16" i="13"/>
  <c r="AI16" i="13"/>
  <c r="AG16" i="13"/>
  <c r="I16" i="13"/>
  <c r="G16" i="13"/>
  <c r="BA40" i="13"/>
  <c r="AY40" i="13"/>
  <c r="AU40" i="13"/>
  <c r="AQ40" i="13"/>
  <c r="AI40" i="13"/>
  <c r="AP40" i="13"/>
  <c r="AR40" i="13" s="1"/>
  <c r="AS40" i="13" s="1"/>
  <c r="AG40" i="13"/>
  <c r="I40" i="13"/>
  <c r="G40" i="13"/>
  <c r="BA227" i="13"/>
  <c r="AY227" i="13"/>
  <c r="AU227" i="13"/>
  <c r="AQ227" i="13"/>
  <c r="AI227" i="13"/>
  <c r="AP227" i="13"/>
  <c r="AG227" i="13"/>
  <c r="I227" i="13"/>
  <c r="G227" i="13"/>
  <c r="BA56" i="13"/>
  <c r="AY56" i="13"/>
  <c r="AU56" i="13"/>
  <c r="AQ56" i="13"/>
  <c r="AI56" i="13"/>
  <c r="AP56" i="13"/>
  <c r="AG56" i="13"/>
  <c r="I56" i="13"/>
  <c r="G56" i="13"/>
  <c r="BA39" i="13"/>
  <c r="AY39" i="13"/>
  <c r="AU39" i="13"/>
  <c r="AQ39" i="13"/>
  <c r="AI39" i="13"/>
  <c r="AG39" i="13"/>
  <c r="I39" i="13"/>
  <c r="G39" i="13"/>
  <c r="BA76" i="13"/>
  <c r="AY76" i="13"/>
  <c r="AU76" i="13"/>
  <c r="AQ76" i="13"/>
  <c r="AI76" i="13"/>
  <c r="AP76" i="13"/>
  <c r="AR76" i="13" s="1"/>
  <c r="AS76" i="13" s="1"/>
  <c r="AG76" i="13"/>
  <c r="I76" i="13"/>
  <c r="G76" i="13"/>
  <c r="BA15" i="13"/>
  <c r="AY15" i="13"/>
  <c r="AU15" i="13"/>
  <c r="AQ15" i="13"/>
  <c r="AI15" i="13"/>
  <c r="AP15" i="13"/>
  <c r="AG15" i="13"/>
  <c r="I15" i="13"/>
  <c r="G15" i="13"/>
  <c r="BA8" i="13"/>
  <c r="AY8" i="13"/>
  <c r="AU8" i="13"/>
  <c r="AQ8" i="13"/>
  <c r="AI8" i="13"/>
  <c r="AP8" i="13"/>
  <c r="AG8" i="13"/>
  <c r="I8" i="13"/>
  <c r="G8" i="13"/>
  <c r="BA110" i="13"/>
  <c r="AY110" i="13"/>
  <c r="AU110" i="13"/>
  <c r="AQ110" i="13"/>
  <c r="AI110" i="13"/>
  <c r="AG110" i="13"/>
  <c r="I110" i="13"/>
  <c r="G110" i="13"/>
  <c r="BA109" i="13"/>
  <c r="AY109" i="13"/>
  <c r="AU109" i="13"/>
  <c r="AQ109" i="13"/>
  <c r="AI109" i="13"/>
  <c r="AP109" i="13"/>
  <c r="AR109" i="13" s="1"/>
  <c r="AS109" i="13" s="1"/>
  <c r="AG109" i="13"/>
  <c r="I109" i="13"/>
  <c r="G109" i="13"/>
  <c r="BA38" i="13"/>
  <c r="AY38" i="13"/>
  <c r="AU38" i="13"/>
  <c r="AQ38" i="13"/>
  <c r="AI38" i="13"/>
  <c r="AP38" i="13"/>
  <c r="AG38" i="13"/>
  <c r="I38" i="13"/>
  <c r="G38" i="13"/>
  <c r="BA108" i="13"/>
  <c r="AY108" i="13"/>
  <c r="AU108" i="13"/>
  <c r="AQ108" i="13"/>
  <c r="AI108" i="13"/>
  <c r="AP108" i="13"/>
  <c r="AG108" i="13"/>
  <c r="I108" i="13"/>
  <c r="G108" i="13"/>
  <c r="BA55" i="13"/>
  <c r="AY55" i="13"/>
  <c r="AU55" i="13"/>
  <c r="AQ55" i="13"/>
  <c r="AI55" i="13"/>
  <c r="AP55" i="13"/>
  <c r="AG55" i="13"/>
  <c r="I55" i="13"/>
  <c r="G55" i="13"/>
  <c r="BA146" i="13"/>
  <c r="AY146" i="13"/>
  <c r="AU146" i="13"/>
  <c r="AQ146" i="13"/>
  <c r="AI146" i="13"/>
  <c r="AP146" i="13"/>
  <c r="AR146" i="13" s="1"/>
  <c r="AS146" i="13" s="1"/>
  <c r="AG146" i="13"/>
  <c r="I146" i="13"/>
  <c r="G146" i="13"/>
  <c r="BA185" i="13"/>
  <c r="AY185" i="13"/>
  <c r="AU185" i="13"/>
  <c r="AQ185" i="13"/>
  <c r="AI185" i="13"/>
  <c r="AP185" i="13"/>
  <c r="AG185" i="13"/>
  <c r="I185" i="13"/>
  <c r="G185" i="13"/>
  <c r="BA184" i="13"/>
  <c r="AY184" i="13"/>
  <c r="AU184" i="13"/>
  <c r="AQ184" i="13"/>
  <c r="AI184" i="13"/>
  <c r="AP184" i="13"/>
  <c r="AG184" i="13"/>
  <c r="I184" i="13"/>
  <c r="G184" i="13"/>
  <c r="BA75" i="13"/>
  <c r="AY75" i="13"/>
  <c r="AU75" i="13"/>
  <c r="AQ75" i="13"/>
  <c r="AI75" i="13"/>
  <c r="AG75" i="13"/>
  <c r="I75" i="13"/>
  <c r="G75" i="13"/>
  <c r="BA183" i="13"/>
  <c r="AY183" i="13"/>
  <c r="AU183" i="13"/>
  <c r="AQ183" i="13"/>
  <c r="AI183" i="13"/>
  <c r="AP183" i="13"/>
  <c r="AR183" i="13" s="1"/>
  <c r="AS183" i="13" s="1"/>
  <c r="AG183" i="13"/>
  <c r="I183" i="13"/>
  <c r="G183" i="13"/>
  <c r="BA74" i="13"/>
  <c r="AY74" i="13"/>
  <c r="AU74" i="13"/>
  <c r="AQ74" i="13"/>
  <c r="AI74" i="13"/>
  <c r="AP74" i="13"/>
  <c r="AG74" i="13"/>
  <c r="I74" i="13"/>
  <c r="G74" i="13"/>
  <c r="BA145" i="13"/>
  <c r="AY145" i="13"/>
  <c r="AU145" i="13"/>
  <c r="AQ145" i="13"/>
  <c r="AI145" i="13"/>
  <c r="AP145" i="13"/>
  <c r="AG145" i="13"/>
  <c r="I145" i="13"/>
  <c r="G145" i="13"/>
  <c r="BA182" i="13"/>
  <c r="AY182" i="13"/>
  <c r="AU182" i="13"/>
  <c r="AQ182" i="13"/>
  <c r="AI182" i="13"/>
  <c r="AG182" i="13"/>
  <c r="I182" i="13"/>
  <c r="G182" i="13"/>
  <c r="BA107" i="13"/>
  <c r="AY107" i="13"/>
  <c r="AU107" i="13"/>
  <c r="AQ107" i="13"/>
  <c r="AI107" i="13"/>
  <c r="AP107" i="13"/>
  <c r="AR107" i="13" s="1"/>
  <c r="AS107" i="13" s="1"/>
  <c r="AG107" i="13"/>
  <c r="I107" i="13"/>
  <c r="G107" i="13"/>
  <c r="BA144" i="13"/>
  <c r="AY144" i="13"/>
  <c r="AU144" i="13"/>
  <c r="AQ144" i="13"/>
  <c r="AI144" i="13"/>
  <c r="AP144" i="13"/>
  <c r="AG144" i="13"/>
  <c r="I144" i="13"/>
  <c r="G144" i="13"/>
  <c r="BA97" i="13"/>
  <c r="AY97" i="13"/>
  <c r="AU97" i="13"/>
  <c r="AQ97" i="13"/>
  <c r="AI97" i="13"/>
  <c r="AP97" i="13"/>
  <c r="AG97" i="13"/>
  <c r="I97" i="13"/>
  <c r="G97" i="13"/>
  <c r="BA264" i="13"/>
  <c r="AY264" i="13"/>
  <c r="AU264" i="13"/>
  <c r="AQ264" i="13"/>
  <c r="AI264" i="13"/>
  <c r="AG264" i="13"/>
  <c r="I264" i="13"/>
  <c r="G264" i="13"/>
  <c r="BA181" i="13"/>
  <c r="AY181" i="13"/>
  <c r="AU181" i="13"/>
  <c r="AQ181" i="13"/>
  <c r="AI181" i="13"/>
  <c r="AP181" i="13"/>
  <c r="AR181" i="13" s="1"/>
  <c r="AS181" i="13" s="1"/>
  <c r="AG181" i="13"/>
  <c r="I181" i="13"/>
  <c r="G181" i="13"/>
  <c r="BA96" i="13"/>
  <c r="AY96" i="13"/>
  <c r="AU96" i="13"/>
  <c r="AQ96" i="13"/>
  <c r="AI96" i="13"/>
  <c r="AP96" i="13"/>
  <c r="AG96" i="13"/>
  <c r="I96" i="13"/>
  <c r="G96" i="13"/>
  <c r="BA180" i="13"/>
  <c r="AY180" i="13"/>
  <c r="AU180" i="13"/>
  <c r="AQ180" i="13"/>
  <c r="AI180" i="13"/>
  <c r="AP180" i="13"/>
  <c r="AG180" i="13"/>
  <c r="I180" i="13"/>
  <c r="G180" i="13"/>
  <c r="BA7" i="13"/>
  <c r="AY7" i="13"/>
  <c r="AU7" i="13"/>
  <c r="AQ7" i="13"/>
  <c r="AI7" i="13"/>
  <c r="AG7" i="13"/>
  <c r="I7" i="13"/>
  <c r="G7" i="13"/>
  <c r="BA106" i="13"/>
  <c r="AY106" i="13"/>
  <c r="AU106" i="13"/>
  <c r="AQ106" i="13"/>
  <c r="AI106" i="13"/>
  <c r="AP106" i="13"/>
  <c r="AR106" i="13" s="1"/>
  <c r="AS106" i="13" s="1"/>
  <c r="AG106" i="13"/>
  <c r="I106" i="13"/>
  <c r="G106" i="13"/>
  <c r="BA241" i="13"/>
  <c r="AY241" i="13"/>
  <c r="AU241" i="13"/>
  <c r="AQ241" i="13"/>
  <c r="AI241" i="13"/>
  <c r="AP241" i="13"/>
  <c r="AG241" i="13"/>
  <c r="I241" i="13"/>
  <c r="G241" i="13"/>
  <c r="BA179" i="13"/>
  <c r="AY179" i="13"/>
  <c r="AU179" i="13"/>
  <c r="AQ179" i="13"/>
  <c r="AI179" i="13"/>
  <c r="AP179" i="13"/>
  <c r="AG179" i="13"/>
  <c r="I179" i="13"/>
  <c r="G179" i="13"/>
  <c r="BA105" i="13"/>
  <c r="AY105" i="13"/>
  <c r="AU105" i="13"/>
  <c r="AQ105" i="13"/>
  <c r="AI105" i="13"/>
  <c r="AG105" i="13"/>
  <c r="I105" i="13"/>
  <c r="G105" i="13"/>
  <c r="BA217" i="13"/>
  <c r="AY217" i="13"/>
  <c r="AU217" i="13"/>
  <c r="AQ217" i="13"/>
  <c r="AI217" i="13"/>
  <c r="AP217" i="13"/>
  <c r="AR217" i="13" s="1"/>
  <c r="AS217" i="13" s="1"/>
  <c r="AG217" i="13"/>
  <c r="I217" i="13"/>
  <c r="G217" i="13"/>
  <c r="BA226" i="13"/>
  <c r="AY226" i="13"/>
  <c r="AU226" i="13"/>
  <c r="AQ226" i="13"/>
  <c r="AI226" i="13"/>
  <c r="AP226" i="13"/>
  <c r="AG226" i="13"/>
  <c r="I226" i="13"/>
  <c r="G226" i="13"/>
  <c r="BA6" i="13"/>
  <c r="AY6" i="13"/>
  <c r="AU6" i="13"/>
  <c r="AQ6" i="13"/>
  <c r="AI6" i="13"/>
  <c r="AP6" i="13"/>
  <c r="AG6" i="13"/>
  <c r="I6" i="13"/>
  <c r="G6" i="13"/>
  <c r="BA143" i="13"/>
  <c r="AY143" i="13"/>
  <c r="AU143" i="13"/>
  <c r="AQ143" i="13"/>
  <c r="AI143" i="13"/>
  <c r="AG143" i="13"/>
  <c r="I143" i="13"/>
  <c r="G143" i="13"/>
  <c r="BA178" i="13"/>
  <c r="AY178" i="13"/>
  <c r="AU178" i="13"/>
  <c r="AQ178" i="13"/>
  <c r="AI178" i="13"/>
  <c r="AP178" i="13"/>
  <c r="AR178" i="13" s="1"/>
  <c r="AS178" i="13" s="1"/>
  <c r="AG178" i="13"/>
  <c r="I178" i="13"/>
  <c r="G178" i="13"/>
  <c r="BA142" i="13"/>
  <c r="AY142" i="13"/>
  <c r="AU142" i="13"/>
  <c r="AQ142" i="13"/>
  <c r="AI142" i="13"/>
  <c r="AP142" i="13"/>
  <c r="AG142" i="13"/>
  <c r="I142" i="13"/>
  <c r="G142" i="13"/>
  <c r="BA141" i="13"/>
  <c r="AY141" i="13"/>
  <c r="AU141" i="13"/>
  <c r="AQ141" i="13"/>
  <c r="AI141" i="13"/>
  <c r="AP141" i="13"/>
  <c r="AG141" i="13"/>
  <c r="I141" i="13"/>
  <c r="G141" i="13"/>
  <c r="BA177" i="13"/>
  <c r="AY177" i="13"/>
  <c r="AU177" i="13"/>
  <c r="AQ177" i="13"/>
  <c r="AI177" i="13"/>
  <c r="AG177" i="13"/>
  <c r="I177" i="13"/>
  <c r="G177" i="13"/>
  <c r="BA240" i="13"/>
  <c r="AY240" i="13"/>
  <c r="AU240" i="13"/>
  <c r="AQ240" i="13"/>
  <c r="AI240" i="13"/>
  <c r="AP240" i="13"/>
  <c r="AR240" i="13" s="1"/>
  <c r="AS240" i="13" s="1"/>
  <c r="AG240" i="13"/>
  <c r="I240" i="13"/>
  <c r="G240" i="13"/>
  <c r="BA256" i="13"/>
  <c r="AY256" i="13"/>
  <c r="AU256" i="13"/>
  <c r="AQ256" i="13"/>
  <c r="AI256" i="13"/>
  <c r="AP256" i="13"/>
  <c r="AG256" i="13"/>
  <c r="I256" i="13"/>
  <c r="G256" i="13"/>
  <c r="BA211" i="13"/>
  <c r="AY211" i="13"/>
  <c r="AU211" i="13"/>
  <c r="AQ211" i="13"/>
  <c r="AI211" i="13"/>
  <c r="AP211" i="13"/>
  <c r="AG211" i="13"/>
  <c r="I211" i="13"/>
  <c r="G211" i="13"/>
  <c r="BA176" i="13"/>
  <c r="AY176" i="13"/>
  <c r="AU176" i="13"/>
  <c r="AQ176" i="13"/>
  <c r="AI176" i="13"/>
  <c r="AG176" i="13"/>
  <c r="I176" i="13"/>
  <c r="G176" i="13"/>
  <c r="BA216" i="13"/>
  <c r="AY216" i="13"/>
  <c r="AU216" i="13"/>
  <c r="AQ216" i="13"/>
  <c r="AI216" i="13"/>
  <c r="AP216" i="13"/>
  <c r="AR216" i="13" s="1"/>
  <c r="AS216" i="13" s="1"/>
  <c r="AG216" i="13"/>
  <c r="I216" i="13"/>
  <c r="G216" i="13"/>
  <c r="BA239" i="13"/>
  <c r="AY239" i="13"/>
  <c r="AU239" i="13"/>
  <c r="AQ239" i="13"/>
  <c r="AI239" i="13"/>
  <c r="AP239" i="13"/>
  <c r="AG239" i="13"/>
  <c r="I239" i="13"/>
  <c r="G239" i="13"/>
  <c r="BA263" i="13"/>
  <c r="AX263" i="13"/>
  <c r="AY263" i="13" s="1"/>
  <c r="AU263" i="13"/>
  <c r="AQ263" i="13"/>
  <c r="AI263" i="13"/>
  <c r="AG263" i="13"/>
  <c r="I263" i="13"/>
  <c r="G263" i="13"/>
  <c r="BA140" i="13"/>
  <c r="AY140" i="13"/>
  <c r="AU140" i="13"/>
  <c r="AQ140" i="13"/>
  <c r="AI140" i="13"/>
  <c r="AM140" i="13" s="1"/>
  <c r="AN140" i="13" s="1"/>
  <c r="AG140" i="13"/>
  <c r="I140" i="13"/>
  <c r="G140" i="13"/>
  <c r="BA73" i="13"/>
  <c r="AY73" i="13"/>
  <c r="AU73" i="13"/>
  <c r="AQ73" i="13"/>
  <c r="AI73" i="13"/>
  <c r="AM73" i="13" s="1"/>
  <c r="AN73" i="13" s="1"/>
  <c r="AG73" i="13"/>
  <c r="I73" i="13"/>
  <c r="G73" i="13"/>
  <c r="BA139" i="13"/>
  <c r="AY139" i="13"/>
  <c r="AU139" i="13"/>
  <c r="AQ139" i="13"/>
  <c r="AI139" i="13"/>
  <c r="AM139" i="13" s="1"/>
  <c r="AN139" i="13" s="1"/>
  <c r="AG139" i="13"/>
  <c r="I139" i="13"/>
  <c r="G139" i="13"/>
  <c r="BA14" i="13"/>
  <c r="AY14" i="13"/>
  <c r="AU14" i="13"/>
  <c r="AQ14" i="13"/>
  <c r="AI14" i="13"/>
  <c r="AG14" i="13"/>
  <c r="I14" i="13"/>
  <c r="G14" i="13"/>
  <c r="BA72" i="13"/>
  <c r="AY72" i="13"/>
  <c r="AU72" i="13"/>
  <c r="AQ72" i="13"/>
  <c r="AI72" i="13"/>
  <c r="AM72" i="13" s="1"/>
  <c r="AN72" i="13" s="1"/>
  <c r="AG72" i="13"/>
  <c r="I72" i="13"/>
  <c r="G72" i="13"/>
  <c r="BA54" i="13"/>
  <c r="AY54" i="13"/>
  <c r="AU54" i="13"/>
  <c r="AQ54" i="13"/>
  <c r="AI54" i="13"/>
  <c r="AM54" i="13" s="1"/>
  <c r="AN54" i="13" s="1"/>
  <c r="AG54" i="13"/>
  <c r="I54" i="13"/>
  <c r="G54" i="13"/>
  <c r="BA225" i="13"/>
  <c r="AY225" i="13"/>
  <c r="AU225" i="13"/>
  <c r="AQ225" i="13"/>
  <c r="AI225" i="13"/>
  <c r="AM225" i="13" s="1"/>
  <c r="AN225" i="13" s="1"/>
  <c r="AG225" i="13"/>
  <c r="I225" i="13"/>
  <c r="G225" i="13"/>
  <c r="BA71" i="13"/>
  <c r="AY71" i="13"/>
  <c r="AU71" i="13"/>
  <c r="AQ71" i="13"/>
  <c r="AI71" i="13"/>
  <c r="AG71" i="13"/>
  <c r="I71" i="13"/>
  <c r="G71" i="13"/>
  <c r="BA138" i="13"/>
  <c r="AY138" i="13"/>
  <c r="AU138" i="13"/>
  <c r="AQ138" i="13"/>
  <c r="AI138" i="13"/>
  <c r="AM138" i="13" s="1"/>
  <c r="AN138" i="13" s="1"/>
  <c r="AG138" i="13"/>
  <c r="I138" i="13"/>
  <c r="G138" i="13"/>
  <c r="BA254" i="13"/>
  <c r="AY254" i="13"/>
  <c r="AU254" i="13"/>
  <c r="AQ254" i="13"/>
  <c r="AI254" i="13"/>
  <c r="AM254" i="13" s="1"/>
  <c r="AN254" i="13" s="1"/>
  <c r="AG254" i="13"/>
  <c r="I254" i="13"/>
  <c r="G254" i="13"/>
  <c r="BA137" i="13"/>
  <c r="AY137" i="13"/>
  <c r="AU137" i="13"/>
  <c r="AQ137" i="13"/>
  <c r="AI137" i="13"/>
  <c r="AM137" i="13" s="1"/>
  <c r="AN137" i="13" s="1"/>
  <c r="AG137" i="13"/>
  <c r="I137" i="13"/>
  <c r="G137" i="13"/>
  <c r="BA53" i="13"/>
  <c r="AY53" i="13"/>
  <c r="AU53" i="13"/>
  <c r="AQ53" i="13"/>
  <c r="AI53" i="13"/>
  <c r="AG53" i="13"/>
  <c r="I53" i="13"/>
  <c r="G53" i="13"/>
  <c r="BA70" i="13"/>
  <c r="AY70" i="13"/>
  <c r="AU70" i="13"/>
  <c r="AQ70" i="13"/>
  <c r="AI70" i="13"/>
  <c r="AM70" i="13" s="1"/>
  <c r="AN70" i="13" s="1"/>
  <c r="AG70" i="13"/>
  <c r="I70" i="13"/>
  <c r="G70" i="13"/>
  <c r="BA175" i="13"/>
  <c r="AY175" i="13"/>
  <c r="AU175" i="13"/>
  <c r="AQ175" i="13"/>
  <c r="AI175" i="13"/>
  <c r="AM175" i="13" s="1"/>
  <c r="AN175" i="13" s="1"/>
  <c r="AG175" i="13"/>
  <c r="I175" i="13"/>
  <c r="G175" i="13"/>
  <c r="BA52" i="13"/>
  <c r="AY52" i="13"/>
  <c r="AU52" i="13"/>
  <c r="AQ52" i="13"/>
  <c r="AI52" i="13"/>
  <c r="AM52" i="13" s="1"/>
  <c r="AN52" i="13" s="1"/>
  <c r="AG52" i="13"/>
  <c r="I52" i="13"/>
  <c r="G52" i="13"/>
  <c r="BA28" i="13"/>
  <c r="AY28" i="13"/>
  <c r="AU28" i="13"/>
  <c r="AQ28" i="13"/>
  <c r="AI28" i="13"/>
  <c r="AM28" i="13" s="1"/>
  <c r="AN28" i="13" s="1"/>
  <c r="AG28" i="13"/>
  <c r="I28" i="13"/>
  <c r="G28" i="13"/>
  <c r="BA51" i="13"/>
  <c r="AY51" i="13"/>
  <c r="AU51" i="13"/>
  <c r="AQ51" i="13"/>
  <c r="AI51" i="13"/>
  <c r="AG51" i="13"/>
  <c r="I51" i="13"/>
  <c r="G51" i="13"/>
  <c r="BA104" i="13"/>
  <c r="AY104" i="13"/>
  <c r="AU104" i="13"/>
  <c r="AQ104" i="13"/>
  <c r="AI104" i="13"/>
  <c r="AM104" i="13" s="1"/>
  <c r="AN104" i="13" s="1"/>
  <c r="AG104" i="13"/>
  <c r="I104" i="13"/>
  <c r="G104" i="13"/>
  <c r="BA103" i="13"/>
  <c r="AY103" i="13"/>
  <c r="AU103" i="13"/>
  <c r="AQ103" i="13"/>
  <c r="AI103" i="13"/>
  <c r="AM103" i="13" s="1"/>
  <c r="AN103" i="13" s="1"/>
  <c r="AG103" i="13"/>
  <c r="I103" i="13"/>
  <c r="G103" i="13"/>
  <c r="BA210" i="13"/>
  <c r="AY210" i="13"/>
  <c r="AU210" i="13"/>
  <c r="AQ210" i="13"/>
  <c r="AI210" i="13"/>
  <c r="AM210" i="13" s="1"/>
  <c r="AN210" i="13" s="1"/>
  <c r="AG210" i="13"/>
  <c r="I210" i="13"/>
  <c r="G210" i="13"/>
  <c r="BA174" i="13"/>
  <c r="AY174" i="13"/>
  <c r="AU174" i="13"/>
  <c r="AQ174" i="13"/>
  <c r="AI174" i="13"/>
  <c r="AG174" i="13"/>
  <c r="I174" i="13"/>
  <c r="G174" i="13"/>
  <c r="BA136" i="13"/>
  <c r="AY136" i="13"/>
  <c r="AU136" i="13"/>
  <c r="AQ136" i="13"/>
  <c r="AI136" i="13"/>
  <c r="AM136" i="13" s="1"/>
  <c r="AN136" i="13" s="1"/>
  <c r="AG136" i="13"/>
  <c r="I136" i="13"/>
  <c r="G136" i="13"/>
  <c r="BA135" i="13"/>
  <c r="AY135" i="13"/>
  <c r="AU135" i="13"/>
  <c r="AQ135" i="13"/>
  <c r="AI135" i="13"/>
  <c r="AM135" i="13" s="1"/>
  <c r="AN135" i="13" s="1"/>
  <c r="AG135" i="13"/>
  <c r="I135" i="13"/>
  <c r="G135" i="13"/>
  <c r="BA134" i="13"/>
  <c r="AY134" i="13"/>
  <c r="AU134" i="13"/>
  <c r="AQ134" i="13"/>
  <c r="AI134" i="13"/>
  <c r="AM134" i="13" s="1"/>
  <c r="AN134" i="13" s="1"/>
  <c r="AG134" i="13"/>
  <c r="I134" i="13"/>
  <c r="G134" i="13"/>
  <c r="BA133" i="13"/>
  <c r="AY133" i="13"/>
  <c r="AU133" i="13"/>
  <c r="AQ133" i="13"/>
  <c r="AI133" i="13"/>
  <c r="AG133" i="13"/>
  <c r="I133" i="13"/>
  <c r="G133" i="13"/>
  <c r="BA238" i="13"/>
  <c r="AY238" i="13"/>
  <c r="AU238" i="13"/>
  <c r="AQ238" i="13"/>
  <c r="AI238" i="13"/>
  <c r="AM238" i="13" s="1"/>
  <c r="AN238" i="13" s="1"/>
  <c r="AG238" i="13"/>
  <c r="I238" i="13"/>
  <c r="G238" i="13"/>
  <c r="BA95" i="13"/>
  <c r="AY95" i="13"/>
  <c r="AU95" i="13"/>
  <c r="AQ95" i="13"/>
  <c r="AI95" i="13"/>
  <c r="AM95" i="13" s="1"/>
  <c r="AN95" i="13" s="1"/>
  <c r="AG95" i="13"/>
  <c r="I95" i="13"/>
  <c r="G95" i="13"/>
  <c r="BA173" i="13"/>
  <c r="AY173" i="13"/>
  <c r="AU173" i="13"/>
  <c r="AQ173" i="13"/>
  <c r="AI173" i="13"/>
  <c r="AM173" i="13" s="1"/>
  <c r="AN173" i="13" s="1"/>
  <c r="AG173" i="13"/>
  <c r="I173" i="13"/>
  <c r="G173" i="13"/>
  <c r="BA172" i="13"/>
  <c r="AY172" i="13"/>
  <c r="AU172" i="13"/>
  <c r="AQ172" i="13"/>
  <c r="AI172" i="13"/>
  <c r="AG172" i="13"/>
  <c r="I172" i="13"/>
  <c r="G172" i="13"/>
  <c r="BA215" i="13"/>
  <c r="AY215" i="13"/>
  <c r="AU215" i="13"/>
  <c r="AQ215" i="13"/>
  <c r="AI215" i="13"/>
  <c r="AM215" i="13" s="1"/>
  <c r="AN215" i="13" s="1"/>
  <c r="AG215" i="13"/>
  <c r="I215" i="13"/>
  <c r="G215" i="13"/>
  <c r="BA50" i="13"/>
  <c r="AY50" i="13"/>
  <c r="AU50" i="13"/>
  <c r="AQ50" i="13"/>
  <c r="AI50" i="13"/>
  <c r="AM50" i="13" s="1"/>
  <c r="AN50" i="13" s="1"/>
  <c r="AG50" i="13"/>
  <c r="I50" i="13"/>
  <c r="G50" i="13"/>
  <c r="BA132" i="13"/>
  <c r="AY132" i="13"/>
  <c r="AU132" i="13"/>
  <c r="AQ132" i="13"/>
  <c r="AI132" i="13"/>
  <c r="AM132" i="13" s="1"/>
  <c r="AN132" i="13" s="1"/>
  <c r="AG132" i="13"/>
  <c r="I132" i="13"/>
  <c r="G132" i="13"/>
  <c r="BA171" i="13"/>
  <c r="AY171" i="13"/>
  <c r="AU171" i="13"/>
  <c r="AQ171" i="13"/>
  <c r="AI171" i="13"/>
  <c r="AG171" i="13"/>
  <c r="I171" i="13"/>
  <c r="G171" i="13"/>
  <c r="BA131" i="13"/>
  <c r="AY131" i="13"/>
  <c r="AU131" i="13"/>
  <c r="AQ131" i="13"/>
  <c r="AI131" i="13"/>
  <c r="AM131" i="13" s="1"/>
  <c r="AN131" i="13" s="1"/>
  <c r="AG131" i="13"/>
  <c r="I131" i="13"/>
  <c r="G131" i="13"/>
  <c r="BA130" i="13"/>
  <c r="AY130" i="13"/>
  <c r="AU130" i="13"/>
  <c r="AQ130" i="13"/>
  <c r="AI130" i="13"/>
  <c r="AM130" i="13" s="1"/>
  <c r="AN130" i="13" s="1"/>
  <c r="AG130" i="13"/>
  <c r="I130" i="13"/>
  <c r="G130" i="13"/>
  <c r="BA224" i="13"/>
  <c r="AY224" i="13"/>
  <c r="AU224" i="13"/>
  <c r="AQ224" i="13"/>
  <c r="AI224" i="13"/>
  <c r="AM224" i="13" s="1"/>
  <c r="AN224" i="13" s="1"/>
  <c r="AG224" i="13"/>
  <c r="I224" i="13"/>
  <c r="G224" i="13"/>
  <c r="BA69" i="13"/>
  <c r="AY69" i="13"/>
  <c r="AU69" i="13"/>
  <c r="AQ69" i="13"/>
  <c r="AI69" i="13"/>
  <c r="AG69" i="13"/>
  <c r="I69" i="13"/>
  <c r="G69" i="13"/>
  <c r="BA129" i="13"/>
  <c r="AY129" i="13"/>
  <c r="AU129" i="13"/>
  <c r="AQ129" i="13"/>
  <c r="AI129" i="13"/>
  <c r="AM129" i="13" s="1"/>
  <c r="AN129" i="13" s="1"/>
  <c r="AG129" i="13"/>
  <c r="I129" i="13"/>
  <c r="G129" i="13"/>
  <c r="BA237" i="13"/>
  <c r="AY237" i="13"/>
  <c r="AU237" i="13"/>
  <c r="AQ237" i="13"/>
  <c r="AI237" i="13"/>
  <c r="AM237" i="13" s="1"/>
  <c r="AN237" i="13" s="1"/>
  <c r="AG237" i="13"/>
  <c r="I237" i="13"/>
  <c r="G237" i="13"/>
  <c r="BA123" i="12"/>
  <c r="AY123" i="12"/>
  <c r="AU123" i="12"/>
  <c r="AQ123" i="12"/>
  <c r="AI123" i="12"/>
  <c r="AM123" i="12" s="1"/>
  <c r="AN123" i="12" s="1"/>
  <c r="AG123" i="12"/>
  <c r="I123" i="12"/>
  <c r="G123" i="12"/>
  <c r="BA124" i="12"/>
  <c r="AY124" i="12"/>
  <c r="AU124" i="12"/>
  <c r="AQ124" i="12"/>
  <c r="AI124" i="12"/>
  <c r="AG124" i="12"/>
  <c r="I124" i="12"/>
  <c r="G124" i="12"/>
  <c r="BA133" i="12"/>
  <c r="AY133" i="12"/>
  <c r="AU133" i="12"/>
  <c r="AQ133" i="12"/>
  <c r="AI133" i="12"/>
  <c r="AG133" i="12"/>
  <c r="I133" i="12"/>
  <c r="G133" i="12"/>
  <c r="BA136" i="12"/>
  <c r="AY136" i="12"/>
  <c r="AU136" i="12"/>
  <c r="AQ136" i="12"/>
  <c r="AI136" i="12"/>
  <c r="AG136" i="12"/>
  <c r="I136" i="12"/>
  <c r="G136" i="12"/>
  <c r="BA130" i="12"/>
  <c r="AY130" i="12"/>
  <c r="AU130" i="12"/>
  <c r="AQ130" i="12"/>
  <c r="AI130" i="12"/>
  <c r="AG130" i="12"/>
  <c r="I130" i="12"/>
  <c r="G130" i="12"/>
  <c r="BA135" i="12"/>
  <c r="AY135" i="12"/>
  <c r="AU135" i="12"/>
  <c r="AQ135" i="12"/>
  <c r="AI135" i="12"/>
  <c r="AG135" i="12"/>
  <c r="I135" i="12"/>
  <c r="G135" i="12"/>
  <c r="BA132" i="12"/>
  <c r="AY132" i="12"/>
  <c r="AU132" i="12"/>
  <c r="AQ132" i="12"/>
  <c r="AI132" i="12"/>
  <c r="AG132" i="12"/>
  <c r="I132" i="12"/>
  <c r="G132" i="12"/>
  <c r="BA134" i="12"/>
  <c r="AY134" i="12"/>
  <c r="AU134" i="12"/>
  <c r="AQ134" i="12"/>
  <c r="AI134" i="12"/>
  <c r="AG134" i="12"/>
  <c r="I134" i="12"/>
  <c r="G134" i="12"/>
  <c r="BA122" i="12"/>
  <c r="AY122" i="12"/>
  <c r="AU122" i="12"/>
  <c r="AQ122" i="12"/>
  <c r="AI122" i="12"/>
  <c r="AG122" i="12"/>
  <c r="I122" i="12"/>
  <c r="G122" i="12"/>
  <c r="BA131" i="12"/>
  <c r="AY131" i="12"/>
  <c r="AU131" i="12"/>
  <c r="AQ131" i="12"/>
  <c r="AI131" i="12"/>
  <c r="AG131" i="12"/>
  <c r="I131" i="12"/>
  <c r="G131" i="12"/>
  <c r="BA129" i="12"/>
  <c r="AY129" i="12"/>
  <c r="AU129" i="12"/>
  <c r="AQ129" i="12"/>
  <c r="AI129" i="12"/>
  <c r="AG129" i="12"/>
  <c r="I129" i="12"/>
  <c r="G129" i="12"/>
  <c r="BA128" i="12"/>
  <c r="AY128" i="12"/>
  <c r="AU128" i="12"/>
  <c r="AQ128" i="12"/>
  <c r="AI128" i="12"/>
  <c r="AG128" i="12"/>
  <c r="I128" i="12"/>
  <c r="G128" i="12"/>
  <c r="BA137" i="12"/>
  <c r="AY137" i="12"/>
  <c r="AU137" i="12"/>
  <c r="AQ137" i="12"/>
  <c r="AI137" i="12"/>
  <c r="AG137" i="12"/>
  <c r="I137" i="12"/>
  <c r="G137" i="12"/>
  <c r="BA120" i="12"/>
  <c r="AY120" i="12"/>
  <c r="AU120" i="12"/>
  <c r="AQ120" i="12"/>
  <c r="AI120" i="12"/>
  <c r="AG120" i="12"/>
  <c r="I120" i="12"/>
  <c r="G120" i="12"/>
  <c r="BA127" i="12"/>
  <c r="AY127" i="12"/>
  <c r="AU127" i="12"/>
  <c r="AQ127" i="12"/>
  <c r="AI127" i="12"/>
  <c r="AG127" i="12"/>
  <c r="I127" i="12"/>
  <c r="G127" i="12"/>
  <c r="BA126" i="12"/>
  <c r="AY126" i="12"/>
  <c r="AU126" i="12"/>
  <c r="AQ126" i="12"/>
  <c r="AI126" i="12"/>
  <c r="AG126" i="12"/>
  <c r="I126" i="12"/>
  <c r="G126" i="12"/>
  <c r="BA125" i="12"/>
  <c r="AY125" i="12"/>
  <c r="AU125" i="12"/>
  <c r="AQ125" i="12"/>
  <c r="AI125" i="12"/>
  <c r="AG125" i="12"/>
  <c r="I125" i="12"/>
  <c r="G125" i="12"/>
  <c r="BA121" i="12"/>
  <c r="AY121" i="12"/>
  <c r="AU121" i="12"/>
  <c r="AQ121" i="12"/>
  <c r="AI121" i="12"/>
  <c r="AG121" i="12"/>
  <c r="I121" i="12"/>
  <c r="G121" i="12"/>
  <c r="BA146" i="12"/>
  <c r="AY146" i="12"/>
  <c r="AU146" i="12"/>
  <c r="AQ146" i="12"/>
  <c r="AI146" i="12"/>
  <c r="AG146" i="12"/>
  <c r="I146" i="12"/>
  <c r="G146" i="12"/>
  <c r="BA160" i="12"/>
  <c r="AY160" i="12"/>
  <c r="AU160" i="12"/>
  <c r="AQ160" i="12"/>
  <c r="AI160" i="12"/>
  <c r="AG160" i="12"/>
  <c r="I160" i="12"/>
  <c r="G160" i="12"/>
  <c r="BA149" i="12"/>
  <c r="AY149" i="12"/>
  <c r="AU149" i="12"/>
  <c r="AQ149" i="12"/>
  <c r="AI149" i="12"/>
  <c r="AG149" i="12"/>
  <c r="I149" i="12"/>
  <c r="G149" i="12"/>
  <c r="BA159" i="12"/>
  <c r="AY159" i="12"/>
  <c r="AU159" i="12"/>
  <c r="AQ159" i="12"/>
  <c r="AI159" i="12"/>
  <c r="AG159" i="12"/>
  <c r="I159" i="12"/>
  <c r="G159" i="12"/>
  <c r="BA155" i="12"/>
  <c r="AY155" i="12"/>
  <c r="AU155" i="12"/>
  <c r="AQ155" i="12"/>
  <c r="AI155" i="12"/>
  <c r="AG155" i="12"/>
  <c r="I155" i="12"/>
  <c r="G155" i="12"/>
  <c r="BA142" i="12"/>
  <c r="AY142" i="12"/>
  <c r="AU142" i="12"/>
  <c r="AQ142" i="12"/>
  <c r="AI142" i="12"/>
  <c r="AG142" i="12"/>
  <c r="I142" i="12"/>
  <c r="G142" i="12"/>
  <c r="BA141" i="12"/>
  <c r="AY141" i="12"/>
  <c r="AU141" i="12"/>
  <c r="AQ141" i="12"/>
  <c r="AI141" i="12"/>
  <c r="AG141" i="12"/>
  <c r="I141" i="12"/>
  <c r="G141" i="12"/>
  <c r="BA145" i="12"/>
  <c r="AY145" i="12"/>
  <c r="AU145" i="12"/>
  <c r="AQ145" i="12"/>
  <c r="AI145" i="12"/>
  <c r="AG145" i="12"/>
  <c r="I145" i="12"/>
  <c r="G145" i="12"/>
  <c r="BA162" i="12"/>
  <c r="AY162" i="12"/>
  <c r="AU162" i="12"/>
  <c r="AQ162" i="12"/>
  <c r="AI162" i="12"/>
  <c r="AG162" i="12"/>
  <c r="I162" i="12"/>
  <c r="G162" i="12"/>
  <c r="BA148" i="12"/>
  <c r="AY148" i="12"/>
  <c r="AU148" i="12"/>
  <c r="AQ148" i="12"/>
  <c r="AI148" i="12"/>
  <c r="AG148" i="12"/>
  <c r="I148" i="12"/>
  <c r="G148" i="12"/>
  <c r="BA154" i="12"/>
  <c r="AY154" i="12"/>
  <c r="AU154" i="12"/>
  <c r="AQ154" i="12"/>
  <c r="AI154" i="12"/>
  <c r="AG154" i="12"/>
  <c r="I154" i="12"/>
  <c r="G154" i="12"/>
  <c r="BA140" i="12"/>
  <c r="AY140" i="12"/>
  <c r="AU140" i="12"/>
  <c r="AQ140" i="12"/>
  <c r="AI140" i="12"/>
  <c r="AG140" i="12"/>
  <c r="I140" i="12"/>
  <c r="G140" i="12"/>
  <c r="BA153" i="12"/>
  <c r="AY153" i="12"/>
  <c r="AU153" i="12"/>
  <c r="AQ153" i="12"/>
  <c r="AI153" i="12"/>
  <c r="AG153" i="12"/>
  <c r="I153" i="12"/>
  <c r="G153" i="12"/>
  <c r="BA152" i="12"/>
  <c r="AY152" i="12"/>
  <c r="AU152" i="12"/>
  <c r="AQ152" i="12"/>
  <c r="AI152" i="12"/>
  <c r="AG152" i="12"/>
  <c r="I152" i="12"/>
  <c r="G152" i="12"/>
  <c r="BA138" i="12"/>
  <c r="AY138" i="12"/>
  <c r="AU138" i="12"/>
  <c r="AQ138" i="12"/>
  <c r="AI138" i="12"/>
  <c r="AG138" i="12"/>
  <c r="I138" i="12"/>
  <c r="G138" i="12"/>
  <c r="BA163" i="12"/>
  <c r="AY163" i="12"/>
  <c r="AU163" i="12"/>
  <c r="AQ163" i="12"/>
  <c r="AI163" i="12"/>
  <c r="AG163" i="12"/>
  <c r="I163" i="12"/>
  <c r="G163" i="12"/>
  <c r="BA156" i="12"/>
  <c r="AY156" i="12"/>
  <c r="AU156" i="12"/>
  <c r="AQ156" i="12"/>
  <c r="AI156" i="12"/>
  <c r="AG156" i="12"/>
  <c r="I156" i="12"/>
  <c r="G156" i="12"/>
  <c r="BA144" i="12"/>
  <c r="AY144" i="12"/>
  <c r="AU144" i="12"/>
  <c r="AQ144" i="12"/>
  <c r="AI144" i="12"/>
  <c r="AG144" i="12"/>
  <c r="I144" i="12"/>
  <c r="G144" i="12"/>
  <c r="BA147" i="12"/>
  <c r="AY147" i="12"/>
  <c r="AU147" i="12"/>
  <c r="AQ147" i="12"/>
  <c r="AI147" i="12"/>
  <c r="AG147" i="12"/>
  <c r="I147" i="12"/>
  <c r="G147" i="12"/>
  <c r="BA161" i="12"/>
  <c r="AY161" i="12"/>
  <c r="AU161" i="12"/>
  <c r="AQ161" i="12"/>
  <c r="AI161" i="12"/>
  <c r="AG161" i="12"/>
  <c r="I161" i="12"/>
  <c r="G161" i="12"/>
  <c r="BA139" i="12"/>
  <c r="AY139" i="12"/>
  <c r="AU139" i="12"/>
  <c r="AQ139" i="12"/>
  <c r="AI139" i="12"/>
  <c r="AG139" i="12"/>
  <c r="I139" i="12"/>
  <c r="G139" i="12"/>
  <c r="BA151" i="12"/>
  <c r="AY151" i="12"/>
  <c r="AU151" i="12"/>
  <c r="AQ151" i="12"/>
  <c r="AI151" i="12"/>
  <c r="AG151" i="12"/>
  <c r="I151" i="12"/>
  <c r="G151" i="12"/>
  <c r="BA143" i="12"/>
  <c r="AY143" i="12"/>
  <c r="AU143" i="12"/>
  <c r="AQ143" i="12"/>
  <c r="AI143" i="12"/>
  <c r="AG143" i="12"/>
  <c r="I143" i="12"/>
  <c r="G143" i="12"/>
  <c r="BA150" i="12"/>
  <c r="AY150" i="12"/>
  <c r="AU150" i="12"/>
  <c r="AQ150" i="12"/>
  <c r="AI150" i="12"/>
  <c r="AG150" i="12"/>
  <c r="I150" i="12"/>
  <c r="G150" i="12"/>
  <c r="BA158" i="12"/>
  <c r="AY158" i="12"/>
  <c r="AU158" i="12"/>
  <c r="AQ158" i="12"/>
  <c r="AI158" i="12"/>
  <c r="AG158" i="12"/>
  <c r="I158" i="12"/>
  <c r="G158" i="12"/>
  <c r="BA157" i="12"/>
  <c r="AY157" i="12"/>
  <c r="AU157" i="12"/>
  <c r="AQ157" i="12"/>
  <c r="AI157" i="12"/>
  <c r="AG157" i="12"/>
  <c r="I157" i="12"/>
  <c r="G157" i="12"/>
  <c r="BA176" i="12"/>
  <c r="AY176" i="12"/>
  <c r="AU176" i="12"/>
  <c r="AQ176" i="12"/>
  <c r="AI176" i="12"/>
  <c r="AG176" i="12"/>
  <c r="I176" i="12"/>
  <c r="G176" i="12"/>
  <c r="BA181" i="12"/>
  <c r="AY181" i="12"/>
  <c r="AU181" i="12"/>
  <c r="AQ181" i="12"/>
  <c r="AI181" i="12"/>
  <c r="AG181" i="12"/>
  <c r="I181" i="12"/>
  <c r="G181" i="12"/>
  <c r="BA169" i="12"/>
  <c r="AY169" i="12"/>
  <c r="AU169" i="12"/>
  <c r="AQ169" i="12"/>
  <c r="AI169" i="12"/>
  <c r="AG169" i="12"/>
  <c r="I169" i="12"/>
  <c r="G169" i="12"/>
  <c r="BA180" i="12"/>
  <c r="AY180" i="12"/>
  <c r="AU180" i="12"/>
  <c r="AQ180" i="12"/>
  <c r="AI180" i="12"/>
  <c r="AG180" i="12"/>
  <c r="I180" i="12"/>
  <c r="G180" i="12"/>
  <c r="BA179" i="12"/>
  <c r="AY179" i="12"/>
  <c r="AU179" i="12"/>
  <c r="AQ179" i="12"/>
  <c r="AI179" i="12"/>
  <c r="AG179" i="12"/>
  <c r="I179" i="12"/>
  <c r="G179" i="12"/>
  <c r="BA164" i="12"/>
  <c r="AY164" i="12"/>
  <c r="AU164" i="12"/>
  <c r="AQ164" i="12"/>
  <c r="AI164" i="12"/>
  <c r="AG164" i="12"/>
  <c r="I164" i="12"/>
  <c r="G164" i="12"/>
  <c r="BA178" i="12"/>
  <c r="AY178" i="12"/>
  <c r="AU178" i="12"/>
  <c r="AQ178" i="12"/>
  <c r="AI178" i="12"/>
  <c r="AG178" i="12"/>
  <c r="I178" i="12"/>
  <c r="G178" i="12"/>
  <c r="BA174" i="12"/>
  <c r="AY174" i="12"/>
  <c r="AU174" i="12"/>
  <c r="AQ174" i="12"/>
  <c r="AI174" i="12"/>
  <c r="AG174" i="12"/>
  <c r="I174" i="12"/>
  <c r="G174" i="12"/>
  <c r="BA171" i="12"/>
  <c r="AY171" i="12"/>
  <c r="AU171" i="12"/>
  <c r="AQ171" i="12"/>
  <c r="AI171" i="12"/>
  <c r="AG171" i="12"/>
  <c r="I171" i="12"/>
  <c r="G171" i="12"/>
  <c r="BA167" i="12"/>
  <c r="AY167" i="12"/>
  <c r="AU167" i="12"/>
  <c r="AQ167" i="12"/>
  <c r="AI167" i="12"/>
  <c r="AG167" i="12"/>
  <c r="I167" i="12"/>
  <c r="G167" i="12"/>
  <c r="BA172" i="12"/>
  <c r="AY172" i="12"/>
  <c r="AU172" i="12"/>
  <c r="AQ172" i="12"/>
  <c r="AI172" i="12"/>
  <c r="AG172" i="12"/>
  <c r="I172" i="12"/>
  <c r="G172" i="12"/>
  <c r="BA166" i="12"/>
  <c r="AY166" i="12"/>
  <c r="AU166" i="12"/>
  <c r="AQ166" i="12"/>
  <c r="AI166" i="12"/>
  <c r="AG166" i="12"/>
  <c r="I166" i="12"/>
  <c r="G166" i="12"/>
  <c r="BA168" i="12"/>
  <c r="AY168" i="12"/>
  <c r="AU168" i="12"/>
  <c r="AQ168" i="12"/>
  <c r="AI168" i="12"/>
  <c r="AG168" i="12"/>
  <c r="I168" i="12"/>
  <c r="G168" i="12"/>
  <c r="BA170" i="12"/>
  <c r="AY170" i="12"/>
  <c r="AU170" i="12"/>
  <c r="AQ170" i="12"/>
  <c r="AI170" i="12"/>
  <c r="AG170" i="12"/>
  <c r="I170" i="12"/>
  <c r="G170" i="12"/>
  <c r="BA182" i="12"/>
  <c r="AY182" i="12"/>
  <c r="AU182" i="12"/>
  <c r="AQ182" i="12"/>
  <c r="AI182" i="12"/>
  <c r="AG182" i="12"/>
  <c r="I182" i="12"/>
  <c r="G182" i="12"/>
  <c r="BA177" i="12"/>
  <c r="AY177" i="12"/>
  <c r="AU177" i="12"/>
  <c r="AQ177" i="12"/>
  <c r="AI177" i="12"/>
  <c r="AG177" i="12"/>
  <c r="I177" i="12"/>
  <c r="G177" i="12"/>
  <c r="BA173" i="12"/>
  <c r="AY173" i="12"/>
  <c r="AU173" i="12"/>
  <c r="AQ173" i="12"/>
  <c r="AI173" i="12"/>
  <c r="AG173" i="12"/>
  <c r="I173" i="12"/>
  <c r="G173" i="12"/>
  <c r="BA165" i="12"/>
  <c r="AY165" i="12"/>
  <c r="AU165" i="12"/>
  <c r="AQ165" i="12"/>
  <c r="AI165" i="12"/>
  <c r="AG165" i="12"/>
  <c r="I165" i="12"/>
  <c r="G165" i="12"/>
  <c r="BA183" i="12"/>
  <c r="AY183" i="12"/>
  <c r="AU183" i="12"/>
  <c r="AQ183" i="12"/>
  <c r="AI183" i="12"/>
  <c r="AG183" i="12"/>
  <c r="I183" i="12"/>
  <c r="G183" i="12"/>
  <c r="BA175" i="12"/>
  <c r="AY175" i="12"/>
  <c r="AU175" i="12"/>
  <c r="AQ175" i="12"/>
  <c r="AI175" i="12"/>
  <c r="AG175" i="12"/>
  <c r="I175" i="12"/>
  <c r="G175" i="12"/>
  <c r="BA259" i="12"/>
  <c r="AY259" i="12"/>
  <c r="AU259" i="12"/>
  <c r="AQ259" i="12"/>
  <c r="AI259" i="12"/>
  <c r="AG259" i="12"/>
  <c r="I259" i="12"/>
  <c r="G259" i="12"/>
  <c r="BA271" i="12"/>
  <c r="AY271" i="12"/>
  <c r="AU271" i="12"/>
  <c r="AQ271" i="12"/>
  <c r="AI271" i="12"/>
  <c r="AG271" i="12"/>
  <c r="I271" i="12"/>
  <c r="G271" i="12"/>
  <c r="BA263" i="12"/>
  <c r="AY263" i="12"/>
  <c r="AU263" i="12"/>
  <c r="AQ263" i="12"/>
  <c r="AI263" i="12"/>
  <c r="AG263" i="12"/>
  <c r="I263" i="12"/>
  <c r="G263" i="12"/>
  <c r="BA254" i="12"/>
  <c r="AY254" i="12"/>
  <c r="AU254" i="12"/>
  <c r="AQ254" i="12"/>
  <c r="AI254" i="12"/>
  <c r="AG254" i="12"/>
  <c r="I254" i="12"/>
  <c r="G254" i="12"/>
  <c r="BA256" i="12"/>
  <c r="AY256" i="12"/>
  <c r="AU256" i="12"/>
  <c r="AQ256" i="12"/>
  <c r="AI256" i="12"/>
  <c r="AG256" i="12"/>
  <c r="I256" i="12"/>
  <c r="G256" i="12"/>
  <c r="BA258" i="12"/>
  <c r="AY258" i="12"/>
  <c r="AU258" i="12"/>
  <c r="AQ258" i="12"/>
  <c r="AI258" i="12"/>
  <c r="AG258" i="12"/>
  <c r="I258" i="12"/>
  <c r="G258" i="12"/>
  <c r="BA272" i="12"/>
  <c r="AY272" i="12"/>
  <c r="AU272" i="12"/>
  <c r="AQ272" i="12"/>
  <c r="AI272" i="12"/>
  <c r="AG272" i="12"/>
  <c r="I272" i="12"/>
  <c r="G272" i="12"/>
  <c r="BA253" i="12"/>
  <c r="AY253" i="12"/>
  <c r="AU253" i="12"/>
  <c r="AQ253" i="12"/>
  <c r="AI253" i="12"/>
  <c r="AG253" i="12"/>
  <c r="I253" i="12"/>
  <c r="G253" i="12"/>
  <c r="BA262" i="12"/>
  <c r="AU262" i="12"/>
  <c r="AQ262" i="12"/>
  <c r="AI262" i="12"/>
  <c r="AM262" i="12" s="1"/>
  <c r="AN262" i="12" s="1"/>
  <c r="AG262" i="12"/>
  <c r="I262" i="12"/>
  <c r="G262" i="12"/>
  <c r="BA268" i="12"/>
  <c r="AY268" i="12"/>
  <c r="AU268" i="12"/>
  <c r="AQ268" i="12"/>
  <c r="AI268" i="12"/>
  <c r="AG268" i="12"/>
  <c r="I268" i="12"/>
  <c r="G268" i="12"/>
  <c r="BA270" i="12"/>
  <c r="AY270" i="12"/>
  <c r="AU270" i="12"/>
  <c r="AQ270" i="12"/>
  <c r="AI270" i="12"/>
  <c r="AO270" i="12" s="1"/>
  <c r="AG270" i="12"/>
  <c r="I270" i="12"/>
  <c r="G270" i="12"/>
  <c r="BA261" i="12"/>
  <c r="AY261" i="12"/>
  <c r="AU261" i="12"/>
  <c r="AQ261" i="12"/>
  <c r="AI261" i="12"/>
  <c r="AG261" i="12"/>
  <c r="I261" i="12"/>
  <c r="G261" i="12"/>
  <c r="BA260" i="12"/>
  <c r="AY260" i="12"/>
  <c r="AU260" i="12"/>
  <c r="AQ260" i="12"/>
  <c r="AI260" i="12"/>
  <c r="AO260" i="12" s="1"/>
  <c r="AG260" i="12"/>
  <c r="I260" i="12"/>
  <c r="G260" i="12"/>
  <c r="BA269" i="12"/>
  <c r="AY269" i="12"/>
  <c r="AU269" i="12"/>
  <c r="AQ269" i="12"/>
  <c r="AI269" i="12"/>
  <c r="AG269" i="12"/>
  <c r="I269" i="12"/>
  <c r="G269" i="12"/>
  <c r="BA252" i="12"/>
  <c r="AY252" i="12"/>
  <c r="AU252" i="12"/>
  <c r="AQ252" i="12"/>
  <c r="AI252" i="12"/>
  <c r="AO252" i="12" s="1"/>
  <c r="AG252" i="12"/>
  <c r="I252" i="12"/>
  <c r="G252" i="12"/>
  <c r="BA267" i="12"/>
  <c r="AY267" i="12"/>
  <c r="AU267" i="12"/>
  <c r="AQ267" i="12"/>
  <c r="AI267" i="12"/>
  <c r="AG267" i="12"/>
  <c r="I267" i="12"/>
  <c r="G267" i="12"/>
  <c r="BA255" i="12"/>
  <c r="AY255" i="12"/>
  <c r="AU255" i="12"/>
  <c r="AQ255" i="12"/>
  <c r="AI255" i="12"/>
  <c r="AO255" i="12" s="1"/>
  <c r="AG255" i="12"/>
  <c r="I255" i="12"/>
  <c r="G255" i="12"/>
  <c r="BA257" i="12"/>
  <c r="AY257" i="12"/>
  <c r="AU257" i="12"/>
  <c r="AQ257" i="12"/>
  <c r="AI257" i="12"/>
  <c r="AG257" i="12"/>
  <c r="I257" i="12"/>
  <c r="G257" i="12"/>
  <c r="BA251" i="12"/>
  <c r="AY251" i="12"/>
  <c r="AU251" i="12"/>
  <c r="AQ251" i="12"/>
  <c r="AI251" i="12"/>
  <c r="AO251" i="12" s="1"/>
  <c r="AG251" i="12"/>
  <c r="I251" i="12"/>
  <c r="G251" i="12"/>
  <c r="BA266" i="12"/>
  <c r="AY266" i="12"/>
  <c r="AU266" i="12"/>
  <c r="AQ266" i="12"/>
  <c r="AI266" i="12"/>
  <c r="AG266" i="12"/>
  <c r="I266" i="12"/>
  <c r="G266" i="12"/>
  <c r="BA250" i="12"/>
  <c r="AY250" i="12"/>
  <c r="AU250" i="12"/>
  <c r="AQ250" i="12"/>
  <c r="AI250" i="12"/>
  <c r="AO250" i="12" s="1"/>
  <c r="AG250" i="12"/>
  <c r="I250" i="12"/>
  <c r="G250" i="12"/>
  <c r="BA265" i="12"/>
  <c r="AY265" i="12"/>
  <c r="AU265" i="12"/>
  <c r="AQ265" i="12"/>
  <c r="AI265" i="12"/>
  <c r="AG265" i="12"/>
  <c r="I265" i="12"/>
  <c r="G265" i="12"/>
  <c r="BA264" i="12"/>
  <c r="AY264" i="12"/>
  <c r="AU264" i="12"/>
  <c r="AQ264" i="12"/>
  <c r="AI264" i="12"/>
  <c r="AO264" i="12" s="1"/>
  <c r="AG264" i="12"/>
  <c r="I264" i="12"/>
  <c r="G264" i="12"/>
  <c r="BA119" i="12"/>
  <c r="AY119" i="12"/>
  <c r="AU119" i="12"/>
  <c r="AQ119" i="12"/>
  <c r="AI119" i="12"/>
  <c r="AG119" i="12"/>
  <c r="I119" i="12"/>
  <c r="G119" i="12"/>
  <c r="BA99" i="12"/>
  <c r="AY99" i="12"/>
  <c r="AU99" i="12"/>
  <c r="AQ99" i="12"/>
  <c r="AI99" i="12"/>
  <c r="AO99" i="12" s="1"/>
  <c r="AG99" i="12"/>
  <c r="I99" i="12"/>
  <c r="G99" i="12"/>
  <c r="BA115" i="12"/>
  <c r="AY115" i="12"/>
  <c r="AU115" i="12"/>
  <c r="AQ115" i="12"/>
  <c r="AI115" i="12"/>
  <c r="AG115" i="12"/>
  <c r="I115" i="12"/>
  <c r="G115" i="12"/>
  <c r="BA114" i="12"/>
  <c r="AY114" i="12"/>
  <c r="AU114" i="12"/>
  <c r="AQ114" i="12"/>
  <c r="AI114" i="12"/>
  <c r="AO114" i="12" s="1"/>
  <c r="AG114" i="12"/>
  <c r="I114" i="12"/>
  <c r="G114" i="12"/>
  <c r="BA101" i="12"/>
  <c r="AY101" i="12"/>
  <c r="AU101" i="12"/>
  <c r="AQ101" i="12"/>
  <c r="AI101" i="12"/>
  <c r="AG101" i="12"/>
  <c r="I101" i="12"/>
  <c r="G101" i="12"/>
  <c r="BA105" i="12"/>
  <c r="AY105" i="12"/>
  <c r="AU105" i="12"/>
  <c r="AQ105" i="12"/>
  <c r="AI105" i="12"/>
  <c r="AO105" i="12" s="1"/>
  <c r="AG105" i="12"/>
  <c r="I105" i="12"/>
  <c r="G105" i="12"/>
  <c r="BA113" i="12"/>
  <c r="AY113" i="12"/>
  <c r="AU113" i="12"/>
  <c r="AQ113" i="12"/>
  <c r="AI113" i="12"/>
  <c r="AG113" i="12"/>
  <c r="I113" i="12"/>
  <c r="G113" i="12"/>
  <c r="BA112" i="12"/>
  <c r="AY112" i="12"/>
  <c r="AU112" i="12"/>
  <c r="AQ112" i="12"/>
  <c r="AI112" i="12"/>
  <c r="AO112" i="12" s="1"/>
  <c r="AG112" i="12"/>
  <c r="I112" i="12"/>
  <c r="G112" i="12"/>
  <c r="BA111" i="12"/>
  <c r="AY111" i="12"/>
  <c r="AU111" i="12"/>
  <c r="AQ111" i="12"/>
  <c r="AI111" i="12"/>
  <c r="AG111" i="12"/>
  <c r="I111" i="12"/>
  <c r="G111" i="12"/>
  <c r="BA117" i="12"/>
  <c r="AY117" i="12"/>
  <c r="AU117" i="12"/>
  <c r="AQ117" i="12"/>
  <c r="AI117" i="12"/>
  <c r="AO117" i="12" s="1"/>
  <c r="AG117" i="12"/>
  <c r="I117" i="12"/>
  <c r="G117" i="12"/>
  <c r="BA110" i="12"/>
  <c r="AY110" i="12"/>
  <c r="AU110" i="12"/>
  <c r="AQ110" i="12"/>
  <c r="AI110" i="12"/>
  <c r="AG110" i="12"/>
  <c r="I110" i="12"/>
  <c r="G110" i="12"/>
  <c r="BA116" i="12"/>
  <c r="AY116" i="12"/>
  <c r="AU116" i="12"/>
  <c r="AQ116" i="12"/>
  <c r="AI116" i="12"/>
  <c r="AO116" i="12" s="1"/>
  <c r="AG116" i="12"/>
  <c r="I116" i="12"/>
  <c r="G116" i="12"/>
  <c r="BA109" i="12"/>
  <c r="AY109" i="12"/>
  <c r="AU109" i="12"/>
  <c r="AQ109" i="12"/>
  <c r="AI109" i="12"/>
  <c r="AG109" i="12"/>
  <c r="I109" i="12"/>
  <c r="G109" i="12"/>
  <c r="BA104" i="12"/>
  <c r="AY104" i="12"/>
  <c r="AU104" i="12"/>
  <c r="AQ104" i="12"/>
  <c r="AI104" i="12"/>
  <c r="AO104" i="12" s="1"/>
  <c r="AG104" i="12"/>
  <c r="I104" i="12"/>
  <c r="G104" i="12"/>
  <c r="BA100" i="12"/>
  <c r="AY100" i="12"/>
  <c r="AU100" i="12"/>
  <c r="AQ100" i="12"/>
  <c r="AI100" i="12"/>
  <c r="AG100" i="12"/>
  <c r="I100" i="12"/>
  <c r="G100" i="12"/>
  <c r="BA108" i="12"/>
  <c r="AY108" i="12"/>
  <c r="AU108" i="12"/>
  <c r="AQ108" i="12"/>
  <c r="AI108" i="12"/>
  <c r="AO108" i="12" s="1"/>
  <c r="AG108" i="12"/>
  <c r="I108" i="12"/>
  <c r="G108" i="12"/>
  <c r="BA98" i="12"/>
  <c r="AY98" i="12"/>
  <c r="AU98" i="12"/>
  <c r="AQ98" i="12"/>
  <c r="AI98" i="12"/>
  <c r="AG98" i="12"/>
  <c r="I98" i="12"/>
  <c r="G98" i="12"/>
  <c r="BA103" i="12"/>
  <c r="AY103" i="12"/>
  <c r="AU103" i="12"/>
  <c r="AQ103" i="12"/>
  <c r="AI103" i="12"/>
  <c r="AO103" i="12" s="1"/>
  <c r="AG103" i="12"/>
  <c r="I103" i="12"/>
  <c r="G103" i="12"/>
  <c r="BA118" i="12"/>
  <c r="AY118" i="12"/>
  <c r="AU118" i="12"/>
  <c r="AQ118" i="12"/>
  <c r="AI118" i="12"/>
  <c r="AG118" i="12"/>
  <c r="I118" i="12"/>
  <c r="G118" i="12"/>
  <c r="BA102" i="12"/>
  <c r="AY102" i="12"/>
  <c r="AU102" i="12"/>
  <c r="AQ102" i="12"/>
  <c r="AI102" i="12"/>
  <c r="AO102" i="12" s="1"/>
  <c r="AG102" i="12"/>
  <c r="I102" i="12"/>
  <c r="G102" i="12"/>
  <c r="BA107" i="12"/>
  <c r="AY107" i="12"/>
  <c r="AU107" i="12"/>
  <c r="AQ107" i="12"/>
  <c r="AI107" i="12"/>
  <c r="AG107" i="12"/>
  <c r="I107" i="12"/>
  <c r="G107" i="12"/>
  <c r="AY106" i="12"/>
  <c r="AU106" i="12"/>
  <c r="AQ106" i="12"/>
  <c r="AI106" i="12"/>
  <c r="AM106" i="12" s="1"/>
  <c r="AN106" i="12" s="1"/>
  <c r="AG106" i="12"/>
  <c r="I106" i="12"/>
  <c r="G106" i="12"/>
  <c r="BA62" i="12"/>
  <c r="AY62" i="12"/>
  <c r="AU62" i="12"/>
  <c r="AQ62" i="12"/>
  <c r="AI62" i="12"/>
  <c r="AM62" i="12" s="1"/>
  <c r="AN62" i="12" s="1"/>
  <c r="AG62" i="12"/>
  <c r="I62" i="12"/>
  <c r="G62" i="12"/>
  <c r="BA73" i="12"/>
  <c r="AY73" i="12"/>
  <c r="AU73" i="12"/>
  <c r="AQ73" i="12"/>
  <c r="AI73" i="12"/>
  <c r="AM73" i="12" s="1"/>
  <c r="AN73" i="12" s="1"/>
  <c r="AG73" i="12"/>
  <c r="I73" i="12"/>
  <c r="G73" i="12"/>
  <c r="BA70" i="12"/>
  <c r="AY70" i="12"/>
  <c r="AU70" i="12"/>
  <c r="AQ70" i="12"/>
  <c r="AI70" i="12"/>
  <c r="AG70" i="12"/>
  <c r="I70" i="12"/>
  <c r="G70" i="12"/>
  <c r="BA61" i="12"/>
  <c r="AY61" i="12"/>
  <c r="AU61" i="12"/>
  <c r="AQ61" i="12"/>
  <c r="AI61" i="12"/>
  <c r="AM61" i="12" s="1"/>
  <c r="AN61" i="12" s="1"/>
  <c r="AG61" i="12"/>
  <c r="I61" i="12"/>
  <c r="G61" i="12"/>
  <c r="BA64" i="12"/>
  <c r="AY64" i="12"/>
  <c r="AU64" i="12"/>
  <c r="AQ64" i="12"/>
  <c r="AI64" i="12"/>
  <c r="AM64" i="12" s="1"/>
  <c r="AN64" i="12" s="1"/>
  <c r="AG64" i="12"/>
  <c r="I64" i="12"/>
  <c r="G64" i="12"/>
  <c r="BA75" i="12"/>
  <c r="AY75" i="12"/>
  <c r="AU75" i="12"/>
  <c r="AQ75" i="12"/>
  <c r="AI75" i="12"/>
  <c r="AM75" i="12" s="1"/>
  <c r="AN75" i="12" s="1"/>
  <c r="AG75" i="12"/>
  <c r="I75" i="12"/>
  <c r="G75" i="12"/>
  <c r="BA74" i="12"/>
  <c r="AY74" i="12"/>
  <c r="AU74" i="12"/>
  <c r="AQ74" i="12"/>
  <c r="AI74" i="12"/>
  <c r="AG74" i="12"/>
  <c r="I74" i="12"/>
  <c r="G74" i="12"/>
  <c r="BA68" i="12"/>
  <c r="AY68" i="12"/>
  <c r="AU68" i="12"/>
  <c r="AQ68" i="12"/>
  <c r="AI68" i="12"/>
  <c r="AM68" i="12" s="1"/>
  <c r="AN68" i="12" s="1"/>
  <c r="AG68" i="12"/>
  <c r="I68" i="12"/>
  <c r="G68" i="12"/>
  <c r="BA72" i="12"/>
  <c r="AY72" i="12"/>
  <c r="AU72" i="12"/>
  <c r="AQ72" i="12"/>
  <c r="AI72" i="12"/>
  <c r="AM72" i="12" s="1"/>
  <c r="AN72" i="12" s="1"/>
  <c r="AG72" i="12"/>
  <c r="I72" i="12"/>
  <c r="G72" i="12"/>
  <c r="BA60" i="12"/>
  <c r="AY60" i="12"/>
  <c r="AU60" i="12"/>
  <c r="AQ60" i="12"/>
  <c r="AI60" i="12"/>
  <c r="AM60" i="12" s="1"/>
  <c r="AN60" i="12" s="1"/>
  <c r="AG60" i="12"/>
  <c r="I60" i="12"/>
  <c r="G60" i="12"/>
  <c r="BA63" i="12"/>
  <c r="AY63" i="12"/>
  <c r="AU63" i="12"/>
  <c r="AQ63" i="12"/>
  <c r="AI63" i="12"/>
  <c r="AG63" i="12"/>
  <c r="I63" i="12"/>
  <c r="G63" i="12"/>
  <c r="BA67" i="12"/>
  <c r="AY67" i="12"/>
  <c r="AU67" i="12"/>
  <c r="AQ67" i="12"/>
  <c r="AI67" i="12"/>
  <c r="AM67" i="12" s="1"/>
  <c r="AN67" i="12" s="1"/>
  <c r="AG67" i="12"/>
  <c r="I67" i="12"/>
  <c r="G67" i="12"/>
  <c r="BA66" i="12"/>
  <c r="AY66" i="12"/>
  <c r="AU66" i="12"/>
  <c r="AQ66" i="12"/>
  <c r="AI66" i="12"/>
  <c r="AM66" i="12" s="1"/>
  <c r="AN66" i="12" s="1"/>
  <c r="AG66" i="12"/>
  <c r="I66" i="12"/>
  <c r="G66" i="12"/>
  <c r="BA65" i="12"/>
  <c r="AY65" i="12"/>
  <c r="AU65" i="12"/>
  <c r="AQ65" i="12"/>
  <c r="AI65" i="12"/>
  <c r="AM65" i="12" s="1"/>
  <c r="AN65" i="12" s="1"/>
  <c r="AG65" i="12"/>
  <c r="I65" i="12"/>
  <c r="G65" i="12"/>
  <c r="BA69" i="12"/>
  <c r="AY69" i="12"/>
  <c r="AU69" i="12"/>
  <c r="AQ69" i="12"/>
  <c r="AI69" i="12"/>
  <c r="AG69" i="12"/>
  <c r="I69" i="12"/>
  <c r="G69" i="12"/>
  <c r="BA71" i="12"/>
  <c r="AY71" i="12"/>
  <c r="AU71" i="12"/>
  <c r="AQ71" i="12"/>
  <c r="AI71" i="12"/>
  <c r="AM71" i="12" s="1"/>
  <c r="AN71" i="12" s="1"/>
  <c r="AG71" i="12"/>
  <c r="I71" i="12"/>
  <c r="G71" i="12"/>
  <c r="BA216" i="12"/>
  <c r="AY216" i="12"/>
  <c r="AU216" i="12"/>
  <c r="AQ216" i="12"/>
  <c r="AI216" i="12"/>
  <c r="AM216" i="12" s="1"/>
  <c r="AN216" i="12" s="1"/>
  <c r="AG216" i="12"/>
  <c r="I216" i="12"/>
  <c r="G216" i="12"/>
  <c r="BA215" i="12"/>
  <c r="AY215" i="12"/>
  <c r="AU215" i="12"/>
  <c r="AQ215" i="12"/>
  <c r="AI215" i="12"/>
  <c r="AM215" i="12" s="1"/>
  <c r="AN215" i="12" s="1"/>
  <c r="AG215" i="12"/>
  <c r="I215" i="12"/>
  <c r="G215" i="12"/>
  <c r="BA220" i="12"/>
  <c r="AY220" i="12"/>
  <c r="AU220" i="12"/>
  <c r="AQ220" i="12"/>
  <c r="AI220" i="12"/>
  <c r="AG220" i="12"/>
  <c r="I220" i="12"/>
  <c r="G220" i="12"/>
  <c r="BA208" i="12"/>
  <c r="AY208" i="12"/>
  <c r="AU208" i="12"/>
  <c r="AQ208" i="12"/>
  <c r="AI208" i="12"/>
  <c r="AM208" i="12" s="1"/>
  <c r="AN208" i="12" s="1"/>
  <c r="AG208" i="12"/>
  <c r="I208" i="12"/>
  <c r="G208" i="12"/>
  <c r="BA218" i="12"/>
  <c r="AY218" i="12"/>
  <c r="AU218" i="12"/>
  <c r="AQ218" i="12"/>
  <c r="AI218" i="12"/>
  <c r="AM218" i="12" s="1"/>
  <c r="AN218" i="12" s="1"/>
  <c r="AG218" i="12"/>
  <c r="I218" i="12"/>
  <c r="G218" i="12"/>
  <c r="BA217" i="12"/>
  <c r="AY217" i="12"/>
  <c r="AU217" i="12"/>
  <c r="AQ217" i="12"/>
  <c r="AI217" i="12"/>
  <c r="AM217" i="12" s="1"/>
  <c r="AN217" i="12" s="1"/>
  <c r="AG217" i="12"/>
  <c r="I217" i="12"/>
  <c r="G217" i="12"/>
  <c r="BA210" i="12"/>
  <c r="AY210" i="12"/>
  <c r="AU210" i="12"/>
  <c r="AQ210" i="12"/>
  <c r="AI210" i="12"/>
  <c r="AG210" i="12"/>
  <c r="I210" i="12"/>
  <c r="G210" i="12"/>
  <c r="BA213" i="12"/>
  <c r="AY213" i="12"/>
  <c r="AU213" i="12"/>
  <c r="AQ213" i="12"/>
  <c r="AI213" i="12"/>
  <c r="AM213" i="12" s="1"/>
  <c r="AN213" i="12" s="1"/>
  <c r="AG213" i="12"/>
  <c r="I213" i="12"/>
  <c r="G213" i="12"/>
  <c r="BA219" i="12"/>
  <c r="AY219" i="12"/>
  <c r="AU219" i="12"/>
  <c r="AQ219" i="12"/>
  <c r="AI219" i="12"/>
  <c r="AM219" i="12" s="1"/>
  <c r="AN219" i="12" s="1"/>
  <c r="AG219" i="12"/>
  <c r="I219" i="12"/>
  <c r="G219" i="12"/>
  <c r="BA211" i="12"/>
  <c r="AY211" i="12"/>
  <c r="AU211" i="12"/>
  <c r="AQ211" i="12"/>
  <c r="AI211" i="12"/>
  <c r="AM211" i="12" s="1"/>
  <c r="AN211" i="12" s="1"/>
  <c r="AG211" i="12"/>
  <c r="I211" i="12"/>
  <c r="G211" i="12"/>
  <c r="BA214" i="12"/>
  <c r="AY214" i="12"/>
  <c r="AU214" i="12"/>
  <c r="AQ214" i="12"/>
  <c r="AI214" i="12"/>
  <c r="AG214" i="12"/>
  <c r="I214" i="12"/>
  <c r="G214" i="12"/>
  <c r="BA209" i="12"/>
  <c r="AY209" i="12"/>
  <c r="AU209" i="12"/>
  <c r="AQ209" i="12"/>
  <c r="AI209" i="12"/>
  <c r="AM209" i="12" s="1"/>
  <c r="AN209" i="12" s="1"/>
  <c r="AG209" i="12"/>
  <c r="I209" i="12"/>
  <c r="G209" i="12"/>
  <c r="BA212" i="12"/>
  <c r="AY212" i="12"/>
  <c r="AU212" i="12"/>
  <c r="AQ212" i="12"/>
  <c r="AI212" i="12"/>
  <c r="AM212" i="12" s="1"/>
  <c r="AN212" i="12" s="1"/>
  <c r="AG212" i="12"/>
  <c r="I212" i="12"/>
  <c r="G212" i="12"/>
  <c r="BA24" i="12"/>
  <c r="AY24" i="12"/>
  <c r="AU24" i="12"/>
  <c r="AQ24" i="12"/>
  <c r="AI24" i="12"/>
  <c r="AM24" i="12" s="1"/>
  <c r="AN24" i="12" s="1"/>
  <c r="AG24" i="12"/>
  <c r="I24" i="12"/>
  <c r="G24" i="12"/>
  <c r="BA23" i="12"/>
  <c r="AY23" i="12"/>
  <c r="AU23" i="12"/>
  <c r="AQ23" i="12"/>
  <c r="AI23" i="12"/>
  <c r="AG23" i="12"/>
  <c r="I23" i="12"/>
  <c r="G23" i="12"/>
  <c r="BA26" i="12"/>
  <c r="AY26" i="12"/>
  <c r="AU26" i="12"/>
  <c r="AQ26" i="12"/>
  <c r="AI26" i="12"/>
  <c r="AM26" i="12" s="1"/>
  <c r="AN26" i="12" s="1"/>
  <c r="AG26" i="12"/>
  <c r="I26" i="12"/>
  <c r="G26" i="12"/>
  <c r="BA25" i="12"/>
  <c r="AY25" i="12"/>
  <c r="AU25" i="12"/>
  <c r="AQ25" i="12"/>
  <c r="AI25" i="12"/>
  <c r="AM25" i="12" s="1"/>
  <c r="AN25" i="12" s="1"/>
  <c r="AG25" i="12"/>
  <c r="I25" i="12"/>
  <c r="G25" i="12"/>
  <c r="BA22" i="12"/>
  <c r="AY22" i="12"/>
  <c r="AU22" i="12"/>
  <c r="AQ22" i="12"/>
  <c r="AI22" i="12"/>
  <c r="AM22" i="12" s="1"/>
  <c r="AN22" i="12" s="1"/>
  <c r="AG22" i="12"/>
  <c r="I22" i="12"/>
  <c r="G22" i="12"/>
  <c r="BA19" i="12"/>
  <c r="AY19" i="12"/>
  <c r="AU19" i="12"/>
  <c r="AQ19" i="12"/>
  <c r="AI19" i="12"/>
  <c r="AG19" i="12"/>
  <c r="I19" i="12"/>
  <c r="G19" i="12"/>
  <c r="BA18" i="12"/>
  <c r="AY18" i="12"/>
  <c r="AU18" i="12"/>
  <c r="AQ18" i="12"/>
  <c r="AI18" i="12"/>
  <c r="AG18" i="12"/>
  <c r="I18" i="12"/>
  <c r="G18" i="12"/>
  <c r="BA21" i="12"/>
  <c r="AY21" i="12"/>
  <c r="AU21" i="12"/>
  <c r="AQ21" i="12"/>
  <c r="AI21" i="12"/>
  <c r="AG21" i="12"/>
  <c r="I21" i="12"/>
  <c r="G21" i="12"/>
  <c r="BA20" i="12"/>
  <c r="AY20" i="12"/>
  <c r="AU20" i="12"/>
  <c r="AQ20" i="12"/>
  <c r="AI20" i="12"/>
  <c r="AG20" i="12"/>
  <c r="I20" i="12"/>
  <c r="G20" i="12"/>
  <c r="BA198" i="12"/>
  <c r="AY198" i="12"/>
  <c r="AU198" i="12"/>
  <c r="AQ198" i="12"/>
  <c r="AI198" i="12"/>
  <c r="AG198" i="12"/>
  <c r="I198" i="12"/>
  <c r="G198" i="12"/>
  <c r="BA193" i="12"/>
  <c r="AY193" i="12"/>
  <c r="AU193" i="12"/>
  <c r="AQ193" i="12"/>
  <c r="AI193" i="12"/>
  <c r="AM193" i="12" s="1"/>
  <c r="AN193" i="12" s="1"/>
  <c r="AG193" i="12"/>
  <c r="I193" i="12"/>
  <c r="G193" i="12"/>
  <c r="BA185" i="12"/>
  <c r="AY185" i="12"/>
  <c r="AU185" i="12"/>
  <c r="AQ185" i="12"/>
  <c r="AI185" i="12"/>
  <c r="AM185" i="12"/>
  <c r="AN185" i="12" s="1"/>
  <c r="AG185" i="12"/>
  <c r="I185" i="12"/>
  <c r="G185" i="12"/>
  <c r="BA184" i="12"/>
  <c r="AY184" i="12"/>
  <c r="AU184" i="12"/>
  <c r="AQ184" i="12"/>
  <c r="AI184" i="12"/>
  <c r="AM184" i="12" s="1"/>
  <c r="AN184" i="12" s="1"/>
  <c r="AG184" i="12"/>
  <c r="I184" i="12"/>
  <c r="G184" i="12"/>
  <c r="AU207" i="12"/>
  <c r="AQ207" i="12"/>
  <c r="AN207" i="12"/>
  <c r="AI207" i="12"/>
  <c r="AG207" i="12"/>
  <c r="AU206" i="12"/>
  <c r="AQ206" i="12"/>
  <c r="AN206" i="12"/>
  <c r="AI206" i="12"/>
  <c r="AG206" i="12"/>
  <c r="AU205" i="12"/>
  <c r="AQ205" i="12"/>
  <c r="AN205" i="12"/>
  <c r="AI205" i="12"/>
  <c r="AG205" i="12"/>
  <c r="AU204" i="12"/>
  <c r="AQ204" i="12"/>
  <c r="AN204" i="12"/>
  <c r="AI204" i="12"/>
  <c r="AG204" i="12"/>
  <c r="AU203" i="12"/>
  <c r="AQ203" i="12"/>
  <c r="AN203" i="12"/>
  <c r="AI203" i="12"/>
  <c r="AG203" i="12"/>
  <c r="BA200" i="12"/>
  <c r="AY200" i="12"/>
  <c r="AU200" i="12"/>
  <c r="AQ200" i="12"/>
  <c r="AI200" i="12"/>
  <c r="AG200" i="12"/>
  <c r="I200" i="12"/>
  <c r="G200" i="12"/>
  <c r="BA197" i="12"/>
  <c r="AY197" i="12"/>
  <c r="AU197" i="12"/>
  <c r="AQ197" i="12"/>
  <c r="AI197" i="12"/>
  <c r="AG197" i="12"/>
  <c r="I197" i="12"/>
  <c r="G197" i="12"/>
  <c r="BA196" i="12"/>
  <c r="AY196" i="12"/>
  <c r="AU196" i="12"/>
  <c r="AQ196" i="12"/>
  <c r="AI196" i="12"/>
  <c r="AG196" i="12"/>
  <c r="I196" i="12"/>
  <c r="G196" i="12"/>
  <c r="BA199" i="12"/>
  <c r="AY199" i="12"/>
  <c r="AU199" i="12"/>
  <c r="AQ199" i="12"/>
  <c r="AI199" i="12"/>
  <c r="AG199" i="12"/>
  <c r="I199" i="12"/>
  <c r="G199" i="12"/>
  <c r="BA202" i="12"/>
  <c r="AY202" i="12"/>
  <c r="AU202" i="12"/>
  <c r="AQ202" i="12"/>
  <c r="AI202" i="12"/>
  <c r="AG202" i="12"/>
  <c r="I202" i="12"/>
  <c r="G202" i="12"/>
  <c r="BA195" i="12"/>
  <c r="AY195" i="12"/>
  <c r="AU195" i="12"/>
  <c r="AQ195" i="12"/>
  <c r="AI195" i="12"/>
  <c r="AG195" i="12"/>
  <c r="I195" i="12"/>
  <c r="G195" i="12"/>
  <c r="BA201" i="12"/>
  <c r="AY201" i="12"/>
  <c r="AU201" i="12"/>
  <c r="AQ201" i="12"/>
  <c r="AI201" i="12"/>
  <c r="AG201" i="12"/>
  <c r="I201" i="12"/>
  <c r="G201" i="12"/>
  <c r="BA192" i="12"/>
  <c r="AY192" i="12"/>
  <c r="AU192" i="12"/>
  <c r="AQ192" i="12"/>
  <c r="AI192" i="12"/>
  <c r="AG192" i="12"/>
  <c r="I192" i="12"/>
  <c r="G192" i="12"/>
  <c r="BA188" i="12"/>
  <c r="AY188" i="12"/>
  <c r="AU188" i="12"/>
  <c r="AQ188" i="12"/>
  <c r="AI188" i="12"/>
  <c r="AG188" i="12"/>
  <c r="I188" i="12"/>
  <c r="G188" i="12"/>
  <c r="BA191" i="12"/>
  <c r="AY191" i="12"/>
  <c r="AU191" i="12"/>
  <c r="AQ191" i="12"/>
  <c r="AI191" i="12"/>
  <c r="AG191" i="12"/>
  <c r="I191" i="12"/>
  <c r="G191" i="12"/>
  <c r="BA190" i="12"/>
  <c r="AY190" i="12"/>
  <c r="AU190" i="12"/>
  <c r="AQ190" i="12"/>
  <c r="AI190" i="12"/>
  <c r="AG190" i="12"/>
  <c r="I190" i="12"/>
  <c r="G190" i="12"/>
  <c r="BA187" i="12"/>
  <c r="AY187" i="12"/>
  <c r="AU187" i="12"/>
  <c r="AQ187" i="12"/>
  <c r="AI187" i="12"/>
  <c r="AG187" i="12"/>
  <c r="I187" i="12"/>
  <c r="G187" i="12"/>
  <c r="BA189" i="12"/>
  <c r="AY189" i="12"/>
  <c r="AU189" i="12"/>
  <c r="AQ189" i="12"/>
  <c r="AI189" i="12"/>
  <c r="AG189" i="12"/>
  <c r="I189" i="12"/>
  <c r="G189" i="12"/>
  <c r="BA186" i="12"/>
  <c r="AY186" i="12"/>
  <c r="AU186" i="12"/>
  <c r="AQ186" i="12"/>
  <c r="AI186" i="12"/>
  <c r="AG186" i="12"/>
  <c r="I186" i="12"/>
  <c r="G186" i="12"/>
  <c r="BA194" i="12"/>
  <c r="AY194" i="12"/>
  <c r="AU194" i="12"/>
  <c r="AQ194" i="12"/>
  <c r="AI194" i="12"/>
  <c r="AG194" i="12"/>
  <c r="I194" i="12"/>
  <c r="G194" i="12"/>
  <c r="BA77" i="12"/>
  <c r="AY77" i="12"/>
  <c r="AU77" i="12"/>
  <c r="AQ77" i="12"/>
  <c r="AI77" i="12"/>
  <c r="AG77" i="12"/>
  <c r="I77" i="12"/>
  <c r="G77" i="12"/>
  <c r="BA84" i="12"/>
  <c r="AY84" i="12"/>
  <c r="AU84" i="12"/>
  <c r="AQ84" i="12"/>
  <c r="AI84" i="12"/>
  <c r="AG84" i="12"/>
  <c r="I84" i="12"/>
  <c r="G84" i="12"/>
  <c r="BA94" i="12"/>
  <c r="AY94" i="12"/>
  <c r="AU94" i="12"/>
  <c r="AQ94" i="12"/>
  <c r="AI94" i="12"/>
  <c r="AG94" i="12"/>
  <c r="I94" i="12"/>
  <c r="G94" i="12"/>
  <c r="BA97" i="12"/>
  <c r="AY97" i="12"/>
  <c r="AU97" i="12"/>
  <c r="AQ97" i="12"/>
  <c r="AI97" i="12"/>
  <c r="AG97" i="12"/>
  <c r="I97" i="12"/>
  <c r="G97" i="12"/>
  <c r="BA76" i="12"/>
  <c r="AY76" i="12"/>
  <c r="AU76" i="12"/>
  <c r="AQ76" i="12"/>
  <c r="AI76" i="12"/>
  <c r="AG76" i="12"/>
  <c r="I76" i="12"/>
  <c r="G76" i="12"/>
  <c r="BA93" i="12"/>
  <c r="AY93" i="12"/>
  <c r="AU93" i="12"/>
  <c r="AQ93" i="12"/>
  <c r="AI93" i="12"/>
  <c r="AG93" i="12"/>
  <c r="I93" i="12"/>
  <c r="G93" i="12"/>
  <c r="BA95" i="12"/>
  <c r="AY95" i="12"/>
  <c r="AU95" i="12"/>
  <c r="AQ95" i="12"/>
  <c r="AI95" i="12"/>
  <c r="AG95" i="12"/>
  <c r="I95" i="12"/>
  <c r="G95" i="12"/>
  <c r="BA79" i="12"/>
  <c r="AY79" i="12"/>
  <c r="AU79" i="12"/>
  <c r="AQ79" i="12"/>
  <c r="AI79" i="12"/>
  <c r="AG79" i="12"/>
  <c r="I79" i="12"/>
  <c r="G79" i="12"/>
  <c r="BA81" i="12"/>
  <c r="AY81" i="12"/>
  <c r="AU81" i="12"/>
  <c r="AQ81" i="12"/>
  <c r="AI81" i="12"/>
  <c r="AG81" i="12"/>
  <c r="I81" i="12"/>
  <c r="G81" i="12"/>
  <c r="BA83" i="12"/>
  <c r="AY83" i="12"/>
  <c r="AU83" i="12"/>
  <c r="AQ83" i="12"/>
  <c r="AI83" i="12"/>
  <c r="AG83" i="12"/>
  <c r="I83" i="12"/>
  <c r="G83" i="12"/>
  <c r="BA89" i="12"/>
  <c r="AY89" i="12"/>
  <c r="AU89" i="12"/>
  <c r="AQ89" i="12"/>
  <c r="AI89" i="12"/>
  <c r="AG89" i="12"/>
  <c r="I89" i="12"/>
  <c r="G89" i="12"/>
  <c r="BA96" i="12"/>
  <c r="AY96" i="12"/>
  <c r="AU96" i="12"/>
  <c r="AQ96" i="12"/>
  <c r="AI96" i="12"/>
  <c r="AG96" i="12"/>
  <c r="I96" i="12"/>
  <c r="G96" i="12"/>
  <c r="BA88" i="12"/>
  <c r="AY88" i="12"/>
  <c r="AU88" i="12"/>
  <c r="AQ88" i="12"/>
  <c r="AI88" i="12"/>
  <c r="AG88" i="12"/>
  <c r="I88" i="12"/>
  <c r="G88" i="12"/>
  <c r="BA80" i="12"/>
  <c r="AY80" i="12"/>
  <c r="AU80" i="12"/>
  <c r="AQ80" i="12"/>
  <c r="AI80" i="12"/>
  <c r="AG80" i="12"/>
  <c r="I80" i="12"/>
  <c r="G80" i="12"/>
  <c r="BA87" i="12"/>
  <c r="AY87" i="12"/>
  <c r="AU87" i="12"/>
  <c r="AQ87" i="12"/>
  <c r="AI87" i="12"/>
  <c r="AG87" i="12"/>
  <c r="I87" i="12"/>
  <c r="G87" i="12"/>
  <c r="BA82" i="12"/>
  <c r="AY82" i="12"/>
  <c r="AU82" i="12"/>
  <c r="AQ82" i="12"/>
  <c r="AI82" i="12"/>
  <c r="AG82" i="12"/>
  <c r="I82" i="12"/>
  <c r="G82" i="12"/>
  <c r="BA78" i="12"/>
  <c r="AY78" i="12"/>
  <c r="AU78" i="12"/>
  <c r="AQ78" i="12"/>
  <c r="AI78" i="12"/>
  <c r="AG78" i="12"/>
  <c r="I78" i="12"/>
  <c r="G78" i="12"/>
  <c r="BA92" i="12"/>
  <c r="AY92" i="12"/>
  <c r="AU92" i="12"/>
  <c r="AQ92" i="12"/>
  <c r="AI92" i="12"/>
  <c r="AG92" i="12"/>
  <c r="I92" i="12"/>
  <c r="G92" i="12"/>
  <c r="BA90" i="12"/>
  <c r="AY90" i="12"/>
  <c r="AU90" i="12"/>
  <c r="AQ90" i="12"/>
  <c r="AI90" i="12"/>
  <c r="AG90" i="12"/>
  <c r="I90" i="12"/>
  <c r="G90" i="12"/>
  <c r="BA86" i="12"/>
  <c r="AY86" i="12"/>
  <c r="AU86" i="12"/>
  <c r="AQ86" i="12"/>
  <c r="AI86" i="12"/>
  <c r="AG86" i="12"/>
  <c r="I86" i="12"/>
  <c r="G86" i="12"/>
  <c r="BA91" i="12"/>
  <c r="AY91" i="12"/>
  <c r="AU91" i="12"/>
  <c r="AQ91" i="12"/>
  <c r="AI91" i="12"/>
  <c r="AG91" i="12"/>
  <c r="I91" i="12"/>
  <c r="G91" i="12"/>
  <c r="BA85" i="12"/>
  <c r="AY85" i="12"/>
  <c r="AU85" i="12"/>
  <c r="AQ85" i="12"/>
  <c r="AI85" i="12"/>
  <c r="AG85" i="12"/>
  <c r="I85" i="12"/>
  <c r="G85" i="12"/>
  <c r="BA41" i="12"/>
  <c r="AY41" i="12"/>
  <c r="AU41" i="12"/>
  <c r="AQ41" i="12"/>
  <c r="AI41" i="12"/>
  <c r="AG41" i="12"/>
  <c r="I41" i="12"/>
  <c r="G41" i="12"/>
  <c r="BA51" i="12"/>
  <c r="AY51" i="12"/>
  <c r="AU51" i="12"/>
  <c r="AQ51" i="12"/>
  <c r="AI51" i="12"/>
  <c r="AG51" i="12"/>
  <c r="I51" i="12"/>
  <c r="G51" i="12"/>
  <c r="BA50" i="12"/>
  <c r="AY50" i="12"/>
  <c r="AU50" i="12"/>
  <c r="AQ50" i="12"/>
  <c r="AI50" i="12"/>
  <c r="AG50" i="12"/>
  <c r="I50" i="12"/>
  <c r="G50" i="12"/>
  <c r="BA30" i="12"/>
  <c r="AY30" i="12"/>
  <c r="AU30" i="12"/>
  <c r="AQ30" i="12"/>
  <c r="AI30" i="12"/>
  <c r="AG30" i="12"/>
  <c r="I30" i="12"/>
  <c r="G30" i="12"/>
  <c r="BA49" i="12"/>
  <c r="AY49" i="12"/>
  <c r="AU49" i="12"/>
  <c r="AQ49" i="12"/>
  <c r="AI49" i="12"/>
  <c r="AG49" i="12"/>
  <c r="I49" i="12"/>
  <c r="G49" i="12"/>
  <c r="BA29" i="12"/>
  <c r="AY29" i="12"/>
  <c r="AU29" i="12"/>
  <c r="AQ29" i="12"/>
  <c r="AI29" i="12"/>
  <c r="AG29" i="12"/>
  <c r="I29" i="12"/>
  <c r="G29" i="12"/>
  <c r="BA40" i="12"/>
  <c r="AY40" i="12"/>
  <c r="AU40" i="12"/>
  <c r="AQ40" i="12"/>
  <c r="AI40" i="12"/>
  <c r="AG40" i="12"/>
  <c r="I40" i="12"/>
  <c r="G40" i="12"/>
  <c r="BA48" i="12"/>
  <c r="AY48" i="12"/>
  <c r="AU48" i="12"/>
  <c r="AQ48" i="12"/>
  <c r="AI48" i="12"/>
  <c r="AG48" i="12"/>
  <c r="I48" i="12"/>
  <c r="G48" i="12"/>
  <c r="BA35" i="12"/>
  <c r="AY35" i="12"/>
  <c r="AU35" i="12"/>
  <c r="AQ35" i="12"/>
  <c r="AI35" i="12"/>
  <c r="AG35" i="12"/>
  <c r="I35" i="12"/>
  <c r="G35" i="12"/>
  <c r="BA39" i="12"/>
  <c r="AY39" i="12"/>
  <c r="AU39" i="12"/>
  <c r="AQ39" i="12"/>
  <c r="AI39" i="12"/>
  <c r="AG39" i="12"/>
  <c r="I39" i="12"/>
  <c r="G39" i="12"/>
  <c r="BA32" i="12"/>
  <c r="AY32" i="12"/>
  <c r="AU32" i="12"/>
  <c r="AQ32" i="12"/>
  <c r="AI32" i="12"/>
  <c r="AG32" i="12"/>
  <c r="I32" i="12"/>
  <c r="G32" i="12"/>
  <c r="BA59" i="12"/>
  <c r="AY59" i="12"/>
  <c r="AU59" i="12"/>
  <c r="AQ59" i="12"/>
  <c r="AI59" i="12"/>
  <c r="AG59" i="12"/>
  <c r="I59" i="12"/>
  <c r="G59" i="12"/>
  <c r="BA47" i="12"/>
  <c r="AY47" i="12"/>
  <c r="AU47" i="12"/>
  <c r="AQ47" i="12"/>
  <c r="AI47" i="12"/>
  <c r="AG47" i="12"/>
  <c r="I47" i="12"/>
  <c r="G47" i="12"/>
  <c r="BA31" i="12"/>
  <c r="AY31" i="12"/>
  <c r="AU31" i="12"/>
  <c r="AQ31" i="12"/>
  <c r="AI31" i="12"/>
  <c r="AG31" i="12"/>
  <c r="I31" i="12"/>
  <c r="G31" i="12"/>
  <c r="BA46" i="12"/>
  <c r="AY46" i="12"/>
  <c r="AU46" i="12"/>
  <c r="AQ46" i="12"/>
  <c r="AI46" i="12"/>
  <c r="AG46" i="12"/>
  <c r="I46" i="12"/>
  <c r="G46" i="12"/>
  <c r="BA28" i="12"/>
  <c r="AY28" i="12"/>
  <c r="AU28" i="12"/>
  <c r="AQ28" i="12"/>
  <c r="AI28" i="12"/>
  <c r="AG28" i="12"/>
  <c r="I28" i="12"/>
  <c r="G28" i="12"/>
  <c r="BA34" i="12"/>
  <c r="AY34" i="12"/>
  <c r="AU34" i="12"/>
  <c r="AQ34" i="12"/>
  <c r="AI34" i="12"/>
  <c r="AG34" i="12"/>
  <c r="I34" i="12"/>
  <c r="G34" i="12"/>
  <c r="BA57" i="12"/>
  <c r="AY57" i="12"/>
  <c r="AU57" i="12"/>
  <c r="AQ57" i="12"/>
  <c r="AI57" i="12"/>
  <c r="AG57" i="12"/>
  <c r="I57" i="12"/>
  <c r="G57" i="12"/>
  <c r="BA45" i="12"/>
  <c r="AY45" i="12"/>
  <c r="AU45" i="12"/>
  <c r="AQ45" i="12"/>
  <c r="AI45" i="12"/>
  <c r="AG45" i="12"/>
  <c r="I45" i="12"/>
  <c r="G45" i="12"/>
  <c r="BA33" i="12"/>
  <c r="AY33" i="12"/>
  <c r="AU33" i="12"/>
  <c r="AQ33" i="12"/>
  <c r="AI33" i="12"/>
  <c r="AG33" i="12"/>
  <c r="I33" i="12"/>
  <c r="G33" i="12"/>
  <c r="BA54" i="12"/>
  <c r="AY54" i="12"/>
  <c r="AU54" i="12"/>
  <c r="AQ54" i="12"/>
  <c r="AI54" i="12"/>
  <c r="AG54" i="12"/>
  <c r="I54" i="12"/>
  <c r="G54" i="12"/>
  <c r="BA55" i="12"/>
  <c r="AY55" i="12"/>
  <c r="AU55" i="12"/>
  <c r="AQ55" i="12"/>
  <c r="AI55" i="12"/>
  <c r="AG55" i="12"/>
  <c r="I55" i="12"/>
  <c r="G55" i="12"/>
  <c r="BA27" i="12"/>
  <c r="AY27" i="12"/>
  <c r="AU27" i="12"/>
  <c r="AQ27" i="12"/>
  <c r="AI27" i="12"/>
  <c r="AG27" i="12"/>
  <c r="I27" i="12"/>
  <c r="G27" i="12"/>
  <c r="BA38" i="12"/>
  <c r="AY38" i="12"/>
  <c r="AU38" i="12"/>
  <c r="AQ38" i="12"/>
  <c r="AI38" i="12"/>
  <c r="AG38" i="12"/>
  <c r="I38" i="12"/>
  <c r="G38" i="12"/>
  <c r="BA44" i="12"/>
  <c r="AY44" i="12"/>
  <c r="AU44" i="12"/>
  <c r="AQ44" i="12"/>
  <c r="AI44" i="12"/>
  <c r="AG44" i="12"/>
  <c r="I44" i="12"/>
  <c r="G44" i="12"/>
  <c r="BA37" i="12"/>
  <c r="AY37" i="12"/>
  <c r="AU37" i="12"/>
  <c r="AQ37" i="12"/>
  <c r="AI37" i="12"/>
  <c r="AG37" i="12"/>
  <c r="I37" i="12"/>
  <c r="G37" i="12"/>
  <c r="BA36" i="12"/>
  <c r="AY36" i="12"/>
  <c r="AU36" i="12"/>
  <c r="AQ36" i="12"/>
  <c r="AI36" i="12"/>
  <c r="AG36" i="12"/>
  <c r="I36" i="12"/>
  <c r="G36" i="12"/>
  <c r="BA43" i="12"/>
  <c r="AY43" i="12"/>
  <c r="AU43" i="12"/>
  <c r="AQ43" i="12"/>
  <c r="AI43" i="12"/>
  <c r="AG43" i="12"/>
  <c r="I43" i="12"/>
  <c r="G43" i="12"/>
  <c r="BA56" i="12"/>
  <c r="AY56" i="12"/>
  <c r="AU56" i="12"/>
  <c r="AQ56" i="12"/>
  <c r="AI56" i="12"/>
  <c r="AG56" i="12"/>
  <c r="I56" i="12"/>
  <c r="G56" i="12"/>
  <c r="BA58" i="12"/>
  <c r="AY58" i="12"/>
  <c r="AU58" i="12"/>
  <c r="AQ58" i="12"/>
  <c r="AI58" i="12"/>
  <c r="AG58" i="12"/>
  <c r="I58" i="12"/>
  <c r="G58" i="12"/>
  <c r="BA52" i="12"/>
  <c r="AY52" i="12"/>
  <c r="AU52" i="12"/>
  <c r="AQ52" i="12"/>
  <c r="AI52" i="12"/>
  <c r="AG52" i="12"/>
  <c r="I52" i="12"/>
  <c r="G52" i="12"/>
  <c r="BA42" i="12"/>
  <c r="AY42" i="12"/>
  <c r="AU42" i="12"/>
  <c r="AQ42" i="12"/>
  <c r="AI42" i="12"/>
  <c r="AG42" i="12"/>
  <c r="I42" i="12"/>
  <c r="G42" i="12"/>
  <c r="BA53" i="12"/>
  <c r="AY53" i="12"/>
  <c r="AU53" i="12"/>
  <c r="AQ53" i="12"/>
  <c r="AI53" i="12"/>
  <c r="AG53" i="12"/>
  <c r="I53" i="12"/>
  <c r="G53" i="12"/>
  <c r="BA248" i="12"/>
  <c r="AY248" i="12"/>
  <c r="AU248" i="12"/>
  <c r="AQ248" i="12"/>
  <c r="AI248" i="12"/>
  <c r="AG248" i="12"/>
  <c r="I248" i="12"/>
  <c r="G248" i="12"/>
  <c r="BA249" i="12"/>
  <c r="AX249" i="12"/>
  <c r="AY249" i="12" s="1"/>
  <c r="AU249" i="12"/>
  <c r="AQ249" i="12"/>
  <c r="AI249" i="12"/>
  <c r="AG249" i="12"/>
  <c r="I249" i="12"/>
  <c r="G249" i="12"/>
  <c r="BA244" i="12"/>
  <c r="AY244" i="12"/>
  <c r="AU244" i="12"/>
  <c r="AQ244" i="12"/>
  <c r="AI244" i="12"/>
  <c r="AM244" i="12" s="1"/>
  <c r="AN244" i="12" s="1"/>
  <c r="AG244" i="12"/>
  <c r="I244" i="12"/>
  <c r="G244" i="12"/>
  <c r="BA238" i="12"/>
  <c r="AY238" i="12"/>
  <c r="AU238" i="12"/>
  <c r="AQ238" i="12"/>
  <c r="AI238" i="12"/>
  <c r="AM238" i="12" s="1"/>
  <c r="AN238" i="12" s="1"/>
  <c r="AG238" i="12"/>
  <c r="I238" i="12"/>
  <c r="G238" i="12"/>
  <c r="BA243" i="12"/>
  <c r="AY243" i="12"/>
  <c r="AU243" i="12"/>
  <c r="AQ243" i="12"/>
  <c r="AI243" i="12"/>
  <c r="AM243" i="12" s="1"/>
  <c r="AN243" i="12" s="1"/>
  <c r="AG243" i="12"/>
  <c r="I243" i="12"/>
  <c r="G243" i="12"/>
  <c r="BA235" i="12"/>
  <c r="AY235" i="12"/>
  <c r="AU235" i="12"/>
  <c r="AQ235" i="12"/>
  <c r="AI235" i="12"/>
  <c r="AG235" i="12"/>
  <c r="I235" i="12"/>
  <c r="G235" i="12"/>
  <c r="BA242" i="12"/>
  <c r="AY242" i="12"/>
  <c r="AU242" i="12"/>
  <c r="AQ242" i="12"/>
  <c r="AI242" i="12"/>
  <c r="AM242" i="12" s="1"/>
  <c r="AN242" i="12" s="1"/>
  <c r="AG242" i="12"/>
  <c r="I242" i="12"/>
  <c r="G242" i="12"/>
  <c r="BA236" i="12"/>
  <c r="AY236" i="12"/>
  <c r="AU236" i="12"/>
  <c r="AQ236" i="12"/>
  <c r="AI236" i="12"/>
  <c r="AM236" i="12" s="1"/>
  <c r="AN236" i="12" s="1"/>
  <c r="AG236" i="12"/>
  <c r="I236" i="12"/>
  <c r="G236" i="12"/>
  <c r="BA246" i="12"/>
  <c r="AY246" i="12"/>
  <c r="AU246" i="12"/>
  <c r="AQ246" i="12"/>
  <c r="AI246" i="12"/>
  <c r="AM246" i="12" s="1"/>
  <c r="AN246" i="12" s="1"/>
  <c r="AG246" i="12"/>
  <c r="I246" i="12"/>
  <c r="G246" i="12"/>
  <c r="BA241" i="12"/>
  <c r="AY241" i="12"/>
  <c r="AU241" i="12"/>
  <c r="AQ241" i="12"/>
  <c r="AI241" i="12"/>
  <c r="AG241" i="12"/>
  <c r="I241" i="12"/>
  <c r="G241" i="12"/>
  <c r="BA240" i="12"/>
  <c r="AY240" i="12"/>
  <c r="AU240" i="12"/>
  <c r="AQ240" i="12"/>
  <c r="AI240" i="12"/>
  <c r="AM240" i="12" s="1"/>
  <c r="AN240" i="12" s="1"/>
  <c r="AG240" i="12"/>
  <c r="I240" i="12"/>
  <c r="G240" i="12"/>
  <c r="BA247" i="12"/>
  <c r="AY247" i="12"/>
  <c r="AU247" i="12"/>
  <c r="AQ247" i="12"/>
  <c r="AI247" i="12"/>
  <c r="AM247" i="12" s="1"/>
  <c r="AN247" i="12" s="1"/>
  <c r="AG247" i="12"/>
  <c r="I247" i="12"/>
  <c r="G247" i="12"/>
  <c r="BA239" i="12"/>
  <c r="AY239" i="12"/>
  <c r="AU239" i="12"/>
  <c r="AQ239" i="12"/>
  <c r="AI239" i="12"/>
  <c r="AM239" i="12" s="1"/>
  <c r="AN239" i="12" s="1"/>
  <c r="AG239" i="12"/>
  <c r="I239" i="12"/>
  <c r="G239" i="12"/>
  <c r="BA234" i="12"/>
  <c r="AY234" i="12"/>
  <c r="AU234" i="12"/>
  <c r="AQ234" i="12"/>
  <c r="AI234" i="12"/>
  <c r="AG234" i="12"/>
  <c r="I234" i="12"/>
  <c r="G234" i="12"/>
  <c r="BA237" i="12"/>
  <c r="AY237" i="12"/>
  <c r="AU237" i="12"/>
  <c r="AQ237" i="12"/>
  <c r="AI237" i="12"/>
  <c r="AM237" i="12" s="1"/>
  <c r="AN237" i="12" s="1"/>
  <c r="AG237" i="12"/>
  <c r="I237" i="12"/>
  <c r="G237" i="12"/>
  <c r="BA245" i="12"/>
  <c r="AY245" i="12"/>
  <c r="AU245" i="12"/>
  <c r="AQ245" i="12"/>
  <c r="AI245" i="12"/>
  <c r="AM245" i="12" s="1"/>
  <c r="AN245" i="12" s="1"/>
  <c r="AG245" i="12"/>
  <c r="I245" i="12"/>
  <c r="G245" i="12"/>
  <c r="BA223" i="12"/>
  <c r="AY223" i="12"/>
  <c r="AU223" i="12"/>
  <c r="AQ223" i="12"/>
  <c r="AI223" i="12"/>
  <c r="AM223" i="12" s="1"/>
  <c r="AN223" i="12" s="1"/>
  <c r="AG223" i="12"/>
  <c r="I223" i="12"/>
  <c r="G223" i="12"/>
  <c r="BA221" i="12"/>
  <c r="AY221" i="12"/>
  <c r="AU221" i="12"/>
  <c r="AQ221" i="12"/>
  <c r="AI221" i="12"/>
  <c r="AG221" i="12"/>
  <c r="I221" i="12"/>
  <c r="G221" i="12"/>
  <c r="BA222" i="12"/>
  <c r="AY222" i="12"/>
  <c r="AU222" i="12"/>
  <c r="AQ222" i="12"/>
  <c r="AI222" i="12"/>
  <c r="AM222" i="12" s="1"/>
  <c r="AN222" i="12" s="1"/>
  <c r="AG222" i="12"/>
  <c r="I222" i="12"/>
  <c r="G222" i="12"/>
  <c r="BA226" i="12"/>
  <c r="AY226" i="12"/>
  <c r="AU226" i="12"/>
  <c r="AQ226" i="12"/>
  <c r="AI226" i="12"/>
  <c r="AM226" i="12" s="1"/>
  <c r="AN226" i="12" s="1"/>
  <c r="AG226" i="12"/>
  <c r="I226" i="12"/>
  <c r="G226" i="12"/>
  <c r="BA225" i="12"/>
  <c r="AY225" i="12"/>
  <c r="AU225" i="12"/>
  <c r="AQ225" i="12"/>
  <c r="AI225" i="12"/>
  <c r="AM225" i="12" s="1"/>
  <c r="AN225" i="12" s="1"/>
  <c r="AG225" i="12"/>
  <c r="I225" i="12"/>
  <c r="G225" i="12"/>
  <c r="BA232" i="12"/>
  <c r="AY232" i="12"/>
  <c r="AU232" i="12"/>
  <c r="AQ232" i="12"/>
  <c r="AI232" i="12"/>
  <c r="AG232" i="12"/>
  <c r="I232" i="12"/>
  <c r="G232" i="12"/>
  <c r="BA231" i="12"/>
  <c r="AY231" i="12"/>
  <c r="AU231" i="12"/>
  <c r="AQ231" i="12"/>
  <c r="AI231" i="12"/>
  <c r="AM231" i="12" s="1"/>
  <c r="AN231" i="12" s="1"/>
  <c r="AG231" i="12"/>
  <c r="I231" i="12"/>
  <c r="G231" i="12"/>
  <c r="BA230" i="12"/>
  <c r="AY230" i="12"/>
  <c r="AU230" i="12"/>
  <c r="AQ230" i="12"/>
  <c r="AI230" i="12"/>
  <c r="AM230" i="12" s="1"/>
  <c r="AN230" i="12" s="1"/>
  <c r="AG230" i="12"/>
  <c r="I230" i="12"/>
  <c r="G230" i="12"/>
  <c r="BA229" i="12"/>
  <c r="AY229" i="12"/>
  <c r="AU229" i="12"/>
  <c r="AQ229" i="12"/>
  <c r="AI229" i="12"/>
  <c r="AM229" i="12" s="1"/>
  <c r="AN229" i="12" s="1"/>
  <c r="AG229" i="12"/>
  <c r="I229" i="12"/>
  <c r="G229" i="12"/>
  <c r="BA228" i="12"/>
  <c r="AY228" i="12"/>
  <c r="AU228" i="12"/>
  <c r="AQ228" i="12"/>
  <c r="AI228" i="12"/>
  <c r="AG228" i="12"/>
  <c r="I228" i="12"/>
  <c r="G228" i="12"/>
  <c r="BA227" i="12"/>
  <c r="AY227" i="12"/>
  <c r="AU227" i="12"/>
  <c r="AQ227" i="12"/>
  <c r="AI227" i="12"/>
  <c r="AM227" i="12" s="1"/>
  <c r="AN227" i="12" s="1"/>
  <c r="AG227" i="12"/>
  <c r="I227" i="12"/>
  <c r="G227" i="12"/>
  <c r="BA233" i="12"/>
  <c r="AY233" i="12"/>
  <c r="AU233" i="12"/>
  <c r="AQ233" i="12"/>
  <c r="AI233" i="12"/>
  <c r="AM233" i="12" s="1"/>
  <c r="AN233" i="12" s="1"/>
  <c r="AG233" i="12"/>
  <c r="I233" i="12"/>
  <c r="G233" i="12"/>
  <c r="BA224" i="12"/>
  <c r="AY224" i="12"/>
  <c r="AU224" i="12"/>
  <c r="AQ224" i="12"/>
  <c r="AI224" i="12"/>
  <c r="AM224" i="12" s="1"/>
  <c r="AN224" i="12" s="1"/>
  <c r="AG224" i="12"/>
  <c r="I224" i="12"/>
  <c r="G224" i="12"/>
  <c r="BA14" i="12"/>
  <c r="AY14" i="12"/>
  <c r="AU14" i="12"/>
  <c r="AQ14" i="12"/>
  <c r="AI14" i="12"/>
  <c r="AG14" i="12"/>
  <c r="I14" i="12"/>
  <c r="G14" i="12"/>
  <c r="BA13" i="12"/>
  <c r="AY13" i="12"/>
  <c r="AU13" i="12"/>
  <c r="AQ13" i="12"/>
  <c r="AI13" i="12"/>
  <c r="AM13" i="12" s="1"/>
  <c r="AN13" i="12" s="1"/>
  <c r="AG13" i="12"/>
  <c r="I13" i="12"/>
  <c r="G13" i="12"/>
  <c r="BA15" i="12"/>
  <c r="AY15" i="12"/>
  <c r="AU15" i="12"/>
  <c r="AQ15" i="12"/>
  <c r="AI15" i="12"/>
  <c r="AM15" i="12" s="1"/>
  <c r="AN15" i="12" s="1"/>
  <c r="AG15" i="12"/>
  <c r="I15" i="12"/>
  <c r="G15" i="12"/>
  <c r="BA6" i="12"/>
  <c r="AY6" i="12"/>
  <c r="AU6" i="12"/>
  <c r="AQ6" i="12"/>
  <c r="AI6" i="12"/>
  <c r="AM6" i="12" s="1"/>
  <c r="AN6" i="12" s="1"/>
  <c r="AG6" i="12"/>
  <c r="I6" i="12"/>
  <c r="G6" i="12"/>
  <c r="BA11" i="12"/>
  <c r="AY11" i="12"/>
  <c r="AU11" i="12"/>
  <c r="AQ11" i="12"/>
  <c r="AI11" i="12"/>
  <c r="AG11" i="12"/>
  <c r="I11" i="12"/>
  <c r="G11" i="12"/>
  <c r="BA12" i="12"/>
  <c r="AY12" i="12"/>
  <c r="AU12" i="12"/>
  <c r="AQ12" i="12"/>
  <c r="AI12" i="12"/>
  <c r="AM12" i="12" s="1"/>
  <c r="AN12" i="12" s="1"/>
  <c r="AG12" i="12"/>
  <c r="I12" i="12"/>
  <c r="G12" i="12"/>
  <c r="BA10" i="12"/>
  <c r="AY10" i="12"/>
  <c r="AU10" i="12"/>
  <c r="AQ10" i="12"/>
  <c r="AI10" i="12"/>
  <c r="AM10" i="12" s="1"/>
  <c r="AN10" i="12" s="1"/>
  <c r="AG10" i="12"/>
  <c r="I10" i="12"/>
  <c r="G10" i="12"/>
  <c r="BA9" i="12"/>
  <c r="AY9" i="12"/>
  <c r="AU9" i="12"/>
  <c r="AQ9" i="12"/>
  <c r="AI9" i="12"/>
  <c r="AM9" i="12" s="1"/>
  <c r="AN9" i="12" s="1"/>
  <c r="AG9" i="12"/>
  <c r="I9" i="12"/>
  <c r="G9" i="12"/>
  <c r="BA16" i="12"/>
  <c r="AY16" i="12"/>
  <c r="AU16" i="12"/>
  <c r="AQ16" i="12"/>
  <c r="AI16" i="12"/>
  <c r="AM16" i="12"/>
  <c r="AN16" i="12" s="1"/>
  <c r="AG16" i="12"/>
  <c r="I16" i="12"/>
  <c r="G16" i="12"/>
  <c r="BA7" i="12"/>
  <c r="AY7" i="12"/>
  <c r="AU7" i="12"/>
  <c r="AQ7" i="12"/>
  <c r="AI7" i="12"/>
  <c r="AM7" i="12" s="1"/>
  <c r="AN7" i="12" s="1"/>
  <c r="AG7" i="12"/>
  <c r="I7" i="12"/>
  <c r="G7" i="12"/>
  <c r="BA8" i="12"/>
  <c r="AY8" i="12"/>
  <c r="AU8" i="12"/>
  <c r="AQ8" i="12"/>
  <c r="AI8" i="12"/>
  <c r="AM8" i="12" s="1"/>
  <c r="AN8" i="12" s="1"/>
  <c r="AG8" i="12"/>
  <c r="I8" i="12"/>
  <c r="G8" i="12"/>
  <c r="BA17" i="12"/>
  <c r="AY17" i="12"/>
  <c r="AU17" i="12"/>
  <c r="AQ17" i="12"/>
  <c r="AI17" i="12"/>
  <c r="AM17" i="12" s="1"/>
  <c r="AN17" i="12" s="1"/>
  <c r="AG17" i="12"/>
  <c r="I17" i="12"/>
  <c r="G17" i="12"/>
  <c r="AQ84" i="4"/>
  <c r="AQ124" i="4"/>
  <c r="AQ85" i="4"/>
  <c r="AQ65" i="4"/>
  <c r="AQ191" i="4"/>
  <c r="AQ125" i="4"/>
  <c r="AQ157" i="4"/>
  <c r="AQ66" i="4"/>
  <c r="AQ255" i="4"/>
  <c r="AQ86" i="4"/>
  <c r="AQ87" i="4"/>
  <c r="AQ158" i="4"/>
  <c r="AQ88" i="4"/>
  <c r="AQ82" i="4"/>
  <c r="AQ229" i="4"/>
  <c r="AQ126" i="4"/>
  <c r="AQ89" i="4"/>
  <c r="AQ23" i="4"/>
  <c r="AQ9" i="4"/>
  <c r="AQ24" i="4"/>
  <c r="AQ192" i="4"/>
  <c r="AQ90" i="4"/>
  <c r="AQ67" i="4"/>
  <c r="AQ159" i="4"/>
  <c r="AQ123" i="4"/>
  <c r="AQ244" i="4"/>
  <c r="AQ64" i="4"/>
  <c r="AQ193" i="4"/>
  <c r="AQ81" i="4"/>
  <c r="AQ63" i="4"/>
  <c r="AQ25" i="4"/>
  <c r="AQ160" i="4"/>
  <c r="AQ91" i="4"/>
  <c r="AQ161" i="4"/>
  <c r="AQ264" i="4"/>
  <c r="AQ256" i="4"/>
  <c r="AQ233" i="4"/>
  <c r="AQ194" i="4"/>
  <c r="AQ162" i="4"/>
  <c r="AQ262" i="4"/>
  <c r="AQ230" i="4"/>
  <c r="AQ195" i="4"/>
  <c r="AQ92" i="4"/>
  <c r="AQ163" i="4"/>
  <c r="AQ127" i="4"/>
  <c r="AQ164" i="4"/>
  <c r="AQ6" i="4"/>
  <c r="AQ196" i="4"/>
  <c r="AQ234" i="4"/>
  <c r="AQ128" i="4"/>
  <c r="AQ197" i="4"/>
  <c r="AQ254" i="4"/>
  <c r="AQ129" i="4"/>
  <c r="AQ7" i="4"/>
  <c r="AQ198" i="4"/>
  <c r="AQ68" i="4"/>
  <c r="AQ199" i="4"/>
  <c r="AQ257" i="4"/>
  <c r="AQ69" i="4"/>
  <c r="AQ165" i="4"/>
  <c r="AQ130" i="4"/>
  <c r="AQ200" i="4"/>
  <c r="AQ166" i="4"/>
  <c r="AQ93" i="4"/>
  <c r="AQ201" i="4"/>
  <c r="AQ94" i="4"/>
  <c r="AQ202" i="4"/>
  <c r="AQ203" i="4"/>
  <c r="AQ167" i="4"/>
  <c r="AQ70" i="4"/>
  <c r="AQ131" i="4"/>
  <c r="AQ47" i="4"/>
  <c r="AQ132" i="4"/>
  <c r="AQ133" i="4"/>
  <c r="AQ10" i="4"/>
  <c r="AQ26" i="4"/>
  <c r="AQ95" i="4"/>
  <c r="AQ48" i="4"/>
  <c r="AQ71" i="4"/>
  <c r="AQ246" i="4"/>
  <c r="AQ49" i="4"/>
  <c r="AQ27" i="4"/>
  <c r="AQ50" i="4"/>
  <c r="AQ11" i="4"/>
  <c r="AQ168" i="4"/>
  <c r="AQ96" i="4"/>
  <c r="AQ12" i="4"/>
  <c r="AQ204" i="4"/>
  <c r="AQ134" i="4"/>
  <c r="AQ28" i="4"/>
  <c r="AQ29" i="4"/>
  <c r="AQ135" i="4"/>
  <c r="AQ51" i="4"/>
  <c r="AQ72" i="4"/>
  <c r="AQ52" i="4"/>
  <c r="AQ53" i="4"/>
  <c r="AQ97" i="4"/>
  <c r="AQ54" i="4"/>
  <c r="AQ55" i="4"/>
  <c r="AQ247" i="4"/>
  <c r="AQ136" i="4"/>
  <c r="AQ265" i="4"/>
  <c r="AQ205" i="4"/>
  <c r="AQ137" i="4"/>
  <c r="AQ138" i="4"/>
  <c r="AQ139" i="4"/>
  <c r="AQ268" i="4"/>
  <c r="AQ269" i="4"/>
  <c r="AQ270" i="4"/>
  <c r="AQ271" i="4"/>
  <c r="AQ272" i="4"/>
  <c r="AQ30" i="4"/>
  <c r="AQ31" i="4"/>
  <c r="AQ56" i="4"/>
  <c r="AQ140" i="4"/>
  <c r="AQ206" i="4"/>
  <c r="AQ235" i="4"/>
  <c r="AQ169" i="4"/>
  <c r="AQ207" i="4"/>
  <c r="AQ236" i="4"/>
  <c r="AQ258" i="4"/>
  <c r="AQ263" i="4"/>
  <c r="AQ237" i="4"/>
  <c r="AQ252" i="4"/>
  <c r="AQ141" i="4"/>
  <c r="AQ32" i="4"/>
  <c r="AQ98" i="4"/>
  <c r="AQ99" i="4"/>
  <c r="AQ238" i="4"/>
  <c r="AQ142" i="4"/>
  <c r="AQ33" i="4"/>
  <c r="AQ170" i="4"/>
  <c r="AQ208" i="4"/>
  <c r="AQ13" i="4"/>
  <c r="AQ239" i="4"/>
  <c r="AQ100" i="4"/>
  <c r="AQ101" i="4"/>
  <c r="AQ231" i="4"/>
  <c r="AQ102" i="4"/>
  <c r="AQ171" i="4"/>
  <c r="AQ172" i="4"/>
  <c r="AQ103" i="4"/>
  <c r="AQ73" i="4"/>
  <c r="AQ34" i="4"/>
  <c r="AQ209" i="4"/>
  <c r="AQ119" i="4"/>
  <c r="AQ240" i="4"/>
  <c r="AQ248" i="4"/>
  <c r="AQ120" i="4"/>
  <c r="AQ35" i="4"/>
  <c r="AQ173" i="4"/>
  <c r="AQ210" i="4"/>
  <c r="AQ36" i="4"/>
  <c r="AQ174" i="4"/>
  <c r="AQ143" i="4"/>
  <c r="AQ74" i="4"/>
  <c r="AQ232" i="4"/>
  <c r="AQ104" i="4"/>
  <c r="AQ14" i="4"/>
  <c r="AQ175" i="4"/>
  <c r="AQ75" i="4"/>
  <c r="AQ121" i="4"/>
  <c r="AQ176" i="4"/>
  <c r="AQ211" i="4"/>
  <c r="AQ177" i="4"/>
  <c r="AQ212" i="4"/>
  <c r="AQ144" i="4"/>
  <c r="AQ178" i="4"/>
  <c r="AQ213" i="4"/>
  <c r="AQ179" i="4"/>
  <c r="AQ105" i="4"/>
  <c r="AQ180" i="4"/>
  <c r="AQ214" i="4"/>
  <c r="AQ37" i="4"/>
  <c r="AQ215" i="4"/>
  <c r="AQ216" i="4"/>
  <c r="AQ145" i="4"/>
  <c r="AQ15" i="4"/>
  <c r="AQ181" i="4"/>
  <c r="AQ46" i="4"/>
  <c r="AQ122" i="4"/>
  <c r="AQ106" i="4"/>
  <c r="AQ217" i="4"/>
  <c r="AQ16" i="4"/>
  <c r="AQ241" i="4"/>
  <c r="AQ107" i="4"/>
  <c r="AQ108" i="4"/>
  <c r="AQ146" i="4"/>
  <c r="AQ218" i="4"/>
  <c r="AQ182" i="4"/>
  <c r="AQ76" i="4"/>
  <c r="AQ267" i="4"/>
  <c r="AQ147" i="4"/>
  <c r="AQ109" i="4"/>
  <c r="AQ38" i="4"/>
  <c r="AQ110" i="4"/>
  <c r="AQ219" i="4"/>
  <c r="AQ148" i="4"/>
  <c r="AQ220" i="4"/>
  <c r="AQ266" i="4"/>
  <c r="AQ17" i="4"/>
  <c r="AQ111" i="4"/>
  <c r="AQ221" i="4"/>
  <c r="AQ259" i="4"/>
  <c r="AQ57" i="4"/>
  <c r="AQ39" i="4"/>
  <c r="AQ18" i="4"/>
  <c r="AQ149" i="4"/>
  <c r="AQ58" i="4"/>
  <c r="AQ59" i="4"/>
  <c r="AQ112" i="4"/>
  <c r="AQ242" i="4"/>
  <c r="AQ8" i="4"/>
  <c r="AQ260" i="4"/>
  <c r="AQ222" i="4"/>
  <c r="AQ40" i="4"/>
  <c r="AQ253" i="4"/>
  <c r="AQ150" i="4"/>
  <c r="AQ243" i="4"/>
  <c r="AQ190" i="4"/>
  <c r="AQ183" i="4"/>
  <c r="AQ113" i="4"/>
  <c r="AQ151" i="4"/>
  <c r="AQ19" i="4"/>
  <c r="AQ249" i="4"/>
  <c r="AQ77" i="4"/>
  <c r="AQ114" i="4"/>
  <c r="AQ184" i="4"/>
  <c r="AQ250" i="4"/>
  <c r="AQ41" i="4"/>
  <c r="AQ185" i="4"/>
  <c r="AQ223" i="4"/>
  <c r="AQ20" i="4"/>
  <c r="AQ186" i="4"/>
  <c r="AQ115" i="4"/>
  <c r="AQ251" i="4"/>
  <c r="AQ116" i="4"/>
  <c r="AQ78" i="4"/>
  <c r="AQ79" i="4"/>
  <c r="AQ187" i="4"/>
  <c r="AQ224" i="4"/>
  <c r="AQ188" i="4"/>
  <c r="AQ225" i="4"/>
  <c r="AQ80" i="4"/>
  <c r="AQ42" i="4"/>
  <c r="AQ43" i="4"/>
  <c r="AQ60" i="4"/>
  <c r="AQ117" i="4"/>
  <c r="AQ21" i="4"/>
  <c r="AQ261" i="4"/>
  <c r="AQ61" i="4"/>
  <c r="AQ62" i="4"/>
  <c r="AQ152" i="4"/>
  <c r="AQ44" i="4"/>
  <c r="AQ189" i="4"/>
  <c r="AQ153" i="4"/>
  <c r="AQ226" i="4"/>
  <c r="AQ118" i="4"/>
  <c r="AQ227" i="4"/>
  <c r="AQ154" i="4"/>
  <c r="AQ45" i="4"/>
  <c r="AQ22" i="4"/>
  <c r="AQ156" i="4"/>
  <c r="AQ83" i="4"/>
  <c r="AQ228" i="4"/>
  <c r="AQ155" i="4"/>
  <c r="AQ245" i="4"/>
  <c r="AG155" i="4"/>
  <c r="AG83" i="4"/>
  <c r="AG228" i="4"/>
  <c r="AG156" i="4"/>
  <c r="AG84" i="4"/>
  <c r="AG124" i="4"/>
  <c r="AG85" i="4"/>
  <c r="AG65" i="4"/>
  <c r="AG191" i="4"/>
  <c r="AG125" i="4"/>
  <c r="AG157" i="4"/>
  <c r="H21" i="7"/>
  <c r="I270" i="9"/>
  <c r="I269" i="9"/>
  <c r="I268" i="9"/>
  <c r="I267" i="9"/>
  <c r="I266" i="9"/>
  <c r="I265" i="9"/>
  <c r="I264" i="9"/>
  <c r="I263" i="9"/>
  <c r="I262" i="9"/>
  <c r="I261" i="9"/>
  <c r="I260" i="9"/>
  <c r="I259" i="9"/>
  <c r="I258" i="9"/>
  <c r="I257" i="9"/>
  <c r="I256" i="9"/>
  <c r="I255" i="9"/>
  <c r="I254" i="9"/>
  <c r="I253" i="9"/>
  <c r="I252" i="9"/>
  <c r="I251" i="9"/>
  <c r="I250" i="9"/>
  <c r="I249" i="9"/>
  <c r="I248" i="9"/>
  <c r="I247" i="9"/>
  <c r="I246" i="9"/>
  <c r="I245" i="9"/>
  <c r="I244" i="9"/>
  <c r="I243" i="9"/>
  <c r="I242" i="9"/>
  <c r="I241" i="9"/>
  <c r="I240" i="9"/>
  <c r="I239" i="9"/>
  <c r="I238" i="9"/>
  <c r="I237" i="9"/>
  <c r="I236" i="9"/>
  <c r="I235" i="9"/>
  <c r="I234" i="9"/>
  <c r="I233" i="9"/>
  <c r="I232" i="9"/>
  <c r="I231" i="9"/>
  <c r="I230" i="9"/>
  <c r="I229" i="9"/>
  <c r="I228" i="9"/>
  <c r="I227" i="9"/>
  <c r="I226" i="9"/>
  <c r="I225" i="9"/>
  <c r="I224" i="9"/>
  <c r="I223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19" i="9"/>
  <c r="I18" i="9"/>
  <c r="I17" i="9"/>
  <c r="I16" i="9"/>
  <c r="I15" i="9"/>
  <c r="I14" i="9"/>
  <c r="I13" i="9"/>
  <c r="I12" i="9"/>
  <c r="I11" i="9"/>
  <c r="I10" i="9"/>
  <c r="I9" i="9"/>
  <c r="I20" i="9"/>
  <c r="J5" i="7"/>
  <c r="H181" i="7"/>
  <c r="H89" i="7"/>
  <c r="H168" i="7"/>
  <c r="H182" i="7"/>
  <c r="H102" i="7"/>
  <c r="H90" i="7"/>
  <c r="H57" i="7"/>
  <c r="H103" i="7"/>
  <c r="H183" i="7"/>
  <c r="H91" i="7"/>
  <c r="H184" i="7"/>
  <c r="H228" i="7"/>
  <c r="H251" i="7"/>
  <c r="H185" i="7"/>
  <c r="H58" i="7"/>
  <c r="H229" i="7"/>
  <c r="H257" i="7"/>
  <c r="H258" i="7"/>
  <c r="H230" i="7"/>
  <c r="H252" i="7"/>
  <c r="H253" i="7"/>
  <c r="H231" i="7"/>
  <c r="H186" i="7"/>
  <c r="H269" i="7"/>
  <c r="H104" i="7"/>
  <c r="H232" i="7"/>
  <c r="H127" i="7"/>
  <c r="H187" i="7"/>
  <c r="H176" i="7"/>
  <c r="H188" i="7"/>
  <c r="H16" i="7"/>
  <c r="H189" i="7"/>
  <c r="H233" i="7"/>
  <c r="H128" i="7"/>
  <c r="H234" i="7"/>
  <c r="H265" i="7"/>
  <c r="H129" i="7"/>
  <c r="H10" i="7"/>
  <c r="H235" i="7"/>
  <c r="H105" i="7"/>
  <c r="H236" i="7"/>
  <c r="H259" i="7"/>
  <c r="H106" i="7"/>
  <c r="H190" i="7"/>
  <c r="H177" i="7"/>
  <c r="H237" i="7"/>
  <c r="H191" i="7"/>
  <c r="H130" i="7"/>
  <c r="H238" i="7"/>
  <c r="H131" i="7"/>
  <c r="H192" i="7"/>
  <c r="H193" i="7"/>
  <c r="H194" i="7"/>
  <c r="H248" i="7"/>
  <c r="H59" i="7"/>
  <c r="H195" i="7"/>
  <c r="H196" i="7"/>
  <c r="H132" i="7"/>
  <c r="H107" i="7"/>
  <c r="H60" i="7"/>
  <c r="H197" i="7"/>
  <c r="H169" i="7"/>
  <c r="H178" i="7"/>
  <c r="H260" i="7"/>
  <c r="H170" i="7"/>
  <c r="H61" i="7"/>
  <c r="H198" i="7"/>
  <c r="H133" i="7"/>
  <c r="H62" i="7"/>
  <c r="H108" i="7"/>
  <c r="H134" i="7"/>
  <c r="H28" i="7"/>
  <c r="H20" i="7"/>
  <c r="H135" i="7"/>
  <c r="H34" i="7"/>
  <c r="H63" i="7"/>
  <c r="H136" i="7"/>
  <c r="H29" i="7"/>
  <c r="H109" i="7"/>
  <c r="H137" i="7"/>
  <c r="H64" i="7"/>
  <c r="H65" i="7"/>
  <c r="H11" i="7"/>
  <c r="H35" i="7"/>
  <c r="H199" i="7"/>
  <c r="H17" i="7"/>
  <c r="H36" i="7"/>
  <c r="H200" i="7"/>
  <c r="H138" i="7"/>
  <c r="H37" i="7"/>
  <c r="H66" i="7"/>
  <c r="H201" i="7"/>
  <c r="H139" i="7"/>
  <c r="H110" i="7"/>
  <c r="H249" i="7"/>
  <c r="H92" i="7"/>
  <c r="H38" i="7"/>
  <c r="H202" i="7"/>
  <c r="H111" i="7"/>
  <c r="H171" i="7"/>
  <c r="H172" i="7"/>
  <c r="H203" i="7"/>
  <c r="H204" i="7"/>
  <c r="H205" i="7"/>
  <c r="H93" i="7"/>
  <c r="H206" i="7"/>
  <c r="H140" i="7"/>
  <c r="H207" i="7"/>
  <c r="H141" i="7"/>
  <c r="H208" i="7"/>
  <c r="H142" i="7"/>
  <c r="H67" i="7"/>
  <c r="H68" i="7"/>
  <c r="H39" i="7"/>
  <c r="H69" i="7"/>
  <c r="H70" i="7"/>
  <c r="H71" i="7"/>
  <c r="H40" i="7"/>
  <c r="H266" i="7"/>
  <c r="H94" i="7"/>
  <c r="H30" i="7"/>
  <c r="H143" i="7"/>
  <c r="H72" i="7"/>
  <c r="H209" i="7"/>
  <c r="H144" i="7"/>
  <c r="H239" i="7"/>
  <c r="H145" i="7"/>
  <c r="H240" i="7"/>
  <c r="H95" i="7"/>
  <c r="H41" i="7"/>
  <c r="H42" i="7"/>
  <c r="H254" i="7"/>
  <c r="H179" i="7"/>
  <c r="H210" i="7"/>
  <c r="H146" i="7"/>
  <c r="H147" i="7"/>
  <c r="H43" i="7"/>
  <c r="H261" i="7"/>
  <c r="H112" i="7"/>
  <c r="H113" i="7"/>
  <c r="H211" i="7"/>
  <c r="H262" i="7"/>
  <c r="H73" i="7"/>
  <c r="H212" i="7"/>
  <c r="H213" i="7"/>
  <c r="H44" i="7"/>
  <c r="H214" i="7"/>
  <c r="H114" i="7"/>
  <c r="H263" i="7"/>
  <c r="H74" i="7"/>
  <c r="H115" i="7"/>
  <c r="H116" i="7"/>
  <c r="H215" i="7"/>
  <c r="H216" i="7"/>
  <c r="H217" i="7"/>
  <c r="H241" i="7"/>
  <c r="H117" i="7"/>
  <c r="H218" i="7"/>
  <c r="H271" i="7"/>
  <c r="H22" i="7"/>
  <c r="H148" i="7"/>
  <c r="H118" i="7"/>
  <c r="H242" i="7"/>
  <c r="H75" i="7"/>
  <c r="H76" i="7"/>
  <c r="H45" i="7"/>
  <c r="H149" i="7"/>
  <c r="H96" i="7"/>
  <c r="H97" i="7"/>
  <c r="H119" i="7"/>
  <c r="H255" i="7"/>
  <c r="H23" i="7"/>
  <c r="H267" i="7"/>
  <c r="H46" i="7"/>
  <c r="H47" i="7"/>
  <c r="H256" i="7"/>
  <c r="H150" i="7"/>
  <c r="H98" i="7"/>
  <c r="H12" i="7"/>
  <c r="H120" i="7"/>
  <c r="H24" i="7"/>
  <c r="H13" i="7"/>
  <c r="H121" i="7"/>
  <c r="H31" i="7"/>
  <c r="H14" i="7"/>
  <c r="H48" i="7"/>
  <c r="H151" i="7"/>
  <c r="H243" i="7"/>
  <c r="H219" i="7"/>
  <c r="H32" i="7"/>
  <c r="H25" i="7"/>
  <c r="H77" i="7"/>
  <c r="H33" i="7"/>
  <c r="H15" i="7"/>
  <c r="H26" i="7"/>
  <c r="H99" i="7"/>
  <c r="H49" i="7"/>
  <c r="H122" i="7"/>
  <c r="H152" i="7"/>
  <c r="H244" i="7"/>
  <c r="H153" i="7"/>
  <c r="H50" i="7"/>
  <c r="H84" i="7"/>
  <c r="H245" i="7"/>
  <c r="H51" i="7"/>
  <c r="H180" i="7"/>
  <c r="H154" i="7"/>
  <c r="H155" i="7"/>
  <c r="H78" i="7"/>
  <c r="H156" i="7"/>
  <c r="H79" i="7"/>
  <c r="H123" i="7"/>
  <c r="H220" i="7"/>
  <c r="H157" i="7"/>
  <c r="H19" i="7"/>
  <c r="H250" i="7"/>
  <c r="H158" i="7"/>
  <c r="H18" i="7"/>
  <c r="H80" i="7"/>
  <c r="H52" i="7"/>
  <c r="H53" i="7"/>
  <c r="H159" i="7"/>
  <c r="H100" i="7"/>
  <c r="H85" i="7"/>
  <c r="H173" i="7"/>
  <c r="H268" i="7"/>
  <c r="H101" i="7"/>
  <c r="H81" i="7"/>
  <c r="H221" i="7"/>
  <c r="H86" i="7"/>
  <c r="H222" i="7"/>
  <c r="H54" i="7"/>
  <c r="H223" i="7"/>
  <c r="H160" i="7"/>
  <c r="H174" i="7"/>
  <c r="H246" i="7"/>
  <c r="H264" i="7"/>
  <c r="H224" i="7"/>
  <c r="H161" i="7"/>
  <c r="H55" i="7"/>
  <c r="H225" i="7"/>
  <c r="H87" i="7"/>
  <c r="H175" i="7"/>
  <c r="H124" i="7"/>
  <c r="H125" i="7"/>
  <c r="H56" i="7"/>
  <c r="H247" i="7"/>
  <c r="H162" i="7"/>
  <c r="H163" i="7"/>
  <c r="H164" i="7"/>
  <c r="H226" i="7"/>
  <c r="H227" i="7"/>
  <c r="H88" i="7"/>
  <c r="H270" i="7"/>
  <c r="H165" i="7"/>
  <c r="H166" i="7"/>
  <c r="H82" i="7"/>
  <c r="H126" i="7"/>
  <c r="H167" i="7"/>
  <c r="H27" i="7"/>
  <c r="H83" i="7"/>
  <c r="AR134" i="12" l="1"/>
  <c r="AS134" i="12" s="1"/>
  <c r="AR126" i="12"/>
  <c r="AS126" i="12" s="1"/>
  <c r="AR142" i="12"/>
  <c r="AS142" i="12" s="1"/>
  <c r="AR152" i="12"/>
  <c r="AS152" i="12" s="1"/>
  <c r="AR151" i="12"/>
  <c r="AS151" i="12" s="1"/>
  <c r="AR180" i="12"/>
  <c r="AS180" i="12" s="1"/>
  <c r="AR166" i="12"/>
  <c r="AS166" i="12" s="1"/>
  <c r="AR253" i="12"/>
  <c r="AS253" i="12" s="1"/>
  <c r="AR66" i="13"/>
  <c r="AS66" i="13" s="1"/>
  <c r="AR167" i="13"/>
  <c r="AS167" i="13" s="1"/>
  <c r="AM232" i="12"/>
  <c r="AN232" i="12" s="1"/>
  <c r="AM210" i="12"/>
  <c r="AN210" i="12" s="1"/>
  <c r="AP176" i="13"/>
  <c r="AR176" i="13" s="1"/>
  <c r="AS176" i="13" s="1"/>
  <c r="AP177" i="13"/>
  <c r="AR177" i="13" s="1"/>
  <c r="AS177" i="13" s="1"/>
  <c r="AP143" i="13"/>
  <c r="AR143" i="13" s="1"/>
  <c r="AS143" i="13" s="1"/>
  <c r="AP105" i="13"/>
  <c r="AR105" i="13" s="1"/>
  <c r="AS105" i="13" s="1"/>
  <c r="AP7" i="13"/>
  <c r="AR7" i="13" s="1"/>
  <c r="AS7" i="13" s="1"/>
  <c r="AP264" i="13"/>
  <c r="AR264" i="13" s="1"/>
  <c r="AS264" i="13" s="1"/>
  <c r="AP182" i="13"/>
  <c r="AR182" i="13" s="1"/>
  <c r="AS182" i="13" s="1"/>
  <c r="AP75" i="13"/>
  <c r="AR75" i="13" s="1"/>
  <c r="AS75" i="13" s="1"/>
  <c r="AR55" i="13"/>
  <c r="AS55" i="13" s="1"/>
  <c r="AP110" i="13"/>
  <c r="AR110" i="13" s="1"/>
  <c r="AS110" i="13" s="1"/>
  <c r="AP39" i="13"/>
  <c r="AR39" i="13" s="1"/>
  <c r="AS39" i="13" s="1"/>
  <c r="AP16" i="13"/>
  <c r="AR16" i="13" s="1"/>
  <c r="AS16" i="13" s="1"/>
  <c r="AP77" i="13"/>
  <c r="AR77" i="13" s="1"/>
  <c r="AS77" i="13" s="1"/>
  <c r="AP17" i="13"/>
  <c r="AR17" i="13" s="1"/>
  <c r="AS17" i="13" s="1"/>
  <c r="AP57" i="13"/>
  <c r="AR57" i="13" s="1"/>
  <c r="AS57" i="13" s="1"/>
  <c r="AP45" i="13"/>
  <c r="AR45" i="13" s="1"/>
  <c r="AS45" i="13" s="1"/>
  <c r="AM163" i="13"/>
  <c r="AN163" i="13" s="1"/>
  <c r="AM165" i="13"/>
  <c r="AN165" i="13" s="1"/>
  <c r="AR84" i="13"/>
  <c r="AS84" i="13" s="1"/>
  <c r="AR35" i="13"/>
  <c r="AS35" i="13" s="1"/>
  <c r="AR88" i="13"/>
  <c r="AS88" i="13" s="1"/>
  <c r="AP104" i="12"/>
  <c r="AL104" i="12"/>
  <c r="AP68" i="12"/>
  <c r="AL68" i="12"/>
  <c r="AP213" i="12"/>
  <c r="AL213" i="12"/>
  <c r="AP193" i="12"/>
  <c r="AL193" i="12"/>
  <c r="AP188" i="12"/>
  <c r="AL188" i="12"/>
  <c r="AP83" i="12"/>
  <c r="AR83" i="12" s="1"/>
  <c r="AS83" i="12" s="1"/>
  <c r="AL83" i="12"/>
  <c r="AP30" i="12"/>
  <c r="AL30" i="12"/>
  <c r="AP33" i="12"/>
  <c r="AR33" i="12" s="1"/>
  <c r="AS33" i="12" s="1"/>
  <c r="AL33" i="12"/>
  <c r="AP244" i="12"/>
  <c r="AL244" i="12"/>
  <c r="AP222" i="12"/>
  <c r="AR222" i="12" s="1"/>
  <c r="AS222" i="12" s="1"/>
  <c r="BG222" i="12" s="1"/>
  <c r="AL222" i="12"/>
  <c r="AP12" i="12"/>
  <c r="AL12" i="12"/>
  <c r="AR36" i="13"/>
  <c r="AS36" i="13" s="1"/>
  <c r="AR258" i="13"/>
  <c r="AS258" i="13" s="1"/>
  <c r="AR33" i="13"/>
  <c r="AS33" i="13" s="1"/>
  <c r="AR115" i="13"/>
  <c r="AS115" i="13" s="1"/>
  <c r="AR113" i="13"/>
  <c r="AS113" i="13" s="1"/>
  <c r="AR136" i="12"/>
  <c r="AS136" i="12" s="1"/>
  <c r="AR128" i="12"/>
  <c r="AS128" i="12" s="1"/>
  <c r="AR160" i="12"/>
  <c r="AS160" i="12" s="1"/>
  <c r="AR148" i="12"/>
  <c r="AS148" i="12" s="1"/>
  <c r="AR144" i="12"/>
  <c r="AS144" i="12" s="1"/>
  <c r="AR157" i="12"/>
  <c r="AS157" i="12" s="1"/>
  <c r="AR174" i="12"/>
  <c r="AS174" i="12" s="1"/>
  <c r="AR177" i="12"/>
  <c r="AS177" i="12" s="1"/>
  <c r="AR254" i="12"/>
  <c r="AS254" i="12" s="1"/>
  <c r="AR208" i="13"/>
  <c r="AS208" i="13" s="1"/>
  <c r="AR250" i="13"/>
  <c r="AS250" i="13" s="1"/>
  <c r="AR64" i="13"/>
  <c r="AS64" i="13" s="1"/>
  <c r="AM235" i="12"/>
  <c r="AN235" i="12" s="1"/>
  <c r="AM74" i="12"/>
  <c r="AN74" i="12" s="1"/>
  <c r="AM51" i="13"/>
  <c r="AN51" i="13" s="1"/>
  <c r="AM53" i="13"/>
  <c r="AN53" i="13" s="1"/>
  <c r="AR212" i="13"/>
  <c r="AS212" i="13" s="1"/>
  <c r="AR266" i="13"/>
  <c r="AS266" i="13" s="1"/>
  <c r="AR12" i="13"/>
  <c r="AS12" i="13" s="1"/>
  <c r="AR207" i="13"/>
  <c r="AS207" i="13" s="1"/>
  <c r="AP124" i="12"/>
  <c r="AL124" i="12"/>
  <c r="AP131" i="12"/>
  <c r="AR131" i="12" s="1"/>
  <c r="AS131" i="12" s="1"/>
  <c r="AL131" i="12"/>
  <c r="AP121" i="12"/>
  <c r="AL121" i="12"/>
  <c r="AP145" i="12"/>
  <c r="AR145" i="12" s="1"/>
  <c r="AS145" i="12" s="1"/>
  <c r="AL145" i="12"/>
  <c r="AP163" i="12"/>
  <c r="AL163" i="12"/>
  <c r="AP150" i="12"/>
  <c r="AR150" i="12" s="1"/>
  <c r="AS150" i="12" s="1"/>
  <c r="AL150" i="12"/>
  <c r="AP164" i="12"/>
  <c r="AL164" i="12"/>
  <c r="AP170" i="12"/>
  <c r="AR170" i="12" s="1"/>
  <c r="AS170" i="12" s="1"/>
  <c r="AL170" i="12"/>
  <c r="AP271" i="12"/>
  <c r="AL271" i="12"/>
  <c r="AP268" i="12"/>
  <c r="AL268" i="12"/>
  <c r="AP257" i="12"/>
  <c r="AL257" i="12"/>
  <c r="AP115" i="12"/>
  <c r="AL115" i="12"/>
  <c r="AP118" i="12"/>
  <c r="AL118" i="12"/>
  <c r="AP66" i="12"/>
  <c r="AL66" i="12"/>
  <c r="AP212" i="12"/>
  <c r="AL212" i="12"/>
  <c r="AP205" i="12"/>
  <c r="AL205" i="12"/>
  <c r="AP186" i="12"/>
  <c r="AL186" i="12"/>
  <c r="AP87" i="12"/>
  <c r="AR87" i="12" s="1"/>
  <c r="AS87" i="12" s="1"/>
  <c r="AL87" i="12"/>
  <c r="AP35" i="12"/>
  <c r="AL35" i="12"/>
  <c r="AP44" i="12"/>
  <c r="AR44" i="12" s="1"/>
  <c r="AS44" i="12" s="1"/>
  <c r="AL44" i="12"/>
  <c r="AP236" i="12"/>
  <c r="AL236" i="12"/>
  <c r="AP230" i="12"/>
  <c r="AL230" i="12"/>
  <c r="AP8" i="12"/>
  <c r="AL8" i="12"/>
  <c r="AR214" i="13"/>
  <c r="AS214" i="13" s="1"/>
  <c r="AR249" i="13"/>
  <c r="AS249" i="13" s="1"/>
  <c r="AR154" i="13"/>
  <c r="AS154" i="13" s="1"/>
  <c r="AM58" i="13"/>
  <c r="AN58" i="13" s="1"/>
  <c r="AM149" i="13"/>
  <c r="AN149" i="13" s="1"/>
  <c r="AM119" i="13"/>
  <c r="AN119" i="13" s="1"/>
  <c r="AM59" i="13"/>
  <c r="AN59" i="13" s="1"/>
  <c r="AM29" i="13"/>
  <c r="AN29" i="13" s="1"/>
  <c r="AM245" i="13"/>
  <c r="AN245" i="13" s="1"/>
  <c r="AR23" i="13"/>
  <c r="AS23" i="13" s="1"/>
  <c r="AO122" i="13"/>
  <c r="AR199" i="12"/>
  <c r="AS199" i="12" s="1"/>
  <c r="AR192" i="12"/>
  <c r="AS192" i="12" s="1"/>
  <c r="AR187" i="12"/>
  <c r="AS187" i="12" s="1"/>
  <c r="AR77" i="12"/>
  <c r="AS77" i="12" s="1"/>
  <c r="AR76" i="12"/>
  <c r="AS76" i="12" s="1"/>
  <c r="AR81" i="12"/>
  <c r="AS81" i="12" s="1"/>
  <c r="AR88" i="12"/>
  <c r="AS88" i="12" s="1"/>
  <c r="AR78" i="12"/>
  <c r="AS78" i="12" s="1"/>
  <c r="AR91" i="12"/>
  <c r="AS91" i="12" s="1"/>
  <c r="AR50" i="12"/>
  <c r="AS50" i="12" s="1"/>
  <c r="AR40" i="12"/>
  <c r="AS40" i="12" s="1"/>
  <c r="AR32" i="12"/>
  <c r="AS32" i="12" s="1"/>
  <c r="AR46" i="12"/>
  <c r="AS46" i="12" s="1"/>
  <c r="AR45" i="12"/>
  <c r="AS45" i="12" s="1"/>
  <c r="AR36" i="12"/>
  <c r="AS36" i="12" s="1"/>
  <c r="AR52" i="12"/>
  <c r="AS52" i="12" s="1"/>
  <c r="AM214" i="12"/>
  <c r="AN214" i="12" s="1"/>
  <c r="AM63" i="12"/>
  <c r="AN63" i="12" s="1"/>
  <c r="AM133" i="13"/>
  <c r="AN133" i="13" s="1"/>
  <c r="BG133" i="13" s="1"/>
  <c r="AM174" i="13"/>
  <c r="AN174" i="13" s="1"/>
  <c r="AM47" i="13"/>
  <c r="AN47" i="13" s="1"/>
  <c r="AM229" i="13"/>
  <c r="AN229" i="13" s="1"/>
  <c r="AM30" i="13"/>
  <c r="AN30" i="13" s="1"/>
  <c r="BG30" i="13" s="1"/>
  <c r="AM82" i="13"/>
  <c r="AN82" i="13" s="1"/>
  <c r="AM169" i="13"/>
  <c r="AN169" i="13" s="1"/>
  <c r="AM68" i="13"/>
  <c r="AN68" i="13" s="1"/>
  <c r="AR133" i="12"/>
  <c r="AS133" i="12" s="1"/>
  <c r="AR132" i="12"/>
  <c r="AS132" i="12" s="1"/>
  <c r="AR129" i="12"/>
  <c r="AS129" i="12" s="1"/>
  <c r="AR127" i="12"/>
  <c r="AS127" i="12" s="1"/>
  <c r="AR146" i="12"/>
  <c r="AS146" i="12" s="1"/>
  <c r="AR155" i="12"/>
  <c r="AS155" i="12" s="1"/>
  <c r="AR162" i="12"/>
  <c r="AS162" i="12" s="1"/>
  <c r="AR153" i="12"/>
  <c r="AS153" i="12" s="1"/>
  <c r="AR156" i="12"/>
  <c r="AS156" i="12" s="1"/>
  <c r="AR139" i="12"/>
  <c r="AS139" i="12" s="1"/>
  <c r="AR158" i="12"/>
  <c r="AS158" i="12" s="1"/>
  <c r="AR169" i="12"/>
  <c r="AS169" i="12" s="1"/>
  <c r="AR178" i="12"/>
  <c r="AS178" i="12" s="1"/>
  <c r="AR172" i="12"/>
  <c r="AS172" i="12" s="1"/>
  <c r="AR182" i="12"/>
  <c r="AS182" i="12" s="1"/>
  <c r="AR183" i="12"/>
  <c r="AS183" i="12" s="1"/>
  <c r="AR263" i="12"/>
  <c r="AS263" i="12" s="1"/>
  <c r="AR272" i="12"/>
  <c r="AS272" i="12" s="1"/>
  <c r="AR20" i="12"/>
  <c r="AS20" i="12" s="1"/>
  <c r="AR196" i="12"/>
  <c r="AS196" i="12" s="1"/>
  <c r="AR201" i="12"/>
  <c r="AS201" i="12" s="1"/>
  <c r="AR190" i="12"/>
  <c r="AS190" i="12" s="1"/>
  <c r="AR194" i="12"/>
  <c r="AS194" i="12" s="1"/>
  <c r="AR97" i="12"/>
  <c r="AS97" i="12" s="1"/>
  <c r="AR79" i="12"/>
  <c r="AS79" i="12" s="1"/>
  <c r="AR96" i="12"/>
  <c r="AS96" i="12" s="1"/>
  <c r="AR82" i="12"/>
  <c r="AS82" i="12" s="1"/>
  <c r="AR86" i="12"/>
  <c r="AS86" i="12" s="1"/>
  <c r="AR51" i="12"/>
  <c r="AS51" i="12" s="1"/>
  <c r="AR29" i="12"/>
  <c r="AS29" i="12" s="1"/>
  <c r="AR39" i="12"/>
  <c r="AS39" i="12" s="1"/>
  <c r="AR31" i="12"/>
  <c r="AS31" i="12" s="1"/>
  <c r="AR57" i="12"/>
  <c r="AS57" i="12" s="1"/>
  <c r="AR55" i="12"/>
  <c r="AS55" i="12" s="1"/>
  <c r="AR37" i="12"/>
  <c r="AS37" i="12" s="1"/>
  <c r="AR58" i="12"/>
  <c r="AS58" i="12" s="1"/>
  <c r="AR248" i="12"/>
  <c r="AS248" i="12" s="1"/>
  <c r="AM228" i="12"/>
  <c r="AN228" i="12" s="1"/>
  <c r="AM241" i="12"/>
  <c r="AN241" i="12" s="1"/>
  <c r="AM14" i="12"/>
  <c r="AN14" i="12" s="1"/>
  <c r="AM234" i="12"/>
  <c r="AN234" i="12" s="1"/>
  <c r="AM23" i="12"/>
  <c r="AN23" i="12" s="1"/>
  <c r="AM69" i="12"/>
  <c r="AN69" i="12" s="1"/>
  <c r="AM171" i="13"/>
  <c r="AN171" i="13" s="1"/>
  <c r="AM172" i="13"/>
  <c r="AN172" i="13" s="1"/>
  <c r="AM263" i="13"/>
  <c r="AN263" i="13" s="1"/>
  <c r="AR239" i="13"/>
  <c r="AS239" i="13" s="1"/>
  <c r="AR256" i="13"/>
  <c r="AS256" i="13" s="1"/>
  <c r="AR142" i="13"/>
  <c r="AS142" i="13" s="1"/>
  <c r="AR226" i="13"/>
  <c r="AS226" i="13" s="1"/>
  <c r="AR241" i="13"/>
  <c r="AS241" i="13" s="1"/>
  <c r="AR96" i="13"/>
  <c r="AS96" i="13" s="1"/>
  <c r="AR144" i="13"/>
  <c r="AS144" i="13" s="1"/>
  <c r="AR74" i="13"/>
  <c r="AS74" i="13" s="1"/>
  <c r="AR185" i="13"/>
  <c r="AS185" i="13" s="1"/>
  <c r="AR38" i="13"/>
  <c r="AS38" i="13" s="1"/>
  <c r="AR15" i="13"/>
  <c r="AS15" i="13" s="1"/>
  <c r="AR227" i="13"/>
  <c r="AS227" i="13" s="1"/>
  <c r="AR9" i="13"/>
  <c r="AS9" i="13" s="1"/>
  <c r="AR186" i="13"/>
  <c r="AS186" i="13" s="1"/>
  <c r="AR112" i="13"/>
  <c r="AS112" i="13" s="1"/>
  <c r="AR44" i="13"/>
  <c r="AS44" i="13" s="1"/>
  <c r="AR228" i="13"/>
  <c r="AS228" i="13" s="1"/>
  <c r="AR114" i="13"/>
  <c r="AS114" i="13" s="1"/>
  <c r="AP150" i="13"/>
  <c r="AP152" i="13"/>
  <c r="AR152" i="13" s="1"/>
  <c r="AS152" i="13" s="1"/>
  <c r="AP21" i="13"/>
  <c r="AR21" i="13" s="1"/>
  <c r="AS21" i="13" s="1"/>
  <c r="AP247" i="13"/>
  <c r="AR247" i="13" s="1"/>
  <c r="AS247" i="13" s="1"/>
  <c r="AP220" i="13"/>
  <c r="AR220" i="13" s="1"/>
  <c r="AS220" i="13" s="1"/>
  <c r="AM162" i="13"/>
  <c r="AN162" i="13" s="1"/>
  <c r="AP83" i="13"/>
  <c r="AR83" i="13" s="1"/>
  <c r="AS83" i="13" s="1"/>
  <c r="AP123" i="13"/>
  <c r="AR123" i="13" s="1"/>
  <c r="AS123" i="13" s="1"/>
  <c r="AR248" i="13"/>
  <c r="AS248" i="13" s="1"/>
  <c r="AR34" i="13"/>
  <c r="AS34" i="13" s="1"/>
  <c r="AR168" i="13"/>
  <c r="AS168" i="13" s="1"/>
  <c r="AR251" i="13"/>
  <c r="AS251" i="13" s="1"/>
  <c r="AR222" i="13"/>
  <c r="AS222" i="13" s="1"/>
  <c r="AR205" i="13"/>
  <c r="AS205" i="13" s="1"/>
  <c r="AR87" i="13"/>
  <c r="AS87" i="13" s="1"/>
  <c r="AR206" i="13"/>
  <c r="AS206" i="13" s="1"/>
  <c r="AR125" i="13"/>
  <c r="AS125" i="13" s="1"/>
  <c r="AR67" i="13"/>
  <c r="AS67" i="13" s="1"/>
  <c r="AL17" i="12"/>
  <c r="AL136" i="12"/>
  <c r="AL134" i="12"/>
  <c r="AL128" i="12"/>
  <c r="AL126" i="12"/>
  <c r="AL160" i="12"/>
  <c r="AL142" i="12"/>
  <c r="AL148" i="12"/>
  <c r="AL152" i="12"/>
  <c r="AL144" i="12"/>
  <c r="AL151" i="12"/>
  <c r="AL157" i="12"/>
  <c r="AL180" i="12"/>
  <c r="AL174" i="12"/>
  <c r="AL166" i="12"/>
  <c r="AL177" i="12"/>
  <c r="AL175" i="12"/>
  <c r="AL254" i="12"/>
  <c r="AL253" i="12"/>
  <c r="AL261" i="12"/>
  <c r="AL267" i="12"/>
  <c r="AL266" i="12"/>
  <c r="AL119" i="12"/>
  <c r="AL101" i="12"/>
  <c r="AL111" i="12"/>
  <c r="AL109" i="12"/>
  <c r="AL98" i="12"/>
  <c r="AL107" i="12"/>
  <c r="AL70" i="12"/>
  <c r="AL74" i="12"/>
  <c r="AL63" i="12"/>
  <c r="AL69" i="12"/>
  <c r="AL220" i="12"/>
  <c r="AL210" i="12"/>
  <c r="AL214" i="12"/>
  <c r="AL23" i="12"/>
  <c r="AL19" i="12"/>
  <c r="AL198" i="12"/>
  <c r="AL207" i="12"/>
  <c r="AL203" i="12"/>
  <c r="AL199" i="12"/>
  <c r="AL192" i="12"/>
  <c r="AL187" i="12"/>
  <c r="AL77" i="12"/>
  <c r="AL76" i="12"/>
  <c r="AL81" i="12"/>
  <c r="AL88" i="12"/>
  <c r="AL78" i="12"/>
  <c r="AL91" i="12"/>
  <c r="AL50" i="12"/>
  <c r="AL40" i="12"/>
  <c r="AL32" i="12"/>
  <c r="AL46" i="12"/>
  <c r="AL45" i="12"/>
  <c r="AL36" i="12"/>
  <c r="AL52" i="12"/>
  <c r="AL249" i="12"/>
  <c r="AL235" i="12"/>
  <c r="AL241" i="12"/>
  <c r="AL234" i="12"/>
  <c r="AL221" i="12"/>
  <c r="AL232" i="12"/>
  <c r="AL228" i="12"/>
  <c r="AL14" i="12"/>
  <c r="AL11" i="12"/>
  <c r="AL16" i="12"/>
  <c r="AL66" i="13"/>
  <c r="AL208" i="13"/>
  <c r="AL25" i="13"/>
  <c r="AL102" i="13"/>
  <c r="AL86" i="13"/>
  <c r="AL232" i="13"/>
  <c r="AL250" i="13"/>
  <c r="AL85" i="13"/>
  <c r="AL64" i="13"/>
  <c r="AL273" i="13" s="1"/>
  <c r="AL167" i="13"/>
  <c r="AL271" i="13"/>
  <c r="AL160" i="13"/>
  <c r="AR124" i="12"/>
  <c r="AS124" i="12" s="1"/>
  <c r="AR135" i="12"/>
  <c r="AS135" i="12" s="1"/>
  <c r="AR120" i="12"/>
  <c r="AS120" i="12" s="1"/>
  <c r="AR121" i="12"/>
  <c r="AS121" i="12" s="1"/>
  <c r="AR159" i="12"/>
  <c r="AS159" i="12" s="1"/>
  <c r="AR140" i="12"/>
  <c r="AS140" i="12" s="1"/>
  <c r="AR163" i="12"/>
  <c r="AS163" i="12" s="1"/>
  <c r="AR161" i="12"/>
  <c r="AS161" i="12" s="1"/>
  <c r="AR181" i="12"/>
  <c r="AS181" i="12" s="1"/>
  <c r="AR164" i="12"/>
  <c r="AS164" i="12" s="1"/>
  <c r="AR167" i="12"/>
  <c r="AS167" i="12" s="1"/>
  <c r="AR165" i="12"/>
  <c r="AS165" i="12" s="1"/>
  <c r="AR271" i="12"/>
  <c r="AS271" i="12" s="1"/>
  <c r="AR258" i="12"/>
  <c r="AS258" i="12" s="1"/>
  <c r="AR21" i="12"/>
  <c r="AS21" i="12" s="1"/>
  <c r="AR197" i="12"/>
  <c r="AS197" i="12" s="1"/>
  <c r="AR195" i="12"/>
  <c r="AS195" i="12" s="1"/>
  <c r="AR191" i="12"/>
  <c r="AS191" i="12" s="1"/>
  <c r="AR186" i="12"/>
  <c r="AS186" i="12" s="1"/>
  <c r="AR94" i="12"/>
  <c r="AS94" i="12" s="1"/>
  <c r="AR95" i="12"/>
  <c r="AS95" i="12" s="1"/>
  <c r="AR89" i="12"/>
  <c r="AS89" i="12" s="1"/>
  <c r="AR90" i="12"/>
  <c r="AS90" i="12" s="1"/>
  <c r="AR41" i="12"/>
  <c r="AS41" i="12" s="1"/>
  <c r="AR49" i="12"/>
  <c r="AS49" i="12" s="1"/>
  <c r="AR35" i="12"/>
  <c r="AS35" i="12" s="1"/>
  <c r="AR47" i="12"/>
  <c r="AS47" i="12" s="1"/>
  <c r="AR34" i="12"/>
  <c r="AS34" i="12" s="1"/>
  <c r="AR54" i="12"/>
  <c r="AS54" i="12" s="1"/>
  <c r="AR56" i="12"/>
  <c r="AS56" i="12" s="1"/>
  <c r="AR53" i="12"/>
  <c r="AS53" i="12" s="1"/>
  <c r="AM11" i="12"/>
  <c r="AN11" i="12" s="1"/>
  <c r="AG273" i="12"/>
  <c r="AM221" i="12"/>
  <c r="AN221" i="12" s="1"/>
  <c r="AM249" i="12"/>
  <c r="AN249" i="12" s="1"/>
  <c r="AM198" i="12"/>
  <c r="AN198" i="12" s="1"/>
  <c r="AM19" i="12"/>
  <c r="AN19" i="12" s="1"/>
  <c r="AM220" i="12"/>
  <c r="AN220" i="12" s="1"/>
  <c r="AM70" i="12"/>
  <c r="AN70" i="12" s="1"/>
  <c r="AM69" i="13"/>
  <c r="AN69" i="13" s="1"/>
  <c r="AM71" i="13"/>
  <c r="AN71" i="13" s="1"/>
  <c r="AM14" i="13"/>
  <c r="AN14" i="13" s="1"/>
  <c r="AR211" i="13"/>
  <c r="AS211" i="13" s="1"/>
  <c r="AR141" i="13"/>
  <c r="AS141" i="13" s="1"/>
  <c r="AR6" i="13"/>
  <c r="AS6" i="13" s="1"/>
  <c r="AR179" i="13"/>
  <c r="AS179" i="13" s="1"/>
  <c r="AR180" i="13"/>
  <c r="AS180" i="13" s="1"/>
  <c r="AR97" i="13"/>
  <c r="AS97" i="13" s="1"/>
  <c r="AR145" i="13"/>
  <c r="AS145" i="13" s="1"/>
  <c r="AR184" i="13"/>
  <c r="AS184" i="13" s="1"/>
  <c r="AR108" i="13"/>
  <c r="AS108" i="13" s="1"/>
  <c r="AR8" i="13"/>
  <c r="AS8" i="13" s="1"/>
  <c r="AR56" i="13"/>
  <c r="AS56" i="13" s="1"/>
  <c r="AR41" i="13"/>
  <c r="AS41" i="13" s="1"/>
  <c r="AR10" i="13"/>
  <c r="AS10" i="13" s="1"/>
  <c r="AR18" i="13"/>
  <c r="AS18" i="13" s="1"/>
  <c r="AR43" i="13"/>
  <c r="AS43" i="13" s="1"/>
  <c r="AR46" i="13"/>
  <c r="AS46" i="13" s="1"/>
  <c r="AR187" i="13"/>
  <c r="AS187" i="13" s="1"/>
  <c r="AM79" i="13"/>
  <c r="AN79" i="13" s="1"/>
  <c r="AM189" i="13"/>
  <c r="AN189" i="13" s="1"/>
  <c r="AR246" i="13"/>
  <c r="AS246" i="13" s="1"/>
  <c r="AR192" i="13"/>
  <c r="AS192" i="13" s="1"/>
  <c r="AM193" i="13"/>
  <c r="AN193" i="13" s="1"/>
  <c r="AM94" i="13"/>
  <c r="AN94" i="13" s="1"/>
  <c r="AM37" i="13"/>
  <c r="AN37" i="13" s="1"/>
  <c r="AL133" i="12"/>
  <c r="AL132" i="12"/>
  <c r="AL129" i="12"/>
  <c r="AL127" i="12"/>
  <c r="AL146" i="12"/>
  <c r="AL155" i="12"/>
  <c r="AL162" i="12"/>
  <c r="AL153" i="12"/>
  <c r="AL156" i="12"/>
  <c r="AL139" i="12"/>
  <c r="AL158" i="12"/>
  <c r="AL169" i="12"/>
  <c r="AL178" i="12"/>
  <c r="AL172" i="12"/>
  <c r="AL182" i="12"/>
  <c r="AL183" i="12"/>
  <c r="AL263" i="12"/>
  <c r="AL272" i="12"/>
  <c r="AL270" i="12"/>
  <c r="AL252" i="12"/>
  <c r="AL251" i="12"/>
  <c r="AL264" i="12"/>
  <c r="AR130" i="12"/>
  <c r="AS130" i="12" s="1"/>
  <c r="AR122" i="12"/>
  <c r="AS122" i="12" s="1"/>
  <c r="AR137" i="12"/>
  <c r="AS137" i="12" s="1"/>
  <c r="AR125" i="12"/>
  <c r="AS125" i="12" s="1"/>
  <c r="AR149" i="12"/>
  <c r="AS149" i="12" s="1"/>
  <c r="AR141" i="12"/>
  <c r="AS141" i="12" s="1"/>
  <c r="AR154" i="12"/>
  <c r="AS154" i="12" s="1"/>
  <c r="AR138" i="12"/>
  <c r="AS138" i="12" s="1"/>
  <c r="AR147" i="12"/>
  <c r="AS147" i="12" s="1"/>
  <c r="AR143" i="12"/>
  <c r="AS143" i="12" s="1"/>
  <c r="AR176" i="12"/>
  <c r="AS176" i="12" s="1"/>
  <c r="AR179" i="12"/>
  <c r="AS179" i="12" s="1"/>
  <c r="AR171" i="12"/>
  <c r="AS171" i="12" s="1"/>
  <c r="AR168" i="12"/>
  <c r="AS168" i="12" s="1"/>
  <c r="AR173" i="12"/>
  <c r="AS173" i="12" s="1"/>
  <c r="AR259" i="12"/>
  <c r="AS259" i="12" s="1"/>
  <c r="AR256" i="12"/>
  <c r="AS256" i="12" s="1"/>
  <c r="AR18" i="12"/>
  <c r="AS18" i="12" s="1"/>
  <c r="AR200" i="12"/>
  <c r="AS200" i="12" s="1"/>
  <c r="AR202" i="12"/>
  <c r="AS202" i="12" s="1"/>
  <c r="AR188" i="12"/>
  <c r="AS188" i="12" s="1"/>
  <c r="AR189" i="12"/>
  <c r="AS189" i="12" s="1"/>
  <c r="AR84" i="12"/>
  <c r="AS84" i="12" s="1"/>
  <c r="AR93" i="12"/>
  <c r="AS93" i="12" s="1"/>
  <c r="AR80" i="12"/>
  <c r="AS80" i="12" s="1"/>
  <c r="AR92" i="12"/>
  <c r="AS92" i="12" s="1"/>
  <c r="AR85" i="12"/>
  <c r="AS85" i="12" s="1"/>
  <c r="AR30" i="12"/>
  <c r="AS30" i="12" s="1"/>
  <c r="AR48" i="12"/>
  <c r="AS48" i="12" s="1"/>
  <c r="AR59" i="12"/>
  <c r="AS59" i="12" s="1"/>
  <c r="AR28" i="12"/>
  <c r="AS28" i="12" s="1"/>
  <c r="AR38" i="12"/>
  <c r="AS38" i="12" s="1"/>
  <c r="AR43" i="12"/>
  <c r="AS43" i="12" s="1"/>
  <c r="AR42" i="12"/>
  <c r="AS42" i="12" s="1"/>
  <c r="AH273" i="12"/>
  <c r="AP27" i="12"/>
  <c r="AR27" i="12" s="1"/>
  <c r="AS27" i="12" s="1"/>
  <c r="AI273" i="12"/>
  <c r="AR203" i="12"/>
  <c r="AS203" i="12" s="1"/>
  <c r="BG203" i="12" s="1"/>
  <c r="AR204" i="12"/>
  <c r="AS204" i="12" s="1"/>
  <c r="BG204" i="12" s="1"/>
  <c r="AR205" i="12"/>
  <c r="AS205" i="12" s="1"/>
  <c r="AR206" i="12"/>
  <c r="AS206" i="12" s="1"/>
  <c r="BG206" i="12" s="1"/>
  <c r="AR207" i="12"/>
  <c r="AS207" i="12" s="1"/>
  <c r="BG207" i="12" s="1"/>
  <c r="AH273" i="13"/>
  <c r="AR268" i="13"/>
  <c r="AS268" i="13" s="1"/>
  <c r="BG268" i="13" s="1"/>
  <c r="AR269" i="13"/>
  <c r="AS269" i="13" s="1"/>
  <c r="BG269" i="13" s="1"/>
  <c r="AR270" i="13"/>
  <c r="AS270" i="13" s="1"/>
  <c r="AR271" i="13"/>
  <c r="AS271" i="13" s="1"/>
  <c r="BG271" i="13" s="1"/>
  <c r="AR272" i="13"/>
  <c r="AS272" i="13" s="1"/>
  <c r="BG272" i="13" s="1"/>
  <c r="AP129" i="13"/>
  <c r="AR129" i="13" s="1"/>
  <c r="AS129" i="13" s="1"/>
  <c r="AP131" i="13"/>
  <c r="AR131" i="13" s="1"/>
  <c r="AS131" i="13" s="1"/>
  <c r="AP50" i="13"/>
  <c r="AR50" i="13" s="1"/>
  <c r="AS50" i="13" s="1"/>
  <c r="AP215" i="13"/>
  <c r="AR215" i="13" s="1"/>
  <c r="AS215" i="13" s="1"/>
  <c r="BG215" i="13" s="1"/>
  <c r="AP134" i="13"/>
  <c r="AR134" i="13" s="1"/>
  <c r="AS134" i="13" s="1"/>
  <c r="BG134" i="13" s="1"/>
  <c r="AP135" i="13"/>
  <c r="AR135" i="13" s="1"/>
  <c r="AS135" i="13" s="1"/>
  <c r="AP136" i="13"/>
  <c r="AR136" i="13" s="1"/>
  <c r="AS136" i="13" s="1"/>
  <c r="AP174" i="13"/>
  <c r="AR174" i="13" s="1"/>
  <c r="AS174" i="13" s="1"/>
  <c r="BG174" i="13" s="1"/>
  <c r="AP210" i="13"/>
  <c r="AR210" i="13" s="1"/>
  <c r="AS210" i="13" s="1"/>
  <c r="BG210" i="13" s="1"/>
  <c r="AP103" i="13"/>
  <c r="AR103" i="13" s="1"/>
  <c r="AS103" i="13" s="1"/>
  <c r="AP104" i="13"/>
  <c r="AR104" i="13" s="1"/>
  <c r="AS104" i="13" s="1"/>
  <c r="AP28" i="13"/>
  <c r="AR28" i="13" s="1"/>
  <c r="AS28" i="13" s="1"/>
  <c r="BG28" i="13" s="1"/>
  <c r="AP52" i="13"/>
  <c r="AR52" i="13" s="1"/>
  <c r="AS52" i="13" s="1"/>
  <c r="BG52" i="13" s="1"/>
  <c r="AP70" i="13"/>
  <c r="AR70" i="13" s="1"/>
  <c r="AS70" i="13" s="1"/>
  <c r="AP137" i="13"/>
  <c r="AR137" i="13" s="1"/>
  <c r="AS137" i="13" s="1"/>
  <c r="AP138" i="13"/>
  <c r="AR138" i="13" s="1"/>
  <c r="AS138" i="13" s="1"/>
  <c r="BG138" i="13" s="1"/>
  <c r="AP71" i="13"/>
  <c r="AR71" i="13" s="1"/>
  <c r="AS71" i="13" s="1"/>
  <c r="BG71" i="13" s="1"/>
  <c r="AP225" i="13"/>
  <c r="AR225" i="13" s="1"/>
  <c r="AS225" i="13" s="1"/>
  <c r="AP139" i="13"/>
  <c r="AR139" i="13" s="1"/>
  <c r="AS139" i="13" s="1"/>
  <c r="AP73" i="13"/>
  <c r="AR73" i="13" s="1"/>
  <c r="AS73" i="13" s="1"/>
  <c r="BG73" i="13" s="1"/>
  <c r="AP140" i="13"/>
  <c r="AR140" i="13" s="1"/>
  <c r="AS140" i="13" s="1"/>
  <c r="BG140" i="13" s="1"/>
  <c r="AP19" i="13"/>
  <c r="AR19" i="13" s="1"/>
  <c r="AS19" i="13" s="1"/>
  <c r="AP20" i="13"/>
  <c r="AR20" i="13" s="1"/>
  <c r="AS20" i="13" s="1"/>
  <c r="AP47" i="13"/>
  <c r="AR47" i="13" s="1"/>
  <c r="AS47" i="13" s="1"/>
  <c r="BG47" i="13" s="1"/>
  <c r="AP117" i="13"/>
  <c r="AR117" i="13" s="1"/>
  <c r="AS117" i="13" s="1"/>
  <c r="BG117" i="13" s="1"/>
  <c r="AP229" i="13"/>
  <c r="AR229" i="13" s="1"/>
  <c r="AS229" i="13" s="1"/>
  <c r="AP242" i="13"/>
  <c r="AR242" i="13" s="1"/>
  <c r="AS242" i="13" s="1"/>
  <c r="AP148" i="13"/>
  <c r="AR148" i="13" s="1"/>
  <c r="AS148" i="13" s="1"/>
  <c r="BG148" i="13" s="1"/>
  <c r="AP188" i="13"/>
  <c r="AR188" i="13" s="1"/>
  <c r="AS188" i="13" s="1"/>
  <c r="BG188" i="13" s="1"/>
  <c r="AP243" i="13"/>
  <c r="AR243" i="13" s="1"/>
  <c r="AS243" i="13" s="1"/>
  <c r="AP259" i="13"/>
  <c r="AR259" i="13" s="1"/>
  <c r="AS259" i="13" s="1"/>
  <c r="AP260" i="13"/>
  <c r="AR260" i="13" s="1"/>
  <c r="AS260" i="13" s="1"/>
  <c r="BG260" i="13" s="1"/>
  <c r="AP244" i="13"/>
  <c r="AR244" i="13" s="1"/>
  <c r="AS244" i="13" s="1"/>
  <c r="AP257" i="13"/>
  <c r="AR257" i="13" s="1"/>
  <c r="AS257" i="13" s="1"/>
  <c r="AP118" i="13"/>
  <c r="AR118" i="13" s="1"/>
  <c r="AS118" i="13" s="1"/>
  <c r="AP58" i="13"/>
  <c r="AR58" i="13" s="1"/>
  <c r="AS58" i="13" s="1"/>
  <c r="BG58" i="13" s="1"/>
  <c r="AP149" i="13"/>
  <c r="AR149" i="13" s="1"/>
  <c r="AS149" i="13" s="1"/>
  <c r="BG149" i="13" s="1"/>
  <c r="AP79" i="13"/>
  <c r="AR79" i="13" s="1"/>
  <c r="AS79" i="13" s="1"/>
  <c r="AP218" i="13"/>
  <c r="AR218" i="13" s="1"/>
  <c r="AS218" i="13" s="1"/>
  <c r="AP119" i="13"/>
  <c r="AR119" i="13" s="1"/>
  <c r="AS119" i="13" s="1"/>
  <c r="BG119" i="13" s="1"/>
  <c r="AP59" i="13"/>
  <c r="AR59" i="13" s="1"/>
  <c r="AS59" i="13" s="1"/>
  <c r="BG59" i="13" s="1"/>
  <c r="AP189" i="13"/>
  <c r="AR189" i="13" s="1"/>
  <c r="AS189" i="13" s="1"/>
  <c r="AP190" i="13"/>
  <c r="AR190" i="13" s="1"/>
  <c r="AS190" i="13" s="1"/>
  <c r="AP29" i="13"/>
  <c r="AR29" i="13" s="1"/>
  <c r="AS29" i="13" s="1"/>
  <c r="BG29" i="13" s="1"/>
  <c r="AP245" i="13"/>
  <c r="AR245" i="13" s="1"/>
  <c r="AS245" i="13" s="1"/>
  <c r="BG245" i="13" s="1"/>
  <c r="AP120" i="13"/>
  <c r="AR120" i="13" s="1"/>
  <c r="AS120" i="13" s="1"/>
  <c r="AP60" i="13"/>
  <c r="AR60" i="13" s="1"/>
  <c r="AS60" i="13" s="1"/>
  <c r="AP213" i="13"/>
  <c r="AR213" i="13" s="1"/>
  <c r="AS213" i="13" s="1"/>
  <c r="BG213" i="13" s="1"/>
  <c r="AP80" i="13"/>
  <c r="AR80" i="13" s="1"/>
  <c r="AS80" i="13" s="1"/>
  <c r="BG80" i="13" s="1"/>
  <c r="AP11" i="13"/>
  <c r="AR11" i="13" s="1"/>
  <c r="AS11" i="13" s="1"/>
  <c r="AP157" i="13"/>
  <c r="AR157" i="13" s="1"/>
  <c r="AS157" i="13" s="1"/>
  <c r="AP61" i="13"/>
  <c r="AR61" i="13" s="1"/>
  <c r="AS61" i="13" s="1"/>
  <c r="BG61" i="13" s="1"/>
  <c r="AP100" i="13"/>
  <c r="AR100" i="13" s="1"/>
  <c r="AS100" i="13" s="1"/>
  <c r="BG100" i="13" s="1"/>
  <c r="AP158" i="13"/>
  <c r="AR158" i="13" s="1"/>
  <c r="AS158" i="13" s="1"/>
  <c r="AP193" i="13"/>
  <c r="AR193" i="13" s="1"/>
  <c r="AS193" i="13" s="1"/>
  <c r="AP159" i="13"/>
  <c r="AR159" i="13" s="1"/>
  <c r="AS159" i="13" s="1"/>
  <c r="BG159" i="13" s="1"/>
  <c r="AP194" i="13"/>
  <c r="AR194" i="13" s="1"/>
  <c r="AS194" i="13" s="1"/>
  <c r="AP121" i="13"/>
  <c r="AR121" i="13" s="1"/>
  <c r="AS121" i="13" s="1"/>
  <c r="AP160" i="13"/>
  <c r="AR160" i="13" s="1"/>
  <c r="AS160" i="13" s="1"/>
  <c r="AP195" i="13"/>
  <c r="AR195" i="13" s="1"/>
  <c r="AS195" i="13" s="1"/>
  <c r="BG195" i="13" s="1"/>
  <c r="AP161" i="13"/>
  <c r="AR161" i="13" s="1"/>
  <c r="AS161" i="13" s="1"/>
  <c r="BG161" i="13" s="1"/>
  <c r="AP81" i="13"/>
  <c r="AR81" i="13" s="1"/>
  <c r="AS81" i="13" s="1"/>
  <c r="AP162" i="13"/>
  <c r="AR162" i="13" s="1"/>
  <c r="AS162" i="13" s="1"/>
  <c r="AP196" i="13"/>
  <c r="AR196" i="13" s="1"/>
  <c r="AS196" i="13" s="1"/>
  <c r="BG196" i="13" s="1"/>
  <c r="AP24" i="13"/>
  <c r="AR24" i="13" s="1"/>
  <c r="AS24" i="13" s="1"/>
  <c r="BG24" i="13" s="1"/>
  <c r="AP197" i="13"/>
  <c r="AR197" i="13" s="1"/>
  <c r="AS197" i="13" s="1"/>
  <c r="AP198" i="13"/>
  <c r="AR198" i="13" s="1"/>
  <c r="AS198" i="13" s="1"/>
  <c r="AP199" i="13"/>
  <c r="AR199" i="13" s="1"/>
  <c r="AS199" i="13" s="1"/>
  <c r="BG199" i="13" s="1"/>
  <c r="AP30" i="13"/>
  <c r="AR30" i="13" s="1"/>
  <c r="AS30" i="13" s="1"/>
  <c r="AP200" i="13"/>
  <c r="AR200" i="13" s="1"/>
  <c r="AS200" i="13" s="1"/>
  <c r="AP31" i="13"/>
  <c r="AR31" i="13" s="1"/>
  <c r="AS31" i="13" s="1"/>
  <c r="AP101" i="13"/>
  <c r="AR101" i="13" s="1"/>
  <c r="AS101" i="13" s="1"/>
  <c r="BG101" i="13" s="1"/>
  <c r="AP82" i="13"/>
  <c r="AR82" i="13" s="1"/>
  <c r="AS82" i="13" s="1"/>
  <c r="AP201" i="13"/>
  <c r="AR201" i="13" s="1"/>
  <c r="AS201" i="13" s="1"/>
  <c r="AP32" i="13"/>
  <c r="AR32" i="13" s="1"/>
  <c r="AS32" i="13" s="1"/>
  <c r="AP221" i="13"/>
  <c r="AR221" i="13" s="1"/>
  <c r="AS221" i="13" s="1"/>
  <c r="BG221" i="13" s="1"/>
  <c r="AP163" i="13"/>
  <c r="AR163" i="13" s="1"/>
  <c r="AS163" i="13" s="1"/>
  <c r="BG163" i="13" s="1"/>
  <c r="AP164" i="13"/>
  <c r="AR164" i="13" s="1"/>
  <c r="AS164" i="13" s="1"/>
  <c r="BG164" i="13" s="1"/>
  <c r="AP230" i="13"/>
  <c r="AR230" i="13" s="1"/>
  <c r="AS230" i="13" s="1"/>
  <c r="AP202" i="13"/>
  <c r="AR202" i="13" s="1"/>
  <c r="AS202" i="13" s="1"/>
  <c r="BG202" i="13" s="1"/>
  <c r="AP165" i="13"/>
  <c r="AR165" i="13" s="1"/>
  <c r="AS165" i="13" s="1"/>
  <c r="BG165" i="13" s="1"/>
  <c r="AP209" i="13"/>
  <c r="AR209" i="13" s="1"/>
  <c r="AS209" i="13" s="1"/>
  <c r="AP233" i="13"/>
  <c r="AR233" i="13" s="1"/>
  <c r="AS233" i="13" s="1"/>
  <c r="AP169" i="13"/>
  <c r="AR169" i="13" s="1"/>
  <c r="AS169" i="13" s="1"/>
  <c r="AP234" i="13"/>
  <c r="AR234" i="13" s="1"/>
  <c r="AS234" i="13" s="1"/>
  <c r="AP89" i="13"/>
  <c r="AR89" i="13" s="1"/>
  <c r="AS89" i="13" s="1"/>
  <c r="AP26" i="13"/>
  <c r="AR26" i="13" s="1"/>
  <c r="AS26" i="13" s="1"/>
  <c r="AP68" i="13"/>
  <c r="AR68" i="13" s="1"/>
  <c r="AS68" i="13" s="1"/>
  <c r="AP90" i="13"/>
  <c r="AR90" i="13" s="1"/>
  <c r="AS90" i="13" s="1"/>
  <c r="AP91" i="13"/>
  <c r="AR91" i="13" s="1"/>
  <c r="AS91" i="13" s="1"/>
  <c r="AP13" i="13"/>
  <c r="AR13" i="13" s="1"/>
  <c r="AS13" i="13" s="1"/>
  <c r="AP261" i="13"/>
  <c r="AR261" i="13" s="1"/>
  <c r="AS261" i="13" s="1"/>
  <c r="AP92" i="13"/>
  <c r="AR92" i="13" s="1"/>
  <c r="AS92" i="13" s="1"/>
  <c r="AP93" i="13"/>
  <c r="AR93" i="13" s="1"/>
  <c r="AS93" i="13" s="1"/>
  <c r="AP126" i="13"/>
  <c r="AR126" i="13" s="1"/>
  <c r="AS126" i="13" s="1"/>
  <c r="AP27" i="13"/>
  <c r="AR27" i="13" s="1"/>
  <c r="AS27" i="13" s="1"/>
  <c r="AP170" i="13"/>
  <c r="AR170" i="13" s="1"/>
  <c r="AS170" i="13" s="1"/>
  <c r="AP127" i="13"/>
  <c r="AR127" i="13" s="1"/>
  <c r="AS127" i="13" s="1"/>
  <c r="AP235" i="13"/>
  <c r="AR235" i="13" s="1"/>
  <c r="AS235" i="13" s="1"/>
  <c r="AP94" i="13"/>
  <c r="AR94" i="13" s="1"/>
  <c r="AS94" i="13" s="1"/>
  <c r="BG94" i="13" s="1"/>
  <c r="AP236" i="13"/>
  <c r="AR236" i="13" s="1"/>
  <c r="AS236" i="13" s="1"/>
  <c r="AP128" i="13"/>
  <c r="AR128" i="13" s="1"/>
  <c r="AS128" i="13" s="1"/>
  <c r="BG128" i="13" s="1"/>
  <c r="AP49" i="13"/>
  <c r="AR49" i="13" s="1"/>
  <c r="AS49" i="13" s="1"/>
  <c r="AP37" i="13"/>
  <c r="AR37" i="13" s="1"/>
  <c r="AS37" i="13" s="1"/>
  <c r="BG37" i="13" s="1"/>
  <c r="AP237" i="13"/>
  <c r="AR237" i="13" s="1"/>
  <c r="AS237" i="13" s="1"/>
  <c r="BG237" i="13" s="1"/>
  <c r="AP69" i="13"/>
  <c r="AR69" i="13" s="1"/>
  <c r="AS69" i="13" s="1"/>
  <c r="BG69" i="13" s="1"/>
  <c r="AP224" i="13"/>
  <c r="AR224" i="13" s="1"/>
  <c r="AS224" i="13" s="1"/>
  <c r="BG224" i="13" s="1"/>
  <c r="AP130" i="13"/>
  <c r="AR130" i="13" s="1"/>
  <c r="AS130" i="13" s="1"/>
  <c r="BG130" i="13" s="1"/>
  <c r="AP171" i="13"/>
  <c r="AR171" i="13" s="1"/>
  <c r="AS171" i="13" s="1"/>
  <c r="BG171" i="13" s="1"/>
  <c r="AP132" i="13"/>
  <c r="AR132" i="13" s="1"/>
  <c r="AS132" i="13" s="1"/>
  <c r="AP172" i="13"/>
  <c r="AR172" i="13" s="1"/>
  <c r="AS172" i="13" s="1"/>
  <c r="AP173" i="13"/>
  <c r="AR173" i="13" s="1"/>
  <c r="AS173" i="13" s="1"/>
  <c r="BG173" i="13" s="1"/>
  <c r="AP95" i="13"/>
  <c r="AR95" i="13" s="1"/>
  <c r="AS95" i="13" s="1"/>
  <c r="AP238" i="13"/>
  <c r="AR238" i="13" s="1"/>
  <c r="AS238" i="13" s="1"/>
  <c r="AP133" i="13"/>
  <c r="AR133" i="13" s="1"/>
  <c r="AS133" i="13" s="1"/>
  <c r="AP51" i="13"/>
  <c r="AR51" i="13" s="1"/>
  <c r="AS51" i="13" s="1"/>
  <c r="BG51" i="13" s="1"/>
  <c r="AP175" i="13"/>
  <c r="AR175" i="13" s="1"/>
  <c r="AS175" i="13" s="1"/>
  <c r="BG175" i="13" s="1"/>
  <c r="AP53" i="13"/>
  <c r="AR53" i="13" s="1"/>
  <c r="AS53" i="13" s="1"/>
  <c r="AP254" i="13"/>
  <c r="AR254" i="13" s="1"/>
  <c r="AS254" i="13" s="1"/>
  <c r="AP54" i="13"/>
  <c r="AR54" i="13" s="1"/>
  <c r="AS54" i="13" s="1"/>
  <c r="BG54" i="13" s="1"/>
  <c r="AP72" i="13"/>
  <c r="AR72" i="13" s="1"/>
  <c r="AS72" i="13" s="1"/>
  <c r="BG72" i="13" s="1"/>
  <c r="AP14" i="13"/>
  <c r="AR14" i="13" s="1"/>
  <c r="AS14" i="13" s="1"/>
  <c r="AP263" i="13"/>
  <c r="AR263" i="13" s="1"/>
  <c r="AS263" i="13" s="1"/>
  <c r="AO237" i="13"/>
  <c r="AO129" i="13"/>
  <c r="AO69" i="13"/>
  <c r="AO224" i="13"/>
  <c r="AO130" i="13"/>
  <c r="AO131" i="13"/>
  <c r="AO171" i="13"/>
  <c r="AO132" i="13"/>
  <c r="AO50" i="13"/>
  <c r="AO215" i="13"/>
  <c r="AO172" i="13"/>
  <c r="AO173" i="13"/>
  <c r="AO95" i="13"/>
  <c r="AO238" i="13"/>
  <c r="AO133" i="13"/>
  <c r="AO134" i="13"/>
  <c r="AO135" i="13"/>
  <c r="AO136" i="13"/>
  <c r="AO174" i="13"/>
  <c r="AO210" i="13"/>
  <c r="AO103" i="13"/>
  <c r="AO104" i="13"/>
  <c r="AO51" i="13"/>
  <c r="AO28" i="13"/>
  <c r="AO52" i="13"/>
  <c r="AO175" i="13"/>
  <c r="AO70" i="13"/>
  <c r="AO53" i="13"/>
  <c r="AO137" i="13"/>
  <c r="AO254" i="13"/>
  <c r="AO138" i="13"/>
  <c r="AO71" i="13"/>
  <c r="AO225" i="13"/>
  <c r="AO54" i="13"/>
  <c r="AO72" i="13"/>
  <c r="AO14" i="13"/>
  <c r="AO139" i="13"/>
  <c r="AO73" i="13"/>
  <c r="AO140" i="13"/>
  <c r="AO263" i="13"/>
  <c r="AO268" i="13"/>
  <c r="AO269" i="13"/>
  <c r="AO270" i="13"/>
  <c r="AO271" i="13"/>
  <c r="AO272" i="13"/>
  <c r="AO19" i="13"/>
  <c r="AO20" i="13"/>
  <c r="AO47" i="13"/>
  <c r="AO117" i="13"/>
  <c r="AO229" i="13"/>
  <c r="AO242" i="13"/>
  <c r="AO148" i="13"/>
  <c r="AO188" i="13"/>
  <c r="AO243" i="13"/>
  <c r="AO259" i="13"/>
  <c r="AO260" i="13"/>
  <c r="AO244" i="13"/>
  <c r="AO257" i="13"/>
  <c r="AO118" i="13"/>
  <c r="AO58" i="13"/>
  <c r="AO149" i="13"/>
  <c r="AO79" i="13"/>
  <c r="AO218" i="13"/>
  <c r="AO119" i="13"/>
  <c r="AO59" i="13"/>
  <c r="AO189" i="13"/>
  <c r="AO190" i="13"/>
  <c r="AO29" i="13"/>
  <c r="AO245" i="13"/>
  <c r="AO150" i="13"/>
  <c r="AR151" i="13"/>
  <c r="AS151" i="13" s="1"/>
  <c r="AR191" i="13"/>
  <c r="AS191" i="13" s="1"/>
  <c r="AR153" i="13"/>
  <c r="AS153" i="13" s="1"/>
  <c r="AR98" i="13"/>
  <c r="AS98" i="13" s="1"/>
  <c r="AR219" i="13"/>
  <c r="AS219" i="13" s="1"/>
  <c r="AO120" i="13"/>
  <c r="AO60" i="13"/>
  <c r="AO213" i="13"/>
  <c r="AO80" i="13"/>
  <c r="AO11" i="13"/>
  <c r="AO157" i="13"/>
  <c r="AO61" i="13"/>
  <c r="AO100" i="13"/>
  <c r="AO158" i="13"/>
  <c r="AO193" i="13"/>
  <c r="AO159" i="13"/>
  <c r="AO194" i="13"/>
  <c r="AO121" i="13"/>
  <c r="AO160" i="13"/>
  <c r="AO195" i="13"/>
  <c r="AO161" i="13"/>
  <c r="AO81" i="13"/>
  <c r="AO162" i="13"/>
  <c r="AO196" i="13"/>
  <c r="AO24" i="13"/>
  <c r="AO197" i="13"/>
  <c r="AO198" i="13"/>
  <c r="AO199" i="13"/>
  <c r="AO30" i="13"/>
  <c r="AO200" i="13"/>
  <c r="AO31" i="13"/>
  <c r="AO101" i="13"/>
  <c r="AO82" i="13"/>
  <c r="AO201" i="13"/>
  <c r="AO32" i="13"/>
  <c r="AO221" i="13"/>
  <c r="AO163" i="13"/>
  <c r="AO164" i="13"/>
  <c r="BG230" i="13"/>
  <c r="AO230" i="13"/>
  <c r="AO202" i="13"/>
  <c r="AO165" i="13"/>
  <c r="AR122" i="13"/>
  <c r="AS122" i="13" s="1"/>
  <c r="AR63" i="13"/>
  <c r="AS63" i="13" s="1"/>
  <c r="AR231" i="13"/>
  <c r="AS231" i="13" s="1"/>
  <c r="AO66" i="13"/>
  <c r="AO209" i="13"/>
  <c r="AO233" i="13"/>
  <c r="AO169" i="13"/>
  <c r="AO234" i="13"/>
  <c r="AO89" i="13"/>
  <c r="AO26" i="13"/>
  <c r="AO68" i="13"/>
  <c r="AO90" i="13"/>
  <c r="AO91" i="13"/>
  <c r="AO13" i="13"/>
  <c r="AO261" i="13"/>
  <c r="AO92" i="13"/>
  <c r="AO93" i="13"/>
  <c r="AO126" i="13"/>
  <c r="AO27" i="13"/>
  <c r="AO170" i="13"/>
  <c r="AO127" i="13"/>
  <c r="AO235" i="13"/>
  <c r="AO94" i="13"/>
  <c r="BG236" i="13"/>
  <c r="AO236" i="13"/>
  <c r="AO128" i="13"/>
  <c r="BG49" i="13"/>
  <c r="AO49" i="13"/>
  <c r="AO37" i="13"/>
  <c r="AR8" i="12"/>
  <c r="AS8" i="12" s="1"/>
  <c r="AR9" i="12"/>
  <c r="AS9" i="12" s="1"/>
  <c r="BG9" i="12" s="1"/>
  <c r="AR11" i="12"/>
  <c r="AS11" i="12" s="1"/>
  <c r="AR6" i="12"/>
  <c r="AS6" i="12" s="1"/>
  <c r="BG6" i="12" s="1"/>
  <c r="AR233" i="12"/>
  <c r="AS233" i="12" s="1"/>
  <c r="AR227" i="12"/>
  <c r="AS227" i="12" s="1"/>
  <c r="BG227" i="12" s="1"/>
  <c r="AR228" i="12"/>
  <c r="AS228" i="12" s="1"/>
  <c r="AR229" i="12"/>
  <c r="AS229" i="12" s="1"/>
  <c r="BG229" i="12" s="1"/>
  <c r="AR230" i="12"/>
  <c r="AS230" i="12" s="1"/>
  <c r="AR225" i="12"/>
  <c r="AS225" i="12" s="1"/>
  <c r="BG225" i="12" s="1"/>
  <c r="AR226" i="12"/>
  <c r="AS226" i="12" s="1"/>
  <c r="AR221" i="12"/>
  <c r="AS221" i="12" s="1"/>
  <c r="AR245" i="12"/>
  <c r="AS245" i="12" s="1"/>
  <c r="AR239" i="12"/>
  <c r="AS239" i="12" s="1"/>
  <c r="BG239" i="12" s="1"/>
  <c r="AR241" i="12"/>
  <c r="AS241" i="12" s="1"/>
  <c r="AR236" i="12"/>
  <c r="AS236" i="12" s="1"/>
  <c r="AR242" i="12"/>
  <c r="AS242" i="12" s="1"/>
  <c r="BG242" i="12" s="1"/>
  <c r="AR235" i="12"/>
  <c r="AS235" i="12" s="1"/>
  <c r="BG235" i="12" s="1"/>
  <c r="AR243" i="12"/>
  <c r="AS243" i="12" s="1"/>
  <c r="BG243" i="12" s="1"/>
  <c r="AR238" i="12"/>
  <c r="AS238" i="12" s="1"/>
  <c r="AR244" i="12"/>
  <c r="AS244" i="12" s="1"/>
  <c r="BG244" i="12" s="1"/>
  <c r="AR249" i="12"/>
  <c r="AS249" i="12" s="1"/>
  <c r="BG249" i="12" s="1"/>
  <c r="AR184" i="12"/>
  <c r="AS184" i="12" s="1"/>
  <c r="BG184" i="12" s="1"/>
  <c r="AR185" i="12"/>
  <c r="AS185" i="12" s="1"/>
  <c r="AR193" i="12"/>
  <c r="AS193" i="12" s="1"/>
  <c r="BG193" i="12" s="1"/>
  <c r="AR198" i="12"/>
  <c r="AS198" i="12" s="1"/>
  <c r="BG198" i="12" s="1"/>
  <c r="AR19" i="12"/>
  <c r="AS19" i="12" s="1"/>
  <c r="BG19" i="12" s="1"/>
  <c r="AR22" i="12"/>
  <c r="AS22" i="12" s="1"/>
  <c r="AR25" i="12"/>
  <c r="AS25" i="12" s="1"/>
  <c r="BG25" i="12" s="1"/>
  <c r="AR26" i="12"/>
  <c r="AS26" i="12" s="1"/>
  <c r="BG26" i="12" s="1"/>
  <c r="AR23" i="12"/>
  <c r="AS23" i="12" s="1"/>
  <c r="BG23" i="12" s="1"/>
  <c r="AR24" i="12"/>
  <c r="AS24" i="12" s="1"/>
  <c r="AR212" i="12"/>
  <c r="AS212" i="12" s="1"/>
  <c r="BG212" i="12" s="1"/>
  <c r="AR209" i="12"/>
  <c r="AS209" i="12" s="1"/>
  <c r="BG209" i="12" s="1"/>
  <c r="AR214" i="12"/>
  <c r="AS214" i="12" s="1"/>
  <c r="BG214" i="12" s="1"/>
  <c r="AR211" i="12"/>
  <c r="AS211" i="12" s="1"/>
  <c r="AR219" i="12"/>
  <c r="AS219" i="12" s="1"/>
  <c r="AR213" i="12"/>
  <c r="AS213" i="12" s="1"/>
  <c r="BG213" i="12" s="1"/>
  <c r="AR210" i="12"/>
  <c r="AS210" i="12" s="1"/>
  <c r="AR217" i="12"/>
  <c r="AS217" i="12" s="1"/>
  <c r="AR218" i="12"/>
  <c r="AS218" i="12" s="1"/>
  <c r="AR208" i="12"/>
  <c r="AS208" i="12" s="1"/>
  <c r="AR220" i="12"/>
  <c r="AS220" i="12" s="1"/>
  <c r="BG220" i="12" s="1"/>
  <c r="AR215" i="12"/>
  <c r="AS215" i="12" s="1"/>
  <c r="AR216" i="12"/>
  <c r="AS216" i="12" s="1"/>
  <c r="BG216" i="12" s="1"/>
  <c r="AR71" i="12"/>
  <c r="AS71" i="12" s="1"/>
  <c r="BG71" i="12" s="1"/>
  <c r="AR69" i="12"/>
  <c r="AS69" i="12" s="1"/>
  <c r="BG69" i="12" s="1"/>
  <c r="AR65" i="12"/>
  <c r="AS65" i="12" s="1"/>
  <c r="AR66" i="12"/>
  <c r="AS66" i="12" s="1"/>
  <c r="BG66" i="12" s="1"/>
  <c r="AR67" i="12"/>
  <c r="AS67" i="12" s="1"/>
  <c r="BG67" i="12" s="1"/>
  <c r="AR63" i="12"/>
  <c r="AS63" i="12" s="1"/>
  <c r="BG63" i="12" s="1"/>
  <c r="AR60" i="12"/>
  <c r="AS60" i="12" s="1"/>
  <c r="AR72" i="12"/>
  <c r="AS72" i="12" s="1"/>
  <c r="AR68" i="12"/>
  <c r="AS68" i="12" s="1"/>
  <c r="BG68" i="12" s="1"/>
  <c r="AR74" i="12"/>
  <c r="AS74" i="12" s="1"/>
  <c r="BG74" i="12" s="1"/>
  <c r="AR75" i="12"/>
  <c r="AS75" i="12" s="1"/>
  <c r="BG75" i="12" s="1"/>
  <c r="AR64" i="12"/>
  <c r="AS64" i="12" s="1"/>
  <c r="AR61" i="12"/>
  <c r="AS61" i="12" s="1"/>
  <c r="BG61" i="12" s="1"/>
  <c r="AR70" i="12"/>
  <c r="AS70" i="12" s="1"/>
  <c r="AR73" i="12"/>
  <c r="AS73" i="12" s="1"/>
  <c r="AR62" i="12"/>
  <c r="AS62" i="12" s="1"/>
  <c r="BG62" i="12" s="1"/>
  <c r="AR106" i="12"/>
  <c r="AS106" i="12" s="1"/>
  <c r="AR262" i="12"/>
  <c r="AS262" i="12" s="1"/>
  <c r="BG262" i="12" s="1"/>
  <c r="AO272" i="12"/>
  <c r="AO256" i="12"/>
  <c r="AO263" i="12"/>
  <c r="AO259" i="12"/>
  <c r="AR123" i="12"/>
  <c r="AS123" i="12" s="1"/>
  <c r="BG123" i="12" s="1"/>
  <c r="AR17" i="12"/>
  <c r="AS17" i="12" s="1"/>
  <c r="BG17" i="12" s="1"/>
  <c r="AR7" i="12"/>
  <c r="AS7" i="12" s="1"/>
  <c r="BG7" i="12" s="1"/>
  <c r="AR16" i="12"/>
  <c r="AS16" i="12" s="1"/>
  <c r="AR10" i="12"/>
  <c r="AS10" i="12" s="1"/>
  <c r="AR12" i="12"/>
  <c r="AS12" i="12" s="1"/>
  <c r="BG12" i="12" s="1"/>
  <c r="AR15" i="12"/>
  <c r="AS15" i="12" s="1"/>
  <c r="BG15" i="12" s="1"/>
  <c r="AR13" i="12"/>
  <c r="AS13" i="12" s="1"/>
  <c r="BG13" i="12" s="1"/>
  <c r="AR14" i="12"/>
  <c r="AS14" i="12" s="1"/>
  <c r="AR224" i="12"/>
  <c r="AS224" i="12" s="1"/>
  <c r="BG224" i="12" s="1"/>
  <c r="AR231" i="12"/>
  <c r="AS231" i="12" s="1"/>
  <c r="BG231" i="12" s="1"/>
  <c r="AR232" i="12"/>
  <c r="AS232" i="12" s="1"/>
  <c r="AR223" i="12"/>
  <c r="AS223" i="12" s="1"/>
  <c r="AR237" i="12"/>
  <c r="AS237" i="12" s="1"/>
  <c r="BG237" i="12" s="1"/>
  <c r="AR234" i="12"/>
  <c r="AS234" i="12" s="1"/>
  <c r="AR247" i="12"/>
  <c r="AS247" i="12" s="1"/>
  <c r="BG247" i="12" s="1"/>
  <c r="AR240" i="12"/>
  <c r="AS240" i="12" s="1"/>
  <c r="AR246" i="12"/>
  <c r="AS246" i="12" s="1"/>
  <c r="BG246" i="12" s="1"/>
  <c r="AO17" i="12"/>
  <c r="AO8" i="12"/>
  <c r="AO7" i="12"/>
  <c r="AO16" i="12"/>
  <c r="AO9" i="12"/>
  <c r="AO10" i="12"/>
  <c r="AO12" i="12"/>
  <c r="AO11" i="12"/>
  <c r="AO6" i="12"/>
  <c r="AO15" i="12"/>
  <c r="AO13" i="12"/>
  <c r="AO14" i="12"/>
  <c r="AO224" i="12"/>
  <c r="AO233" i="12"/>
  <c r="AO227" i="12"/>
  <c r="AO228" i="12"/>
  <c r="AO229" i="12"/>
  <c r="AO230" i="12"/>
  <c r="AO231" i="12"/>
  <c r="AO232" i="12"/>
  <c r="AO225" i="12"/>
  <c r="AO226" i="12"/>
  <c r="AO222" i="12"/>
  <c r="AO221" i="12"/>
  <c r="AO223" i="12"/>
  <c r="AO245" i="12"/>
  <c r="AO237" i="12"/>
  <c r="AO234" i="12"/>
  <c r="AO239" i="12"/>
  <c r="AO247" i="12"/>
  <c r="AO240" i="12"/>
  <c r="AO241" i="12"/>
  <c r="AO246" i="12"/>
  <c r="AO236" i="12"/>
  <c r="AO242" i="12"/>
  <c r="AO235" i="12"/>
  <c r="AO243" i="12"/>
  <c r="AO238" i="12"/>
  <c r="AO244" i="12"/>
  <c r="AO249" i="12"/>
  <c r="AO203" i="12"/>
  <c r="AO204" i="12"/>
  <c r="AO205" i="12"/>
  <c r="AO206" i="12"/>
  <c r="AO207" i="12"/>
  <c r="AO184" i="12"/>
  <c r="AO185" i="12"/>
  <c r="AO193" i="12"/>
  <c r="AO198" i="12"/>
  <c r="AO20" i="12"/>
  <c r="AO21" i="12"/>
  <c r="AO18" i="12"/>
  <c r="AO19" i="12"/>
  <c r="AO22" i="12"/>
  <c r="AO25" i="12"/>
  <c r="AO26" i="12"/>
  <c r="AO23" i="12"/>
  <c r="AO24" i="12"/>
  <c r="AO212" i="12"/>
  <c r="AO209" i="12"/>
  <c r="AO214" i="12"/>
  <c r="AO211" i="12"/>
  <c r="AO219" i="12"/>
  <c r="AO213" i="12"/>
  <c r="AO210" i="12"/>
  <c r="AO217" i="12"/>
  <c r="AO218" i="12"/>
  <c r="AO208" i="12"/>
  <c r="AO220" i="12"/>
  <c r="AO215" i="12"/>
  <c r="AO216" i="12"/>
  <c r="AO71" i="12"/>
  <c r="AO69" i="12"/>
  <c r="AO65" i="12"/>
  <c r="AO66" i="12"/>
  <c r="AO67" i="12"/>
  <c r="AO63" i="12"/>
  <c r="AO60" i="12"/>
  <c r="AO72" i="12"/>
  <c r="AO68" i="12"/>
  <c r="AO74" i="12"/>
  <c r="AO75" i="12"/>
  <c r="BG64" i="12"/>
  <c r="AO64" i="12"/>
  <c r="AO61" i="12"/>
  <c r="AO70" i="12"/>
  <c r="BG73" i="12"/>
  <c r="AO73" i="12"/>
  <c r="AO62" i="12"/>
  <c r="BG106" i="12"/>
  <c r="AO106" i="12"/>
  <c r="AO107" i="12"/>
  <c r="AO118" i="12"/>
  <c r="AO98" i="12"/>
  <c r="AO100" i="12"/>
  <c r="AO109" i="12"/>
  <c r="AO110" i="12"/>
  <c r="AO111" i="12"/>
  <c r="AO113" i="12"/>
  <c r="AO101" i="12"/>
  <c r="AO115" i="12"/>
  <c r="AO119" i="12"/>
  <c r="AO265" i="12"/>
  <c r="AO266" i="12"/>
  <c r="AO257" i="12"/>
  <c r="AO267" i="12"/>
  <c r="AO269" i="12"/>
  <c r="AO261" i="12"/>
  <c r="AO268" i="12"/>
  <c r="AO262" i="12"/>
  <c r="AO123" i="12"/>
  <c r="BG129" i="13"/>
  <c r="BG131" i="13"/>
  <c r="BG185" i="12"/>
  <c r="BG132" i="13"/>
  <c r="BG270" i="13"/>
  <c r="BG50" i="13"/>
  <c r="BG172" i="13"/>
  <c r="BG95" i="13"/>
  <c r="BG238" i="13"/>
  <c r="BG135" i="13"/>
  <c r="BG136" i="13"/>
  <c r="BG103" i="13"/>
  <c r="BG104" i="13"/>
  <c r="BG70" i="13"/>
  <c r="BG53" i="13"/>
  <c r="BG137" i="13"/>
  <c r="BG254" i="13"/>
  <c r="BG225" i="13"/>
  <c r="BG14" i="13"/>
  <c r="BG139" i="13"/>
  <c r="BG263" i="13"/>
  <c r="BG19" i="13"/>
  <c r="BG20" i="13"/>
  <c r="BG229" i="13"/>
  <c r="BG242" i="13"/>
  <c r="BG243" i="13"/>
  <c r="BG259" i="13"/>
  <c r="BG244" i="13"/>
  <c r="BG257" i="13"/>
  <c r="BG118" i="13"/>
  <c r="BG79" i="13"/>
  <c r="BG218" i="13"/>
  <c r="BG189" i="13"/>
  <c r="BG190" i="13"/>
  <c r="AM239" i="13"/>
  <c r="AN239" i="13" s="1"/>
  <c r="BG239" i="13" s="1"/>
  <c r="AO239" i="13"/>
  <c r="AM216" i="13"/>
  <c r="AN216" i="13" s="1"/>
  <c r="BG216" i="13" s="1"/>
  <c r="AO216" i="13"/>
  <c r="AM176" i="13"/>
  <c r="AN176" i="13" s="1"/>
  <c r="BG176" i="13" s="1"/>
  <c r="AO176" i="13"/>
  <c r="AM211" i="13"/>
  <c r="AN211" i="13" s="1"/>
  <c r="BG211" i="13" s="1"/>
  <c r="AO211" i="13"/>
  <c r="AM256" i="13"/>
  <c r="AN256" i="13" s="1"/>
  <c r="BG256" i="13" s="1"/>
  <c r="AO256" i="13"/>
  <c r="AM240" i="13"/>
  <c r="AN240" i="13" s="1"/>
  <c r="BG240" i="13" s="1"/>
  <c r="AO240" i="13"/>
  <c r="AM177" i="13"/>
  <c r="AN177" i="13" s="1"/>
  <c r="BG177" i="13" s="1"/>
  <c r="AO177" i="13"/>
  <c r="AM141" i="13"/>
  <c r="AN141" i="13" s="1"/>
  <c r="BG141" i="13" s="1"/>
  <c r="AO141" i="13"/>
  <c r="AM142" i="13"/>
  <c r="AN142" i="13" s="1"/>
  <c r="AO142" i="13"/>
  <c r="AM178" i="13"/>
  <c r="AN178" i="13" s="1"/>
  <c r="BG178" i="13" s="1"/>
  <c r="AO178" i="13"/>
  <c r="AM143" i="13"/>
  <c r="AN143" i="13" s="1"/>
  <c r="BG143" i="13" s="1"/>
  <c r="AO143" i="13"/>
  <c r="AM6" i="13"/>
  <c r="AN6" i="13" s="1"/>
  <c r="BG6" i="13" s="1"/>
  <c r="AO6" i="13"/>
  <c r="AM226" i="13"/>
  <c r="AN226" i="13" s="1"/>
  <c r="BG226" i="13" s="1"/>
  <c r="AO226" i="13"/>
  <c r="AM217" i="13"/>
  <c r="AN217" i="13" s="1"/>
  <c r="BG217" i="13" s="1"/>
  <c r="AO217" i="13"/>
  <c r="AM105" i="13"/>
  <c r="AN105" i="13" s="1"/>
  <c r="AO105" i="13"/>
  <c r="AM179" i="13"/>
  <c r="AN179" i="13" s="1"/>
  <c r="BG179" i="13" s="1"/>
  <c r="AO179" i="13"/>
  <c r="AM241" i="13"/>
  <c r="AN241" i="13" s="1"/>
  <c r="BG241" i="13" s="1"/>
  <c r="AO241" i="13"/>
  <c r="AM106" i="13"/>
  <c r="AN106" i="13" s="1"/>
  <c r="BG106" i="13" s="1"/>
  <c r="AO106" i="13"/>
  <c r="AM7" i="13"/>
  <c r="AN7" i="13" s="1"/>
  <c r="BG7" i="13" s="1"/>
  <c r="AO7" i="13"/>
  <c r="AM180" i="13"/>
  <c r="AN180" i="13" s="1"/>
  <c r="BG180" i="13" s="1"/>
  <c r="AO180" i="13"/>
  <c r="AM96" i="13"/>
  <c r="AN96" i="13" s="1"/>
  <c r="BG96" i="13" s="1"/>
  <c r="AO96" i="13"/>
  <c r="AM181" i="13"/>
  <c r="AN181" i="13" s="1"/>
  <c r="BG181" i="13" s="1"/>
  <c r="AO181" i="13"/>
  <c r="AM264" i="13"/>
  <c r="AN264" i="13" s="1"/>
  <c r="BG264" i="13" s="1"/>
  <c r="AO264" i="13"/>
  <c r="AM97" i="13"/>
  <c r="AN97" i="13" s="1"/>
  <c r="BG97" i="13" s="1"/>
  <c r="AO97" i="13"/>
  <c r="AM144" i="13"/>
  <c r="AN144" i="13" s="1"/>
  <c r="AO144" i="13"/>
  <c r="AM107" i="13"/>
  <c r="AN107" i="13" s="1"/>
  <c r="BG107" i="13" s="1"/>
  <c r="AO107" i="13"/>
  <c r="AM182" i="13"/>
  <c r="AN182" i="13" s="1"/>
  <c r="BG182" i="13" s="1"/>
  <c r="AO182" i="13"/>
  <c r="AM145" i="13"/>
  <c r="AN145" i="13" s="1"/>
  <c r="BG145" i="13" s="1"/>
  <c r="AO145" i="13"/>
  <c r="AM74" i="13"/>
  <c r="AN74" i="13" s="1"/>
  <c r="BG74" i="13" s="1"/>
  <c r="AO74" i="13"/>
  <c r="AM183" i="13"/>
  <c r="AN183" i="13" s="1"/>
  <c r="BG183" i="13" s="1"/>
  <c r="AO183" i="13"/>
  <c r="AM75" i="13"/>
  <c r="AN75" i="13" s="1"/>
  <c r="AO75" i="13"/>
  <c r="AM184" i="13"/>
  <c r="AN184" i="13" s="1"/>
  <c r="BG184" i="13" s="1"/>
  <c r="AO184" i="13"/>
  <c r="AM185" i="13"/>
  <c r="AN185" i="13" s="1"/>
  <c r="BG185" i="13" s="1"/>
  <c r="AO185" i="13"/>
  <c r="AM146" i="13"/>
  <c r="AN146" i="13" s="1"/>
  <c r="BG146" i="13" s="1"/>
  <c r="AO146" i="13"/>
  <c r="AM55" i="13"/>
  <c r="AN55" i="13" s="1"/>
  <c r="BG55" i="13" s="1"/>
  <c r="AO55" i="13"/>
  <c r="AM108" i="13"/>
  <c r="AN108" i="13" s="1"/>
  <c r="BG108" i="13" s="1"/>
  <c r="AO108" i="13"/>
  <c r="AM38" i="13"/>
  <c r="AN38" i="13" s="1"/>
  <c r="BG38" i="13" s="1"/>
  <c r="AO38" i="13"/>
  <c r="AM109" i="13"/>
  <c r="AN109" i="13" s="1"/>
  <c r="BG109" i="13" s="1"/>
  <c r="AO109" i="13"/>
  <c r="AM110" i="13"/>
  <c r="AN110" i="13" s="1"/>
  <c r="BG110" i="13" s="1"/>
  <c r="AO110" i="13"/>
  <c r="AM8" i="13"/>
  <c r="AN8" i="13" s="1"/>
  <c r="BG8" i="13" s="1"/>
  <c r="AO8" i="13"/>
  <c r="AM15" i="13"/>
  <c r="AN15" i="13" s="1"/>
  <c r="AO15" i="13"/>
  <c r="AM76" i="13"/>
  <c r="AN76" i="13" s="1"/>
  <c r="BG76" i="13" s="1"/>
  <c r="AO76" i="13"/>
  <c r="AM39" i="13"/>
  <c r="AN39" i="13" s="1"/>
  <c r="BG39" i="13" s="1"/>
  <c r="AO39" i="13"/>
  <c r="AM56" i="13"/>
  <c r="AN56" i="13" s="1"/>
  <c r="BG56" i="13" s="1"/>
  <c r="AO56" i="13"/>
  <c r="AM227" i="13"/>
  <c r="AN227" i="13" s="1"/>
  <c r="BG227" i="13" s="1"/>
  <c r="AO227" i="13"/>
  <c r="AM40" i="13"/>
  <c r="AN40" i="13" s="1"/>
  <c r="BG40" i="13" s="1"/>
  <c r="AO40" i="13"/>
  <c r="AM16" i="13"/>
  <c r="AN16" i="13" s="1"/>
  <c r="AO16" i="13"/>
  <c r="AM41" i="13"/>
  <c r="AN41" i="13" s="1"/>
  <c r="BG41" i="13" s="1"/>
  <c r="AO41" i="13"/>
  <c r="AM9" i="13"/>
  <c r="AN9" i="13" s="1"/>
  <c r="BG9" i="13" s="1"/>
  <c r="AO9" i="13"/>
  <c r="AM147" i="13"/>
  <c r="AN147" i="13" s="1"/>
  <c r="BG147" i="13" s="1"/>
  <c r="AO147" i="13"/>
  <c r="AM77" i="13"/>
  <c r="AN77" i="13" s="1"/>
  <c r="BG77" i="13" s="1"/>
  <c r="AO77" i="13"/>
  <c r="AM10" i="13"/>
  <c r="AN10" i="13" s="1"/>
  <c r="BG10" i="13" s="1"/>
  <c r="AO10" i="13"/>
  <c r="AM186" i="13"/>
  <c r="AN186" i="13" s="1"/>
  <c r="BG186" i="13" s="1"/>
  <c r="AO186" i="13"/>
  <c r="AM111" i="13"/>
  <c r="AN111" i="13" s="1"/>
  <c r="BG111" i="13" s="1"/>
  <c r="AO111" i="13"/>
  <c r="AM17" i="13"/>
  <c r="AN17" i="13" s="1"/>
  <c r="BG17" i="13" s="1"/>
  <c r="AO17" i="13"/>
  <c r="AM18" i="13"/>
  <c r="AN18" i="13" s="1"/>
  <c r="BG18" i="13" s="1"/>
  <c r="AO18" i="13"/>
  <c r="AM112" i="13"/>
  <c r="AN112" i="13" s="1"/>
  <c r="AO112" i="13"/>
  <c r="AM42" i="13"/>
  <c r="AN42" i="13" s="1"/>
  <c r="BG42" i="13" s="1"/>
  <c r="AO42" i="13"/>
  <c r="AM57" i="13"/>
  <c r="AN57" i="13" s="1"/>
  <c r="BG57" i="13" s="1"/>
  <c r="AO57" i="13"/>
  <c r="AM43" i="13"/>
  <c r="AN43" i="13" s="1"/>
  <c r="BG43" i="13" s="1"/>
  <c r="AO43" i="13"/>
  <c r="AM44" i="13"/>
  <c r="AN44" i="13" s="1"/>
  <c r="BG44" i="13" s="1"/>
  <c r="AO44" i="13"/>
  <c r="AM78" i="13"/>
  <c r="AN78" i="13" s="1"/>
  <c r="BG78" i="13" s="1"/>
  <c r="AO78" i="13"/>
  <c r="AM45" i="13"/>
  <c r="AN45" i="13" s="1"/>
  <c r="AO45" i="13"/>
  <c r="AM46" i="13"/>
  <c r="AN46" i="13" s="1"/>
  <c r="BG46" i="13" s="1"/>
  <c r="AO46" i="13"/>
  <c r="AM228" i="13"/>
  <c r="AN228" i="13" s="1"/>
  <c r="BG228" i="13" s="1"/>
  <c r="AO228" i="13"/>
  <c r="AM113" i="13"/>
  <c r="AN113" i="13" s="1"/>
  <c r="BG113" i="13" s="1"/>
  <c r="AO113" i="13"/>
  <c r="AM265" i="13"/>
  <c r="AN265" i="13" s="1"/>
  <c r="BG265" i="13" s="1"/>
  <c r="AO265" i="13"/>
  <c r="AM187" i="13"/>
  <c r="AN187" i="13" s="1"/>
  <c r="BG187" i="13" s="1"/>
  <c r="AO187" i="13"/>
  <c r="AM114" i="13"/>
  <c r="AN114" i="13" s="1"/>
  <c r="BG114" i="13" s="1"/>
  <c r="AO114" i="13"/>
  <c r="AM115" i="13"/>
  <c r="AN115" i="13" s="1"/>
  <c r="BG115" i="13" s="1"/>
  <c r="AO115" i="13"/>
  <c r="AM116" i="13"/>
  <c r="AN116" i="13" s="1"/>
  <c r="BG116" i="13" s="1"/>
  <c r="AO116" i="13"/>
  <c r="AM212" i="13"/>
  <c r="AN212" i="13" s="1"/>
  <c r="BG212" i="13" s="1"/>
  <c r="AM152" i="13"/>
  <c r="AN152" i="13" s="1"/>
  <c r="BG152" i="13" s="1"/>
  <c r="AM154" i="13"/>
  <c r="AN154" i="13" s="1"/>
  <c r="BG154" i="13" s="1"/>
  <c r="AM21" i="13"/>
  <c r="AN21" i="13" s="1"/>
  <c r="BG21" i="13" s="1"/>
  <c r="AM155" i="13"/>
  <c r="AN155" i="13" s="1"/>
  <c r="BG155" i="13" s="1"/>
  <c r="AR150" i="13"/>
  <c r="AS150" i="13" s="1"/>
  <c r="AM150" i="13"/>
  <c r="AN150" i="13" s="1"/>
  <c r="AM151" i="13"/>
  <c r="AN151" i="13" s="1"/>
  <c r="AO212" i="13"/>
  <c r="AM191" i="13"/>
  <c r="AN191" i="13" s="1"/>
  <c r="BG191" i="13" s="1"/>
  <c r="AO152" i="13"/>
  <c r="AM153" i="13"/>
  <c r="AN153" i="13" s="1"/>
  <c r="AO154" i="13"/>
  <c r="AM98" i="13"/>
  <c r="AN98" i="13" s="1"/>
  <c r="BG98" i="13" s="1"/>
  <c r="AO21" i="13"/>
  <c r="AM219" i="13"/>
  <c r="AN219" i="13" s="1"/>
  <c r="AO155" i="13"/>
  <c r="BG120" i="13"/>
  <c r="BG60" i="13"/>
  <c r="BG11" i="13"/>
  <c r="BG157" i="13"/>
  <c r="BG158" i="13"/>
  <c r="BG193" i="13"/>
  <c r="BG194" i="13"/>
  <c r="BG121" i="13"/>
  <c r="BG160" i="13"/>
  <c r="BG81" i="13"/>
  <c r="BG162" i="13"/>
  <c r="BG197" i="13"/>
  <c r="BG198" i="13"/>
  <c r="BG200" i="13"/>
  <c r="BG31" i="13"/>
  <c r="BG82" i="13"/>
  <c r="BG201" i="13"/>
  <c r="BG32" i="13"/>
  <c r="AM246" i="13"/>
  <c r="AN246" i="13" s="1"/>
  <c r="BG246" i="13" s="1"/>
  <c r="AO246" i="13"/>
  <c r="AM247" i="13"/>
  <c r="AN247" i="13" s="1"/>
  <c r="BG247" i="13" s="1"/>
  <c r="AO247" i="13"/>
  <c r="AM99" i="13"/>
  <c r="AN99" i="13" s="1"/>
  <c r="BG99" i="13" s="1"/>
  <c r="AO99" i="13"/>
  <c r="AM22" i="13"/>
  <c r="AN22" i="13" s="1"/>
  <c r="BG22" i="13" s="1"/>
  <c r="AO22" i="13"/>
  <c r="AM192" i="13"/>
  <c r="AN192" i="13" s="1"/>
  <c r="BG192" i="13" s="1"/>
  <c r="AO192" i="13"/>
  <c r="AM220" i="13"/>
  <c r="AN220" i="13" s="1"/>
  <c r="AO220" i="13"/>
  <c r="AM23" i="13"/>
  <c r="AN23" i="13" s="1"/>
  <c r="BG23" i="13" s="1"/>
  <c r="AO23" i="13"/>
  <c r="AM156" i="13"/>
  <c r="AN156" i="13" s="1"/>
  <c r="BG156" i="13" s="1"/>
  <c r="AO156" i="13"/>
  <c r="AM62" i="13"/>
  <c r="AN62" i="13" s="1"/>
  <c r="BG62" i="13" s="1"/>
  <c r="AO62" i="13"/>
  <c r="AM267" i="13"/>
  <c r="AN267" i="13" s="1"/>
  <c r="BG267" i="13" s="1"/>
  <c r="AM83" i="13"/>
  <c r="AN83" i="13" s="1"/>
  <c r="BG83" i="13" s="1"/>
  <c r="AM166" i="13"/>
  <c r="AN166" i="13" s="1"/>
  <c r="BG166" i="13" s="1"/>
  <c r="AM123" i="13"/>
  <c r="AN123" i="13" s="1"/>
  <c r="BG123" i="13" s="1"/>
  <c r="AP203" i="13"/>
  <c r="AR203" i="13" s="1"/>
  <c r="AS203" i="13" s="1"/>
  <c r="AO203" i="13"/>
  <c r="AM203" i="13"/>
  <c r="AN203" i="13" s="1"/>
  <c r="AO267" i="13"/>
  <c r="AM122" i="13"/>
  <c r="AN122" i="13" s="1"/>
  <c r="BG122" i="13" s="1"/>
  <c r="AO83" i="13"/>
  <c r="AM63" i="13"/>
  <c r="AN63" i="13" s="1"/>
  <c r="AO166" i="13"/>
  <c r="AM231" i="13"/>
  <c r="AN231" i="13" s="1"/>
  <c r="AO123" i="13"/>
  <c r="BG203" i="13"/>
  <c r="BG209" i="13"/>
  <c r="BG233" i="13"/>
  <c r="BG169" i="13"/>
  <c r="BG234" i="13"/>
  <c r="BG89" i="13"/>
  <c r="BG26" i="13"/>
  <c r="BG68" i="13"/>
  <c r="BG90" i="13"/>
  <c r="BG91" i="13"/>
  <c r="BG13" i="13"/>
  <c r="BG261" i="13"/>
  <c r="BG92" i="13"/>
  <c r="BG93" i="13"/>
  <c r="BG126" i="13"/>
  <c r="BG27" i="13"/>
  <c r="BG170" i="13"/>
  <c r="BG127" i="13"/>
  <c r="BG235" i="13"/>
  <c r="AM266" i="13"/>
  <c r="AN266" i="13" s="1"/>
  <c r="BG266" i="13" s="1"/>
  <c r="AO266" i="13"/>
  <c r="AM33" i="13"/>
  <c r="AN33" i="13" s="1"/>
  <c r="BG33" i="13" s="1"/>
  <c r="AO33" i="13"/>
  <c r="AM167" i="13"/>
  <c r="AN167" i="13" s="1"/>
  <c r="BG167" i="13" s="1"/>
  <c r="AO167" i="13"/>
  <c r="AM248" i="13"/>
  <c r="AN248" i="13" s="1"/>
  <c r="AO248" i="13"/>
  <c r="AM262" i="13"/>
  <c r="AN262" i="13" s="1"/>
  <c r="BG262" i="13" s="1"/>
  <c r="AO262" i="13"/>
  <c r="AM84" i="13"/>
  <c r="AN84" i="13" s="1"/>
  <c r="BG84" i="13" s="1"/>
  <c r="AO84" i="13"/>
  <c r="AM64" i="13"/>
  <c r="AN64" i="13" s="1"/>
  <c r="BG64" i="13" s="1"/>
  <c r="AO64" i="13"/>
  <c r="AM34" i="13"/>
  <c r="AN34" i="13" s="1"/>
  <c r="BG34" i="13" s="1"/>
  <c r="AO34" i="13"/>
  <c r="AM124" i="13"/>
  <c r="AN124" i="13" s="1"/>
  <c r="BG124" i="13" s="1"/>
  <c r="AO124" i="13"/>
  <c r="AM48" i="13"/>
  <c r="AN48" i="13" s="1"/>
  <c r="BG48" i="13" s="1"/>
  <c r="AO48" i="13"/>
  <c r="AM85" i="13"/>
  <c r="AN85" i="13" s="1"/>
  <c r="BG85" i="13" s="1"/>
  <c r="AO85" i="13"/>
  <c r="AM168" i="13"/>
  <c r="AN168" i="13" s="1"/>
  <c r="BG168" i="13" s="1"/>
  <c r="AO168" i="13"/>
  <c r="AM249" i="13"/>
  <c r="AN249" i="13" s="1"/>
  <c r="BG249" i="13" s="1"/>
  <c r="AO249" i="13"/>
  <c r="AM12" i="13"/>
  <c r="AN12" i="13" s="1"/>
  <c r="BG12" i="13" s="1"/>
  <c r="AO12" i="13"/>
  <c r="AM250" i="13"/>
  <c r="AN250" i="13" s="1"/>
  <c r="BG250" i="13" s="1"/>
  <c r="AO250" i="13"/>
  <c r="AM251" i="13"/>
  <c r="AN251" i="13" s="1"/>
  <c r="BG251" i="13" s="1"/>
  <c r="AO251" i="13"/>
  <c r="AM65" i="13"/>
  <c r="AN65" i="13" s="1"/>
  <c r="BG65" i="13" s="1"/>
  <c r="AO65" i="13"/>
  <c r="AM258" i="13"/>
  <c r="AN258" i="13" s="1"/>
  <c r="BG258" i="13" s="1"/>
  <c r="AO258" i="13"/>
  <c r="AM232" i="13"/>
  <c r="AN232" i="13" s="1"/>
  <c r="BG232" i="13" s="1"/>
  <c r="AO232" i="13"/>
  <c r="AM222" i="13"/>
  <c r="AN222" i="13" s="1"/>
  <c r="AO222" i="13"/>
  <c r="AM223" i="13"/>
  <c r="AN223" i="13" s="1"/>
  <c r="BG223" i="13" s="1"/>
  <c r="AO223" i="13"/>
  <c r="AM204" i="13"/>
  <c r="AN204" i="13" s="1"/>
  <c r="BG204" i="13" s="1"/>
  <c r="AO204" i="13"/>
  <c r="AM86" i="13"/>
  <c r="AN86" i="13" s="1"/>
  <c r="BG86" i="13" s="1"/>
  <c r="AO86" i="13"/>
  <c r="AM205" i="13"/>
  <c r="AN205" i="13" s="1"/>
  <c r="BG205" i="13" s="1"/>
  <c r="AO205" i="13"/>
  <c r="AM35" i="13"/>
  <c r="AN35" i="13" s="1"/>
  <c r="BG35" i="13" s="1"/>
  <c r="AO35" i="13"/>
  <c r="AM252" i="13"/>
  <c r="AN252" i="13" s="1"/>
  <c r="BG252" i="13" s="1"/>
  <c r="AO252" i="13"/>
  <c r="AM102" i="13"/>
  <c r="AN102" i="13" s="1"/>
  <c r="BG102" i="13" s="1"/>
  <c r="AO102" i="13"/>
  <c r="AM87" i="13"/>
  <c r="AN87" i="13" s="1"/>
  <c r="BG87" i="13" s="1"/>
  <c r="AO87" i="13"/>
  <c r="AM214" i="13"/>
  <c r="AN214" i="13" s="1"/>
  <c r="BG214" i="13" s="1"/>
  <c r="AO214" i="13"/>
  <c r="AM255" i="13"/>
  <c r="AN255" i="13" s="1"/>
  <c r="BG255" i="13" s="1"/>
  <c r="AO255" i="13"/>
  <c r="AM25" i="13"/>
  <c r="AN25" i="13" s="1"/>
  <c r="BG25" i="13" s="1"/>
  <c r="AO25" i="13"/>
  <c r="AM206" i="13"/>
  <c r="AN206" i="13" s="1"/>
  <c r="BG206" i="13" s="1"/>
  <c r="AO206" i="13"/>
  <c r="AM207" i="13"/>
  <c r="AN207" i="13" s="1"/>
  <c r="BG207" i="13" s="1"/>
  <c r="AO207" i="13"/>
  <c r="AM36" i="13"/>
  <c r="AN36" i="13" s="1"/>
  <c r="AO36" i="13"/>
  <c r="AM208" i="13"/>
  <c r="AN208" i="13" s="1"/>
  <c r="BG208" i="13" s="1"/>
  <c r="AO208" i="13"/>
  <c r="AM125" i="13"/>
  <c r="AN125" i="13" s="1"/>
  <c r="AO125" i="13"/>
  <c r="AM253" i="13"/>
  <c r="AN253" i="13" s="1"/>
  <c r="BG253" i="13" s="1"/>
  <c r="AO253" i="13"/>
  <c r="AM88" i="13"/>
  <c r="AN88" i="13" s="1"/>
  <c r="BG88" i="13" s="1"/>
  <c r="AO88" i="13"/>
  <c r="AM66" i="13"/>
  <c r="AN66" i="13" s="1"/>
  <c r="BG66" i="13" s="1"/>
  <c r="AM67" i="13"/>
  <c r="AN67" i="13" s="1"/>
  <c r="BG67" i="13" s="1"/>
  <c r="BG205" i="12"/>
  <c r="BG8" i="12"/>
  <c r="BG16" i="12"/>
  <c r="BG10" i="12"/>
  <c r="BG11" i="12"/>
  <c r="BG14" i="12"/>
  <c r="BG233" i="12"/>
  <c r="BG228" i="12"/>
  <c r="BG230" i="12"/>
  <c r="BG232" i="12"/>
  <c r="BG226" i="12"/>
  <c r="BG221" i="12"/>
  <c r="BG223" i="12"/>
  <c r="BG245" i="12"/>
  <c r="BG234" i="12"/>
  <c r="BG240" i="12"/>
  <c r="BG241" i="12"/>
  <c r="BG236" i="12"/>
  <c r="BG238" i="12"/>
  <c r="AM248" i="12"/>
  <c r="AN248" i="12" s="1"/>
  <c r="BG248" i="12" s="1"/>
  <c r="AO248" i="12"/>
  <c r="AM53" i="12"/>
  <c r="AN53" i="12" s="1"/>
  <c r="AO53" i="12"/>
  <c r="AM42" i="12"/>
  <c r="AN42" i="12" s="1"/>
  <c r="BG42" i="12" s="1"/>
  <c r="AO42" i="12"/>
  <c r="AM52" i="12"/>
  <c r="AN52" i="12" s="1"/>
  <c r="BG52" i="12" s="1"/>
  <c r="AO52" i="12"/>
  <c r="AM58" i="12"/>
  <c r="AN58" i="12" s="1"/>
  <c r="BG58" i="12" s="1"/>
  <c r="AO58" i="12"/>
  <c r="AM56" i="12"/>
  <c r="AN56" i="12" s="1"/>
  <c r="BG56" i="12" s="1"/>
  <c r="AO56" i="12"/>
  <c r="AM43" i="12"/>
  <c r="AN43" i="12" s="1"/>
  <c r="BG43" i="12" s="1"/>
  <c r="AO43" i="12"/>
  <c r="AM36" i="12"/>
  <c r="AN36" i="12" s="1"/>
  <c r="AO36" i="12"/>
  <c r="AM37" i="12"/>
  <c r="AN37" i="12" s="1"/>
  <c r="BG37" i="12" s="1"/>
  <c r="AO37" i="12"/>
  <c r="AM44" i="12"/>
  <c r="AN44" i="12" s="1"/>
  <c r="AO44" i="12"/>
  <c r="AM38" i="12"/>
  <c r="AN38" i="12" s="1"/>
  <c r="BG38" i="12" s="1"/>
  <c r="AO38" i="12"/>
  <c r="AM27" i="12"/>
  <c r="AN27" i="12" s="1"/>
  <c r="BG27" i="12" s="1"/>
  <c r="AO27" i="12"/>
  <c r="AM55" i="12"/>
  <c r="AN55" i="12" s="1"/>
  <c r="BG55" i="12" s="1"/>
  <c r="AO55" i="12"/>
  <c r="AM54" i="12"/>
  <c r="AN54" i="12" s="1"/>
  <c r="BG54" i="12" s="1"/>
  <c r="AO54" i="12"/>
  <c r="AM33" i="12"/>
  <c r="AN33" i="12" s="1"/>
  <c r="AO33" i="12"/>
  <c r="AM45" i="12"/>
  <c r="AN45" i="12" s="1"/>
  <c r="BG45" i="12" s="1"/>
  <c r="AO45" i="12"/>
  <c r="AM57" i="12"/>
  <c r="AN57" i="12" s="1"/>
  <c r="BG57" i="12" s="1"/>
  <c r="AO57" i="12"/>
  <c r="AM34" i="12"/>
  <c r="AN34" i="12" s="1"/>
  <c r="AO34" i="12"/>
  <c r="AM28" i="12"/>
  <c r="AN28" i="12" s="1"/>
  <c r="BG28" i="12" s="1"/>
  <c r="AO28" i="12"/>
  <c r="AM46" i="12"/>
  <c r="AN46" i="12" s="1"/>
  <c r="BG46" i="12" s="1"/>
  <c r="AO46" i="12"/>
  <c r="AM31" i="12"/>
  <c r="AN31" i="12" s="1"/>
  <c r="BG31" i="12" s="1"/>
  <c r="AO31" i="12"/>
  <c r="AM47" i="12"/>
  <c r="AN47" i="12" s="1"/>
  <c r="BG47" i="12" s="1"/>
  <c r="AO47" i="12"/>
  <c r="AM59" i="12"/>
  <c r="AN59" i="12" s="1"/>
  <c r="BG59" i="12" s="1"/>
  <c r="AO59" i="12"/>
  <c r="AM32" i="12"/>
  <c r="AN32" i="12" s="1"/>
  <c r="BG32" i="12" s="1"/>
  <c r="AO32" i="12"/>
  <c r="AM39" i="12"/>
  <c r="AN39" i="12" s="1"/>
  <c r="BG39" i="12" s="1"/>
  <c r="AO39" i="12"/>
  <c r="AM35" i="12"/>
  <c r="AN35" i="12" s="1"/>
  <c r="BG35" i="12" s="1"/>
  <c r="AO35" i="12"/>
  <c r="AM48" i="12"/>
  <c r="AN48" i="12" s="1"/>
  <c r="BG48" i="12" s="1"/>
  <c r="AO48" i="12"/>
  <c r="AM40" i="12"/>
  <c r="AN40" i="12" s="1"/>
  <c r="AO40" i="12"/>
  <c r="AM29" i="12"/>
  <c r="AN29" i="12" s="1"/>
  <c r="BG29" i="12" s="1"/>
  <c r="AO29" i="12"/>
  <c r="AM49" i="12"/>
  <c r="AN49" i="12" s="1"/>
  <c r="BG49" i="12" s="1"/>
  <c r="AO49" i="12"/>
  <c r="AM30" i="12"/>
  <c r="AN30" i="12" s="1"/>
  <c r="BG30" i="12" s="1"/>
  <c r="AO30" i="12"/>
  <c r="AM50" i="12"/>
  <c r="AN50" i="12" s="1"/>
  <c r="BG50" i="12" s="1"/>
  <c r="AO50" i="12"/>
  <c r="AM51" i="12"/>
  <c r="AN51" i="12" s="1"/>
  <c r="BG51" i="12" s="1"/>
  <c r="AO51" i="12"/>
  <c r="AM41" i="12"/>
  <c r="AN41" i="12" s="1"/>
  <c r="AO41" i="12"/>
  <c r="AM85" i="12"/>
  <c r="AN85" i="12" s="1"/>
  <c r="BG85" i="12" s="1"/>
  <c r="AO85" i="12"/>
  <c r="AM91" i="12"/>
  <c r="AN91" i="12" s="1"/>
  <c r="BG91" i="12" s="1"/>
  <c r="AO91" i="12"/>
  <c r="AM86" i="12"/>
  <c r="AN86" i="12" s="1"/>
  <c r="BG86" i="12" s="1"/>
  <c r="AO86" i="12"/>
  <c r="AM90" i="12"/>
  <c r="AN90" i="12" s="1"/>
  <c r="BG90" i="12" s="1"/>
  <c r="AO90" i="12"/>
  <c r="AM92" i="12"/>
  <c r="AN92" i="12" s="1"/>
  <c r="BG92" i="12" s="1"/>
  <c r="AO92" i="12"/>
  <c r="AM78" i="12"/>
  <c r="AN78" i="12" s="1"/>
  <c r="BG78" i="12" s="1"/>
  <c r="AO78" i="12"/>
  <c r="AM82" i="12"/>
  <c r="AN82" i="12" s="1"/>
  <c r="BG82" i="12" s="1"/>
  <c r="AO82" i="12"/>
  <c r="AM87" i="12"/>
  <c r="AN87" i="12" s="1"/>
  <c r="AO87" i="12"/>
  <c r="AM80" i="12"/>
  <c r="AN80" i="12" s="1"/>
  <c r="BG80" i="12" s="1"/>
  <c r="AO80" i="12"/>
  <c r="AM88" i="12"/>
  <c r="AN88" i="12" s="1"/>
  <c r="AO88" i="12"/>
  <c r="AM96" i="12"/>
  <c r="AN96" i="12" s="1"/>
  <c r="BG96" i="12" s="1"/>
  <c r="AO96" i="12"/>
  <c r="AM89" i="12"/>
  <c r="AN89" i="12" s="1"/>
  <c r="BG89" i="12" s="1"/>
  <c r="AO89" i="12"/>
  <c r="AM83" i="12"/>
  <c r="AN83" i="12" s="1"/>
  <c r="AO83" i="12"/>
  <c r="AM81" i="12"/>
  <c r="AN81" i="12" s="1"/>
  <c r="BG81" i="12" s="1"/>
  <c r="AO81" i="12"/>
  <c r="AM79" i="12"/>
  <c r="AN79" i="12" s="1"/>
  <c r="BG79" i="12" s="1"/>
  <c r="AO79" i="12"/>
  <c r="AM95" i="12"/>
  <c r="AN95" i="12" s="1"/>
  <c r="AO95" i="12"/>
  <c r="AM93" i="12"/>
  <c r="AN93" i="12" s="1"/>
  <c r="BG93" i="12" s="1"/>
  <c r="AO93" i="12"/>
  <c r="AM76" i="12"/>
  <c r="AN76" i="12" s="1"/>
  <c r="BG76" i="12" s="1"/>
  <c r="AO76" i="12"/>
  <c r="AM97" i="12"/>
  <c r="AN97" i="12" s="1"/>
  <c r="BG97" i="12" s="1"/>
  <c r="AO97" i="12"/>
  <c r="AM94" i="12"/>
  <c r="AN94" i="12" s="1"/>
  <c r="BG94" i="12" s="1"/>
  <c r="AO94" i="12"/>
  <c r="AM84" i="12"/>
  <c r="AN84" i="12" s="1"/>
  <c r="BG84" i="12" s="1"/>
  <c r="AO84" i="12"/>
  <c r="AM77" i="12"/>
  <c r="AN77" i="12" s="1"/>
  <c r="BG77" i="12" s="1"/>
  <c r="AO77" i="12"/>
  <c r="AM194" i="12"/>
  <c r="AN194" i="12" s="1"/>
  <c r="BG194" i="12" s="1"/>
  <c r="AO194" i="12"/>
  <c r="AM186" i="12"/>
  <c r="AN186" i="12" s="1"/>
  <c r="BG186" i="12" s="1"/>
  <c r="AO186" i="12"/>
  <c r="AM189" i="12"/>
  <c r="AN189" i="12" s="1"/>
  <c r="BG189" i="12" s="1"/>
  <c r="AO189" i="12"/>
  <c r="AM187" i="12"/>
  <c r="AN187" i="12" s="1"/>
  <c r="AO187" i="12"/>
  <c r="AM190" i="12"/>
  <c r="AN190" i="12" s="1"/>
  <c r="BG190" i="12" s="1"/>
  <c r="AO190" i="12"/>
  <c r="AM191" i="12"/>
  <c r="AN191" i="12" s="1"/>
  <c r="BG191" i="12" s="1"/>
  <c r="AO191" i="12"/>
  <c r="AM188" i="12"/>
  <c r="AN188" i="12" s="1"/>
  <c r="BG188" i="12" s="1"/>
  <c r="AO188" i="12"/>
  <c r="AM192" i="12"/>
  <c r="AN192" i="12" s="1"/>
  <c r="BG192" i="12" s="1"/>
  <c r="AO192" i="12"/>
  <c r="AM201" i="12"/>
  <c r="AN201" i="12" s="1"/>
  <c r="BG201" i="12" s="1"/>
  <c r="AO201" i="12"/>
  <c r="AM195" i="12"/>
  <c r="AN195" i="12" s="1"/>
  <c r="AO195" i="12"/>
  <c r="AM202" i="12"/>
  <c r="AN202" i="12" s="1"/>
  <c r="BG202" i="12" s="1"/>
  <c r="AO202" i="12"/>
  <c r="AM199" i="12"/>
  <c r="AN199" i="12" s="1"/>
  <c r="BG199" i="12" s="1"/>
  <c r="AO199" i="12"/>
  <c r="AM196" i="12"/>
  <c r="AN196" i="12" s="1"/>
  <c r="BG196" i="12" s="1"/>
  <c r="AO196" i="12"/>
  <c r="AM197" i="12"/>
  <c r="AN197" i="12" s="1"/>
  <c r="BG197" i="12" s="1"/>
  <c r="AO197" i="12"/>
  <c r="AM200" i="12"/>
  <c r="AN200" i="12" s="1"/>
  <c r="BG200" i="12" s="1"/>
  <c r="AO200" i="12"/>
  <c r="AM20" i="12"/>
  <c r="AN20" i="12" s="1"/>
  <c r="BG20" i="12" s="1"/>
  <c r="AM21" i="12"/>
  <c r="AN21" i="12" s="1"/>
  <c r="BG21" i="12" s="1"/>
  <c r="AM18" i="12"/>
  <c r="AN18" i="12" s="1"/>
  <c r="BG18" i="12" s="1"/>
  <c r="BG22" i="12"/>
  <c r="BG24" i="12"/>
  <c r="BG211" i="12"/>
  <c r="BG219" i="12"/>
  <c r="BG217" i="12"/>
  <c r="BG218" i="12"/>
  <c r="BG208" i="12"/>
  <c r="BG215" i="12"/>
  <c r="BG65" i="12"/>
  <c r="BG60" i="12"/>
  <c r="BG72" i="12"/>
  <c r="AR107" i="12"/>
  <c r="AS107" i="12" s="1"/>
  <c r="AR102" i="12"/>
  <c r="AS102" i="12" s="1"/>
  <c r="AR118" i="12"/>
  <c r="AS118" i="12" s="1"/>
  <c r="AR103" i="12"/>
  <c r="AS103" i="12" s="1"/>
  <c r="AR98" i="12"/>
  <c r="AS98" i="12" s="1"/>
  <c r="AR108" i="12"/>
  <c r="AS108" i="12" s="1"/>
  <c r="AR100" i="12"/>
  <c r="AS100" i="12" s="1"/>
  <c r="AR104" i="12"/>
  <c r="AS104" i="12" s="1"/>
  <c r="AR109" i="12"/>
  <c r="AS109" i="12" s="1"/>
  <c r="AR116" i="12"/>
  <c r="AS116" i="12" s="1"/>
  <c r="AR110" i="12"/>
  <c r="AS110" i="12" s="1"/>
  <c r="AR117" i="12"/>
  <c r="AS117" i="12" s="1"/>
  <c r="AR111" i="12"/>
  <c r="AS111" i="12" s="1"/>
  <c r="AR112" i="12"/>
  <c r="AS112" i="12" s="1"/>
  <c r="AR113" i="12"/>
  <c r="AS113" i="12" s="1"/>
  <c r="AR105" i="12"/>
  <c r="AS105" i="12" s="1"/>
  <c r="AR101" i="12"/>
  <c r="AS101" i="12" s="1"/>
  <c r="AR114" i="12"/>
  <c r="AS114" i="12" s="1"/>
  <c r="AR115" i="12"/>
  <c r="AS115" i="12" s="1"/>
  <c r="AR99" i="12"/>
  <c r="AS99" i="12" s="1"/>
  <c r="AR119" i="12"/>
  <c r="AS119" i="12" s="1"/>
  <c r="AR264" i="12"/>
  <c r="AS264" i="12" s="1"/>
  <c r="AR265" i="12"/>
  <c r="AS265" i="12" s="1"/>
  <c r="AR250" i="12"/>
  <c r="AS250" i="12" s="1"/>
  <c r="AR266" i="12"/>
  <c r="AS266" i="12" s="1"/>
  <c r="AR251" i="12"/>
  <c r="AS251" i="12" s="1"/>
  <c r="AR257" i="12"/>
  <c r="AS257" i="12" s="1"/>
  <c r="AR255" i="12"/>
  <c r="AS255" i="12" s="1"/>
  <c r="AR267" i="12"/>
  <c r="AS267" i="12" s="1"/>
  <c r="AR252" i="12"/>
  <c r="AS252" i="12" s="1"/>
  <c r="AR269" i="12"/>
  <c r="AS269" i="12" s="1"/>
  <c r="AR260" i="12"/>
  <c r="AS260" i="12" s="1"/>
  <c r="AR261" i="12"/>
  <c r="AS261" i="12" s="1"/>
  <c r="AR270" i="12"/>
  <c r="AS270" i="12" s="1"/>
  <c r="AR268" i="12"/>
  <c r="AS268" i="12" s="1"/>
  <c r="AO253" i="12"/>
  <c r="AM272" i="12"/>
  <c r="AN272" i="12" s="1"/>
  <c r="BG272" i="12" s="1"/>
  <c r="AO258" i="12"/>
  <c r="AM256" i="12"/>
  <c r="AN256" i="12" s="1"/>
  <c r="BG256" i="12" s="1"/>
  <c r="AO254" i="12"/>
  <c r="AM263" i="12"/>
  <c r="AN263" i="12" s="1"/>
  <c r="AO271" i="12"/>
  <c r="AM259" i="12"/>
  <c r="AN259" i="12" s="1"/>
  <c r="BG259" i="12" s="1"/>
  <c r="AR175" i="12"/>
  <c r="AS175" i="12" s="1"/>
  <c r="AO175" i="12"/>
  <c r="AM175" i="12"/>
  <c r="AN175" i="12" s="1"/>
  <c r="AM107" i="12"/>
  <c r="AN107" i="12" s="1"/>
  <c r="AM102" i="12"/>
  <c r="AN102" i="12" s="1"/>
  <c r="AM118" i="12"/>
  <c r="AN118" i="12" s="1"/>
  <c r="AM103" i="12"/>
  <c r="AN103" i="12" s="1"/>
  <c r="BG103" i="12" s="1"/>
  <c r="AM98" i="12"/>
  <c r="AN98" i="12" s="1"/>
  <c r="AM108" i="12"/>
  <c r="AN108" i="12" s="1"/>
  <c r="AM100" i="12"/>
  <c r="AN100" i="12" s="1"/>
  <c r="AM104" i="12"/>
  <c r="AN104" i="12" s="1"/>
  <c r="BG104" i="12" s="1"/>
  <c r="AM109" i="12"/>
  <c r="AN109" i="12" s="1"/>
  <c r="AM116" i="12"/>
  <c r="AN116" i="12" s="1"/>
  <c r="AM110" i="12"/>
  <c r="AN110" i="12" s="1"/>
  <c r="AM117" i="12"/>
  <c r="AN117" i="12" s="1"/>
  <c r="BG117" i="12" s="1"/>
  <c r="AM111" i="12"/>
  <c r="AN111" i="12" s="1"/>
  <c r="AM112" i="12"/>
  <c r="AN112" i="12" s="1"/>
  <c r="AM113" i="12"/>
  <c r="AN113" i="12" s="1"/>
  <c r="AM105" i="12"/>
  <c r="AN105" i="12" s="1"/>
  <c r="BG105" i="12" s="1"/>
  <c r="AM101" i="12"/>
  <c r="AN101" i="12" s="1"/>
  <c r="AM114" i="12"/>
  <c r="AN114" i="12" s="1"/>
  <c r="AM115" i="12"/>
  <c r="AN115" i="12" s="1"/>
  <c r="AM99" i="12"/>
  <c r="AN99" i="12" s="1"/>
  <c r="BG99" i="12" s="1"/>
  <c r="AM119" i="12"/>
  <c r="AN119" i="12" s="1"/>
  <c r="AM264" i="12"/>
  <c r="AN264" i="12" s="1"/>
  <c r="AM265" i="12"/>
  <c r="AN265" i="12" s="1"/>
  <c r="AM250" i="12"/>
  <c r="AN250" i="12" s="1"/>
  <c r="BG250" i="12" s="1"/>
  <c r="AM266" i="12"/>
  <c r="AN266" i="12" s="1"/>
  <c r="AM251" i="12"/>
  <c r="AN251" i="12" s="1"/>
  <c r="AM257" i="12"/>
  <c r="AN257" i="12" s="1"/>
  <c r="AM255" i="12"/>
  <c r="AN255" i="12" s="1"/>
  <c r="BG255" i="12" s="1"/>
  <c r="AM267" i="12"/>
  <c r="AN267" i="12" s="1"/>
  <c r="AM252" i="12"/>
  <c r="AN252" i="12" s="1"/>
  <c r="AM269" i="12"/>
  <c r="AN269" i="12" s="1"/>
  <c r="AM260" i="12"/>
  <c r="AN260" i="12" s="1"/>
  <c r="BG260" i="12" s="1"/>
  <c r="AM261" i="12"/>
  <c r="AN261" i="12" s="1"/>
  <c r="AM270" i="12"/>
  <c r="AN270" i="12" s="1"/>
  <c r="AM268" i="12"/>
  <c r="AN268" i="12" s="1"/>
  <c r="AM253" i="12"/>
  <c r="AN253" i="12" s="1"/>
  <c r="BG253" i="12" s="1"/>
  <c r="AM258" i="12"/>
  <c r="AN258" i="12" s="1"/>
  <c r="BG258" i="12" s="1"/>
  <c r="AM254" i="12"/>
  <c r="AN254" i="12" s="1"/>
  <c r="BG254" i="12" s="1"/>
  <c r="AM271" i="12"/>
  <c r="AN271" i="12" s="1"/>
  <c r="BG175" i="12"/>
  <c r="AM183" i="12"/>
  <c r="AN183" i="12" s="1"/>
  <c r="BG183" i="12" s="1"/>
  <c r="AO183" i="12"/>
  <c r="AM165" i="12"/>
  <c r="AN165" i="12" s="1"/>
  <c r="BG165" i="12" s="1"/>
  <c r="AO165" i="12"/>
  <c r="AM173" i="12"/>
  <c r="AN173" i="12" s="1"/>
  <c r="BG173" i="12" s="1"/>
  <c r="AO173" i="12"/>
  <c r="AM177" i="12"/>
  <c r="AN177" i="12" s="1"/>
  <c r="AO177" i="12"/>
  <c r="AM182" i="12"/>
  <c r="AN182" i="12" s="1"/>
  <c r="BG182" i="12" s="1"/>
  <c r="AO182" i="12"/>
  <c r="AM170" i="12"/>
  <c r="AN170" i="12" s="1"/>
  <c r="AO170" i="12"/>
  <c r="AM168" i="12"/>
  <c r="AN168" i="12" s="1"/>
  <c r="BG168" i="12" s="1"/>
  <c r="AO168" i="12"/>
  <c r="AM166" i="12"/>
  <c r="AN166" i="12" s="1"/>
  <c r="BG166" i="12" s="1"/>
  <c r="AO166" i="12"/>
  <c r="AM172" i="12"/>
  <c r="AN172" i="12" s="1"/>
  <c r="BG172" i="12" s="1"/>
  <c r="AO172" i="12"/>
  <c r="AM167" i="12"/>
  <c r="AN167" i="12" s="1"/>
  <c r="BG167" i="12" s="1"/>
  <c r="AO167" i="12"/>
  <c r="AM171" i="12"/>
  <c r="AN171" i="12" s="1"/>
  <c r="BG171" i="12" s="1"/>
  <c r="AO171" i="12"/>
  <c r="AM174" i="12"/>
  <c r="AN174" i="12" s="1"/>
  <c r="BG174" i="12" s="1"/>
  <c r="AO174" i="12"/>
  <c r="AM178" i="12"/>
  <c r="AN178" i="12" s="1"/>
  <c r="BG178" i="12" s="1"/>
  <c r="AO178" i="12"/>
  <c r="AM164" i="12"/>
  <c r="AN164" i="12" s="1"/>
  <c r="AO164" i="12"/>
  <c r="AM179" i="12"/>
  <c r="AN179" i="12" s="1"/>
  <c r="BG179" i="12" s="1"/>
  <c r="AO179" i="12"/>
  <c r="AM180" i="12"/>
  <c r="AN180" i="12" s="1"/>
  <c r="BG180" i="12" s="1"/>
  <c r="AO180" i="12"/>
  <c r="AM169" i="12"/>
  <c r="AN169" i="12" s="1"/>
  <c r="BG169" i="12" s="1"/>
  <c r="AO169" i="12"/>
  <c r="AM181" i="12"/>
  <c r="AN181" i="12" s="1"/>
  <c r="BG181" i="12" s="1"/>
  <c r="AO181" i="12"/>
  <c r="AM176" i="12"/>
  <c r="AN176" i="12" s="1"/>
  <c r="BG176" i="12" s="1"/>
  <c r="AO176" i="12"/>
  <c r="AM157" i="12"/>
  <c r="AN157" i="12" s="1"/>
  <c r="BG157" i="12" s="1"/>
  <c r="AO157" i="12"/>
  <c r="AM158" i="12"/>
  <c r="AN158" i="12" s="1"/>
  <c r="BG158" i="12" s="1"/>
  <c r="AO158" i="12"/>
  <c r="AM150" i="12"/>
  <c r="AN150" i="12" s="1"/>
  <c r="AO150" i="12"/>
  <c r="AM143" i="12"/>
  <c r="AN143" i="12" s="1"/>
  <c r="BG143" i="12" s="1"/>
  <c r="AO143" i="12"/>
  <c r="AM151" i="12"/>
  <c r="AN151" i="12" s="1"/>
  <c r="BG151" i="12" s="1"/>
  <c r="AO151" i="12"/>
  <c r="AM139" i="12"/>
  <c r="AN139" i="12" s="1"/>
  <c r="BG139" i="12" s="1"/>
  <c r="AO139" i="12"/>
  <c r="AM161" i="12"/>
  <c r="AN161" i="12" s="1"/>
  <c r="BG161" i="12" s="1"/>
  <c r="AO161" i="12"/>
  <c r="AM147" i="12"/>
  <c r="AN147" i="12" s="1"/>
  <c r="BG147" i="12" s="1"/>
  <c r="AO147" i="12"/>
  <c r="AM144" i="12"/>
  <c r="AN144" i="12" s="1"/>
  <c r="BG144" i="12" s="1"/>
  <c r="AO144" i="12"/>
  <c r="AM156" i="12"/>
  <c r="AN156" i="12" s="1"/>
  <c r="BG156" i="12" s="1"/>
  <c r="AO156" i="12"/>
  <c r="AM163" i="12"/>
  <c r="AN163" i="12" s="1"/>
  <c r="AO163" i="12"/>
  <c r="AM138" i="12"/>
  <c r="AN138" i="12" s="1"/>
  <c r="BG138" i="12" s="1"/>
  <c r="AO138" i="12"/>
  <c r="AM152" i="12"/>
  <c r="AN152" i="12" s="1"/>
  <c r="AO152" i="12"/>
  <c r="AM153" i="12"/>
  <c r="AN153" i="12" s="1"/>
  <c r="BG153" i="12" s="1"/>
  <c r="AO153" i="12"/>
  <c r="AM140" i="12"/>
  <c r="AN140" i="12" s="1"/>
  <c r="BG140" i="12" s="1"/>
  <c r="AO140" i="12"/>
  <c r="AM154" i="12"/>
  <c r="AN154" i="12" s="1"/>
  <c r="BG154" i="12" s="1"/>
  <c r="AO154" i="12"/>
  <c r="AM148" i="12"/>
  <c r="AN148" i="12" s="1"/>
  <c r="AO148" i="12"/>
  <c r="AM162" i="12"/>
  <c r="AN162" i="12" s="1"/>
  <c r="BG162" i="12" s="1"/>
  <c r="AO162" i="12"/>
  <c r="AM145" i="12"/>
  <c r="AN145" i="12" s="1"/>
  <c r="AO145" i="12"/>
  <c r="AM141" i="12"/>
  <c r="AN141" i="12" s="1"/>
  <c r="BG141" i="12" s="1"/>
  <c r="AO141" i="12"/>
  <c r="AM142" i="12"/>
  <c r="AN142" i="12" s="1"/>
  <c r="BG142" i="12" s="1"/>
  <c r="AO142" i="12"/>
  <c r="AM155" i="12"/>
  <c r="AN155" i="12" s="1"/>
  <c r="BG155" i="12" s="1"/>
  <c r="AO155" i="12"/>
  <c r="AM159" i="12"/>
  <c r="AN159" i="12" s="1"/>
  <c r="BG159" i="12" s="1"/>
  <c r="AO159" i="12"/>
  <c r="AM149" i="12"/>
  <c r="AN149" i="12" s="1"/>
  <c r="BG149" i="12" s="1"/>
  <c r="AO149" i="12"/>
  <c r="AM160" i="12"/>
  <c r="AN160" i="12" s="1"/>
  <c r="BG160" i="12" s="1"/>
  <c r="AO160" i="12"/>
  <c r="AM146" i="12"/>
  <c r="AN146" i="12" s="1"/>
  <c r="BG146" i="12" s="1"/>
  <c r="AO146" i="12"/>
  <c r="AM121" i="12"/>
  <c r="AN121" i="12" s="1"/>
  <c r="AO121" i="12"/>
  <c r="AM125" i="12"/>
  <c r="AN125" i="12" s="1"/>
  <c r="BG125" i="12" s="1"/>
  <c r="AO125" i="12"/>
  <c r="AM126" i="12"/>
  <c r="AN126" i="12" s="1"/>
  <c r="BG126" i="12" s="1"/>
  <c r="AO126" i="12"/>
  <c r="AM127" i="12"/>
  <c r="AN127" i="12" s="1"/>
  <c r="BG127" i="12" s="1"/>
  <c r="AO127" i="12"/>
  <c r="AM120" i="12"/>
  <c r="AN120" i="12" s="1"/>
  <c r="BG120" i="12" s="1"/>
  <c r="AO120" i="12"/>
  <c r="AM137" i="12"/>
  <c r="AN137" i="12" s="1"/>
  <c r="BG137" i="12" s="1"/>
  <c r="AO137" i="12"/>
  <c r="AM128" i="12"/>
  <c r="AN128" i="12" s="1"/>
  <c r="BG128" i="12" s="1"/>
  <c r="AO128" i="12"/>
  <c r="AM129" i="12"/>
  <c r="AN129" i="12" s="1"/>
  <c r="BG129" i="12" s="1"/>
  <c r="AO129" i="12"/>
  <c r="AM131" i="12"/>
  <c r="AN131" i="12" s="1"/>
  <c r="AO131" i="12"/>
  <c r="AM122" i="12"/>
  <c r="AN122" i="12" s="1"/>
  <c r="BG122" i="12" s="1"/>
  <c r="AO122" i="12"/>
  <c r="AM134" i="12"/>
  <c r="AN134" i="12" s="1"/>
  <c r="BG134" i="12" s="1"/>
  <c r="AO134" i="12"/>
  <c r="AM132" i="12"/>
  <c r="AN132" i="12" s="1"/>
  <c r="BG132" i="12" s="1"/>
  <c r="AO132" i="12"/>
  <c r="AM135" i="12"/>
  <c r="AN135" i="12" s="1"/>
  <c r="BG135" i="12" s="1"/>
  <c r="AO135" i="12"/>
  <c r="AM130" i="12"/>
  <c r="AN130" i="12" s="1"/>
  <c r="BG130" i="12" s="1"/>
  <c r="AO130" i="12"/>
  <c r="AM136" i="12"/>
  <c r="AN136" i="12" s="1"/>
  <c r="BG136" i="12" s="1"/>
  <c r="AO136" i="12"/>
  <c r="AM133" i="12"/>
  <c r="AN133" i="12" s="1"/>
  <c r="BG133" i="12" s="1"/>
  <c r="AO133" i="12"/>
  <c r="AM124" i="12"/>
  <c r="AN124" i="12" s="1"/>
  <c r="AO124" i="12"/>
  <c r="I271" i="9"/>
  <c r="H272" i="7"/>
  <c r="BG124" i="12" l="1"/>
  <c r="BG148" i="12"/>
  <c r="BG152" i="12"/>
  <c r="BG163" i="12"/>
  <c r="BG177" i="12"/>
  <c r="BG271" i="12"/>
  <c r="BG269" i="12"/>
  <c r="BG265" i="12"/>
  <c r="BG113" i="12"/>
  <c r="BG100" i="12"/>
  <c r="BG263" i="12"/>
  <c r="BG195" i="12"/>
  <c r="BG187" i="12"/>
  <c r="BG95" i="12"/>
  <c r="BG88" i="12"/>
  <c r="BG87" i="12"/>
  <c r="BG41" i="12"/>
  <c r="BG40" i="12"/>
  <c r="BG34" i="12"/>
  <c r="BG44" i="12"/>
  <c r="BG36" i="12"/>
  <c r="BG53" i="12"/>
  <c r="BG231" i="13"/>
  <c r="BG220" i="13"/>
  <c r="BG153" i="13"/>
  <c r="BG83" i="12"/>
  <c r="BG33" i="12"/>
  <c r="BG131" i="12"/>
  <c r="BG121" i="12"/>
  <c r="BG145" i="12"/>
  <c r="BG150" i="12"/>
  <c r="BG164" i="12"/>
  <c r="BG170" i="12"/>
  <c r="BG268" i="12"/>
  <c r="BG257" i="12"/>
  <c r="BG115" i="12"/>
  <c r="BG110" i="12"/>
  <c r="BG118" i="12"/>
  <c r="BG125" i="13"/>
  <c r="BG36" i="13"/>
  <c r="BG222" i="13"/>
  <c r="BG248" i="13"/>
  <c r="BG45" i="13"/>
  <c r="BG112" i="13"/>
  <c r="BG16" i="13"/>
  <c r="BG15" i="13"/>
  <c r="BG75" i="13"/>
  <c r="BG144" i="13"/>
  <c r="BG105" i="13"/>
  <c r="BG142" i="13"/>
  <c r="BG70" i="12"/>
  <c r="BG210" i="12"/>
  <c r="BG270" i="12"/>
  <c r="BG251" i="12"/>
  <c r="BG264" i="12"/>
  <c r="BG112" i="12"/>
  <c r="BG116" i="12"/>
  <c r="BG108" i="12"/>
  <c r="BG102" i="12"/>
  <c r="AL273" i="12"/>
  <c r="BG252" i="12"/>
  <c r="BG114" i="12"/>
  <c r="BG219" i="13"/>
  <c r="BG151" i="13"/>
  <c r="AO273" i="12"/>
  <c r="BG63" i="13"/>
  <c r="BG150" i="13"/>
  <c r="BG267" i="12"/>
  <c r="BG119" i="12"/>
  <c r="BG101" i="12"/>
  <c r="BG111" i="12"/>
  <c r="BG109" i="12"/>
  <c r="BG98" i="12"/>
  <c r="BG107" i="12"/>
  <c r="BG261" i="12"/>
  <c r="BG266" i="12"/>
  <c r="AX264" i="4"/>
  <c r="AY150" i="4" l="1"/>
  <c r="AY259" i="4" l="1"/>
  <c r="AY111" i="4"/>
  <c r="G155" i="4"/>
  <c r="G83" i="4"/>
  <c r="G228" i="4"/>
  <c r="G156" i="4"/>
  <c r="G84" i="4"/>
  <c r="G124" i="4"/>
  <c r="G85" i="4"/>
  <c r="G65" i="4"/>
  <c r="G191" i="4"/>
  <c r="G125" i="4"/>
  <c r="G157" i="4"/>
  <c r="G66" i="4"/>
  <c r="G255" i="4"/>
  <c r="G86" i="4"/>
  <c r="G87" i="4"/>
  <c r="G158" i="4"/>
  <c r="G88" i="4"/>
  <c r="G82" i="4"/>
  <c r="G229" i="4"/>
  <c r="G126" i="4"/>
  <c r="G89" i="4"/>
  <c r="G23" i="4"/>
  <c r="G9" i="4"/>
  <c r="G24" i="4"/>
  <c r="G192" i="4"/>
  <c r="G90" i="4"/>
  <c r="G67" i="4"/>
  <c r="G159" i="4"/>
  <c r="G123" i="4"/>
  <c r="G244" i="4"/>
  <c r="G64" i="4"/>
  <c r="G193" i="4"/>
  <c r="G81" i="4"/>
  <c r="G63" i="4"/>
  <c r="G25" i="4"/>
  <c r="G160" i="4"/>
  <c r="G91" i="4"/>
  <c r="G161" i="4"/>
  <c r="G264" i="4"/>
  <c r="G256" i="4"/>
  <c r="G233" i="4"/>
  <c r="G194" i="4"/>
  <c r="G162" i="4"/>
  <c r="G262" i="4"/>
  <c r="G230" i="4"/>
  <c r="G195" i="4"/>
  <c r="G92" i="4"/>
  <c r="G163" i="4"/>
  <c r="G127" i="4"/>
  <c r="G164" i="4"/>
  <c r="G6" i="4"/>
  <c r="G196" i="4"/>
  <c r="G234" i="4"/>
  <c r="G128" i="4"/>
  <c r="G197" i="4"/>
  <c r="G254" i="4"/>
  <c r="G129" i="4"/>
  <c r="G7" i="4"/>
  <c r="G198" i="4"/>
  <c r="G68" i="4"/>
  <c r="G199" i="4"/>
  <c r="G257" i="4"/>
  <c r="G69" i="4"/>
  <c r="G165" i="4"/>
  <c r="G130" i="4"/>
  <c r="G200" i="4"/>
  <c r="G166" i="4"/>
  <c r="G93" i="4"/>
  <c r="G201" i="4"/>
  <c r="G94" i="4"/>
  <c r="G202" i="4"/>
  <c r="G203" i="4"/>
  <c r="G167" i="4"/>
  <c r="G70" i="4"/>
  <c r="G131" i="4"/>
  <c r="G47" i="4"/>
  <c r="G132" i="4"/>
  <c r="G133" i="4"/>
  <c r="G10" i="4"/>
  <c r="G26" i="4"/>
  <c r="G95" i="4"/>
  <c r="G48" i="4"/>
  <c r="G71" i="4"/>
  <c r="G246" i="4"/>
  <c r="G49" i="4"/>
  <c r="G27" i="4"/>
  <c r="G50" i="4"/>
  <c r="G11" i="4"/>
  <c r="G168" i="4"/>
  <c r="G96" i="4"/>
  <c r="G12" i="4"/>
  <c r="G204" i="4"/>
  <c r="G134" i="4"/>
  <c r="G28" i="4"/>
  <c r="G29" i="4"/>
  <c r="G135" i="4"/>
  <c r="G51" i="4"/>
  <c r="G72" i="4"/>
  <c r="G52" i="4"/>
  <c r="G53" i="4"/>
  <c r="G97" i="4"/>
  <c r="G54" i="4"/>
  <c r="G55" i="4"/>
  <c r="G247" i="4"/>
  <c r="G136" i="4"/>
  <c r="G265" i="4"/>
  <c r="G205" i="4"/>
  <c r="G137" i="4"/>
  <c r="G138" i="4"/>
  <c r="G139" i="4"/>
  <c r="G30" i="4"/>
  <c r="G31" i="4"/>
  <c r="G56" i="4"/>
  <c r="G140" i="4"/>
  <c r="G206" i="4"/>
  <c r="G235" i="4"/>
  <c r="G169" i="4"/>
  <c r="G207" i="4"/>
  <c r="G236" i="4"/>
  <c r="G258" i="4"/>
  <c r="G263" i="4"/>
  <c r="G237" i="4"/>
  <c r="G252" i="4"/>
  <c r="G141" i="4"/>
  <c r="G32" i="4"/>
  <c r="G98" i="4"/>
  <c r="G99" i="4"/>
  <c r="G238" i="4"/>
  <c r="G142" i="4"/>
  <c r="G33" i="4"/>
  <c r="G170" i="4"/>
  <c r="G208" i="4"/>
  <c r="G13" i="4"/>
  <c r="G239" i="4"/>
  <c r="G100" i="4"/>
  <c r="G101" i="4"/>
  <c r="G231" i="4"/>
  <c r="G102" i="4"/>
  <c r="G171" i="4"/>
  <c r="G172" i="4"/>
  <c r="G103" i="4"/>
  <c r="G73" i="4"/>
  <c r="G34" i="4"/>
  <c r="G209" i="4"/>
  <c r="G119" i="4"/>
  <c r="G240" i="4"/>
  <c r="G248" i="4"/>
  <c r="G120" i="4"/>
  <c r="G35" i="4"/>
  <c r="G173" i="4"/>
  <c r="G210" i="4"/>
  <c r="G36" i="4"/>
  <c r="G174" i="4"/>
  <c r="G143" i="4"/>
  <c r="G74" i="4"/>
  <c r="G232" i="4"/>
  <c r="G104" i="4"/>
  <c r="G14" i="4"/>
  <c r="G175" i="4"/>
  <c r="G75" i="4"/>
  <c r="G121" i="4"/>
  <c r="G176" i="4"/>
  <c r="G211" i="4"/>
  <c r="G177" i="4"/>
  <c r="G212" i="4"/>
  <c r="G144" i="4"/>
  <c r="G178" i="4"/>
  <c r="G213" i="4"/>
  <c r="G179" i="4"/>
  <c r="G105" i="4"/>
  <c r="G180" i="4"/>
  <c r="G214" i="4"/>
  <c r="G37" i="4"/>
  <c r="G215" i="4"/>
  <c r="G216" i="4"/>
  <c r="G145" i="4"/>
  <c r="G15" i="4"/>
  <c r="G181" i="4"/>
  <c r="G46" i="4"/>
  <c r="G122" i="4"/>
  <c r="G106" i="4"/>
  <c r="G217" i="4"/>
  <c r="G16" i="4"/>
  <c r="G241" i="4"/>
  <c r="G107" i="4"/>
  <c r="G108" i="4"/>
  <c r="G146" i="4"/>
  <c r="G218" i="4"/>
  <c r="G182" i="4"/>
  <c r="G76" i="4"/>
  <c r="G267" i="4"/>
  <c r="G147" i="4"/>
  <c r="G109" i="4"/>
  <c r="G38" i="4"/>
  <c r="G110" i="4"/>
  <c r="G219" i="4"/>
  <c r="G148" i="4"/>
  <c r="G220" i="4"/>
  <c r="G266" i="4"/>
  <c r="G17" i="4"/>
  <c r="G111" i="4"/>
  <c r="G221" i="4"/>
  <c r="G259" i="4"/>
  <c r="G57" i="4"/>
  <c r="G39" i="4"/>
  <c r="G18" i="4"/>
  <c r="G149" i="4"/>
  <c r="G58" i="4"/>
  <c r="G59" i="4"/>
  <c r="G112" i="4"/>
  <c r="G242" i="4"/>
  <c r="G8" i="4"/>
  <c r="G260" i="4"/>
  <c r="G222" i="4"/>
  <c r="G40" i="4"/>
  <c r="G253" i="4"/>
  <c r="G150" i="4"/>
  <c r="G243" i="4"/>
  <c r="G190" i="4"/>
  <c r="G183" i="4"/>
  <c r="G113" i="4"/>
  <c r="G151" i="4"/>
  <c r="G19" i="4"/>
  <c r="G249" i="4"/>
  <c r="G77" i="4"/>
  <c r="G114" i="4"/>
  <c r="G184" i="4"/>
  <c r="G250" i="4"/>
  <c r="G41" i="4"/>
  <c r="G185" i="4"/>
  <c r="G223" i="4"/>
  <c r="G20" i="4"/>
  <c r="G186" i="4"/>
  <c r="G115" i="4"/>
  <c r="G251" i="4"/>
  <c r="G116" i="4"/>
  <c r="G78" i="4"/>
  <c r="G79" i="4"/>
  <c r="G187" i="4"/>
  <c r="G224" i="4"/>
  <c r="G188" i="4"/>
  <c r="G225" i="4"/>
  <c r="G80" i="4"/>
  <c r="G42" i="4"/>
  <c r="G43" i="4"/>
  <c r="G60" i="4"/>
  <c r="G117" i="4"/>
  <c r="G21" i="4"/>
  <c r="G261" i="4"/>
  <c r="G61" i="4"/>
  <c r="G62" i="4"/>
  <c r="G152" i="4"/>
  <c r="G44" i="4"/>
  <c r="G189" i="4"/>
  <c r="G153" i="4"/>
  <c r="G226" i="4"/>
  <c r="G118" i="4"/>
  <c r="G227" i="4"/>
  <c r="G154" i="4"/>
  <c r="G45" i="4"/>
  <c r="G22" i="4"/>
  <c r="G245" i="4"/>
  <c r="AI156" i="4"/>
  <c r="AI84" i="4"/>
  <c r="AI124" i="4"/>
  <c r="AI85" i="4"/>
  <c r="AI65" i="4"/>
  <c r="AI191" i="4"/>
  <c r="AI125" i="4"/>
  <c r="AI157" i="4"/>
  <c r="AI66" i="4"/>
  <c r="AI255" i="4"/>
  <c r="AI86" i="4"/>
  <c r="AI87" i="4"/>
  <c r="AI158" i="4"/>
  <c r="AI88" i="4"/>
  <c r="AI82" i="4"/>
  <c r="AI229" i="4"/>
  <c r="AI126" i="4"/>
  <c r="AI89" i="4"/>
  <c r="AI23" i="4"/>
  <c r="AI9" i="4"/>
  <c r="AI24" i="4"/>
  <c r="AI192" i="4"/>
  <c r="AI90" i="4"/>
  <c r="AI67" i="4"/>
  <c r="AI159" i="4"/>
  <c r="AI123" i="4"/>
  <c r="AI244" i="4"/>
  <c r="AI64" i="4"/>
  <c r="AI193" i="4"/>
  <c r="AI81" i="4"/>
  <c r="AI63" i="4"/>
  <c r="AI25" i="4"/>
  <c r="AI160" i="4"/>
  <c r="AI91" i="4"/>
  <c r="AI161" i="4"/>
  <c r="AI264" i="4"/>
  <c r="AI256" i="4"/>
  <c r="AI233" i="4"/>
  <c r="AI194" i="4"/>
  <c r="AI162" i="4"/>
  <c r="AI262" i="4"/>
  <c r="AI230" i="4"/>
  <c r="AI195" i="4"/>
  <c r="AI92" i="4"/>
  <c r="AI163" i="4"/>
  <c r="AI127" i="4"/>
  <c r="AI164" i="4"/>
  <c r="AI6" i="4"/>
  <c r="AI196" i="4"/>
  <c r="AI234" i="4"/>
  <c r="AI128" i="4"/>
  <c r="AI197" i="4"/>
  <c r="AI254" i="4"/>
  <c r="AI129" i="4"/>
  <c r="AI7" i="4"/>
  <c r="AI198" i="4"/>
  <c r="AI68" i="4"/>
  <c r="AI199" i="4"/>
  <c r="AI257" i="4"/>
  <c r="AI69" i="4"/>
  <c r="AI165" i="4"/>
  <c r="AI130" i="4"/>
  <c r="AI200" i="4"/>
  <c r="AI166" i="4"/>
  <c r="AI93" i="4"/>
  <c r="AI201" i="4"/>
  <c r="AI94" i="4"/>
  <c r="AI202" i="4"/>
  <c r="AI203" i="4"/>
  <c r="AI167" i="4"/>
  <c r="AI70" i="4"/>
  <c r="AI131" i="4"/>
  <c r="AI47" i="4"/>
  <c r="AI132" i="4"/>
  <c r="AI133" i="4"/>
  <c r="AI10" i="4"/>
  <c r="AI26" i="4"/>
  <c r="AI95" i="4"/>
  <c r="AI48" i="4"/>
  <c r="AI71" i="4"/>
  <c r="AI246" i="4"/>
  <c r="AI49" i="4"/>
  <c r="AI27" i="4"/>
  <c r="AI50" i="4"/>
  <c r="AI11" i="4"/>
  <c r="AI168" i="4"/>
  <c r="AI96" i="4"/>
  <c r="AI12" i="4"/>
  <c r="AI204" i="4"/>
  <c r="AI134" i="4"/>
  <c r="AI28" i="4"/>
  <c r="AI29" i="4"/>
  <c r="AI135" i="4"/>
  <c r="AI51" i="4"/>
  <c r="AI72" i="4"/>
  <c r="AI52" i="4"/>
  <c r="AI53" i="4"/>
  <c r="AI97" i="4"/>
  <c r="AI54" i="4"/>
  <c r="AI55" i="4"/>
  <c r="AI247" i="4"/>
  <c r="AI136" i="4"/>
  <c r="AI265" i="4"/>
  <c r="AI205" i="4"/>
  <c r="AI137" i="4"/>
  <c r="AI138" i="4"/>
  <c r="AI139" i="4"/>
  <c r="AI268" i="4"/>
  <c r="AI269" i="4"/>
  <c r="AI270" i="4"/>
  <c r="AI271" i="4"/>
  <c r="AI272" i="4"/>
  <c r="AI30" i="4"/>
  <c r="AI31" i="4"/>
  <c r="AI56" i="4"/>
  <c r="AI140" i="4"/>
  <c r="AI206" i="4"/>
  <c r="AI235" i="4"/>
  <c r="AI169" i="4"/>
  <c r="AI207" i="4"/>
  <c r="AI236" i="4"/>
  <c r="AI258" i="4"/>
  <c r="AI263" i="4"/>
  <c r="AI237" i="4"/>
  <c r="AI252" i="4"/>
  <c r="AI141" i="4"/>
  <c r="AI32" i="4"/>
  <c r="AI98" i="4"/>
  <c r="AI99" i="4"/>
  <c r="AI238" i="4"/>
  <c r="AI142" i="4"/>
  <c r="AI33" i="4"/>
  <c r="AI170" i="4"/>
  <c r="AI208" i="4"/>
  <c r="AI13" i="4"/>
  <c r="AI239" i="4"/>
  <c r="AI100" i="4"/>
  <c r="AI101" i="4"/>
  <c r="AI231" i="4"/>
  <c r="AI102" i="4"/>
  <c r="AI171" i="4"/>
  <c r="AI172" i="4"/>
  <c r="AI103" i="4"/>
  <c r="AI73" i="4"/>
  <c r="AI34" i="4"/>
  <c r="AI209" i="4"/>
  <c r="AI119" i="4"/>
  <c r="AI240" i="4"/>
  <c r="AI248" i="4"/>
  <c r="AI120" i="4"/>
  <c r="AI35" i="4"/>
  <c r="AI173" i="4"/>
  <c r="AI210" i="4"/>
  <c r="AI36" i="4"/>
  <c r="AI174" i="4"/>
  <c r="AI143" i="4"/>
  <c r="AI74" i="4"/>
  <c r="AI232" i="4"/>
  <c r="AI104" i="4"/>
  <c r="AI14" i="4"/>
  <c r="AI175" i="4"/>
  <c r="AI75" i="4"/>
  <c r="AI121" i="4"/>
  <c r="AI176" i="4"/>
  <c r="AI211" i="4"/>
  <c r="AI177" i="4"/>
  <c r="AI212" i="4"/>
  <c r="AI144" i="4"/>
  <c r="AI178" i="4"/>
  <c r="AI213" i="4"/>
  <c r="AI179" i="4"/>
  <c r="AI105" i="4"/>
  <c r="AI180" i="4"/>
  <c r="AI214" i="4"/>
  <c r="AI37" i="4"/>
  <c r="AI215" i="4"/>
  <c r="AI216" i="4"/>
  <c r="AI145" i="4"/>
  <c r="AI15" i="4"/>
  <c r="AI181" i="4"/>
  <c r="AI46" i="4"/>
  <c r="AI122" i="4"/>
  <c r="AI106" i="4"/>
  <c r="AI217" i="4"/>
  <c r="AI16" i="4"/>
  <c r="AI241" i="4"/>
  <c r="AI107" i="4"/>
  <c r="AI108" i="4"/>
  <c r="AI146" i="4"/>
  <c r="AI218" i="4"/>
  <c r="AI182" i="4"/>
  <c r="AI76" i="4"/>
  <c r="AI267" i="4"/>
  <c r="AI147" i="4"/>
  <c r="AI109" i="4"/>
  <c r="AI38" i="4"/>
  <c r="AI110" i="4"/>
  <c r="AI219" i="4"/>
  <c r="AI148" i="4"/>
  <c r="AI220" i="4"/>
  <c r="AI266" i="4"/>
  <c r="AI17" i="4"/>
  <c r="AI111" i="4"/>
  <c r="AI221" i="4"/>
  <c r="AI259" i="4"/>
  <c r="AI57" i="4"/>
  <c r="AI39" i="4"/>
  <c r="AI18" i="4"/>
  <c r="AI149" i="4"/>
  <c r="AI58" i="4"/>
  <c r="AI59" i="4"/>
  <c r="AI112" i="4"/>
  <c r="AI242" i="4"/>
  <c r="AI8" i="4"/>
  <c r="AI260" i="4"/>
  <c r="AI222" i="4"/>
  <c r="AI40" i="4"/>
  <c r="AI253" i="4"/>
  <c r="AI150" i="4"/>
  <c r="AI243" i="4"/>
  <c r="AI190" i="4"/>
  <c r="AI183" i="4"/>
  <c r="AI113" i="4"/>
  <c r="AI151" i="4"/>
  <c r="AI19" i="4"/>
  <c r="AI249" i="4"/>
  <c r="AI77" i="4"/>
  <c r="AI114" i="4"/>
  <c r="AI184" i="4"/>
  <c r="AI250" i="4"/>
  <c r="AI41" i="4"/>
  <c r="AI185" i="4"/>
  <c r="AI223" i="4"/>
  <c r="AI20" i="4"/>
  <c r="AI186" i="4"/>
  <c r="AI115" i="4"/>
  <c r="AI251" i="4"/>
  <c r="AI116" i="4"/>
  <c r="AI78" i="4"/>
  <c r="AI79" i="4"/>
  <c r="AI187" i="4"/>
  <c r="AI224" i="4"/>
  <c r="AI188" i="4"/>
  <c r="AI225" i="4"/>
  <c r="AI80" i="4"/>
  <c r="AI42" i="4"/>
  <c r="AI43" i="4"/>
  <c r="AI60" i="4"/>
  <c r="AI117" i="4"/>
  <c r="AI21" i="4"/>
  <c r="AI261" i="4"/>
  <c r="AI61" i="4"/>
  <c r="AI62" i="4"/>
  <c r="AI152" i="4"/>
  <c r="AI44" i="4"/>
  <c r="AI189" i="4"/>
  <c r="AI153" i="4"/>
  <c r="AI226" i="4"/>
  <c r="AI118" i="4"/>
  <c r="AI227" i="4"/>
  <c r="AI154" i="4"/>
  <c r="AI45" i="4"/>
  <c r="AI22" i="4"/>
  <c r="AI155" i="4"/>
  <c r="AI83" i="4"/>
  <c r="AI228" i="4"/>
  <c r="AI245" i="4"/>
  <c r="AG247" i="4"/>
  <c r="AG136" i="4"/>
  <c r="AG265" i="4"/>
  <c r="AG205" i="4"/>
  <c r="AG137" i="4"/>
  <c r="AG138" i="4"/>
  <c r="AG139" i="4"/>
  <c r="AG268" i="4"/>
  <c r="AG269" i="4"/>
  <c r="AG270" i="4"/>
  <c r="AG271" i="4"/>
  <c r="AG272" i="4"/>
  <c r="AG30" i="4"/>
  <c r="AG31" i="4"/>
  <c r="AG56" i="4"/>
  <c r="AG140" i="4"/>
  <c r="AH205" i="4"/>
  <c r="AH137" i="4"/>
  <c r="AL137" i="4" s="1"/>
  <c r="AH138" i="4"/>
  <c r="AH139" i="4"/>
  <c r="AI273" i="4" l="1"/>
  <c r="AP138" i="4"/>
  <c r="AR138" i="4" s="1"/>
  <c r="AL138" i="4"/>
  <c r="AP205" i="4"/>
  <c r="AR205" i="4" s="1"/>
  <c r="AL205" i="4"/>
  <c r="AP139" i="4"/>
  <c r="AR139" i="4" s="1"/>
  <c r="AL139" i="4"/>
  <c r="AM137" i="4"/>
  <c r="AN137" i="4" s="1"/>
  <c r="AP137" i="4"/>
  <c r="AR137" i="4" s="1"/>
  <c r="AO138" i="4"/>
  <c r="AM205" i="4"/>
  <c r="AN205" i="4" s="1"/>
  <c r="AO205" i="4"/>
  <c r="AM139" i="4"/>
  <c r="AN139" i="4" s="1"/>
  <c r="AO139" i="4"/>
  <c r="AO137" i="4"/>
  <c r="AM138" i="4"/>
  <c r="AN138" i="4" s="1"/>
  <c r="AG66" i="4"/>
  <c r="AG255" i="4"/>
  <c r="AG86" i="4"/>
  <c r="AG87" i="4"/>
  <c r="AG158" i="4"/>
  <c r="AG88" i="4"/>
  <c r="AG82" i="4"/>
  <c r="AG229" i="4"/>
  <c r="AG126" i="4"/>
  <c r="AG89" i="4"/>
  <c r="AG23" i="4"/>
  <c r="AG9" i="4"/>
  <c r="AG24" i="4"/>
  <c r="AG192" i="4"/>
  <c r="AG90" i="4"/>
  <c r="AG67" i="4"/>
  <c r="AG159" i="4"/>
  <c r="AG123" i="4"/>
  <c r="AG244" i="4"/>
  <c r="AG64" i="4"/>
  <c r="AG193" i="4"/>
  <c r="AG81" i="4"/>
  <c r="AG63" i="4"/>
  <c r="AG25" i="4"/>
  <c r="AG160" i="4"/>
  <c r="AG91" i="4"/>
  <c r="AG161" i="4"/>
  <c r="AG264" i="4"/>
  <c r="AG256" i="4"/>
  <c r="AG233" i="4"/>
  <c r="AG194" i="4"/>
  <c r="AG162" i="4"/>
  <c r="AG262" i="4"/>
  <c r="AG230" i="4"/>
  <c r="AG195" i="4"/>
  <c r="AG92" i="4"/>
  <c r="AG163" i="4"/>
  <c r="AG127" i="4"/>
  <c r="AG164" i="4"/>
  <c r="AG6" i="4"/>
  <c r="AG196" i="4"/>
  <c r="AG234" i="4"/>
  <c r="AG128" i="4"/>
  <c r="AG197" i="4"/>
  <c r="AG254" i="4"/>
  <c r="AG129" i="4"/>
  <c r="AG7" i="4"/>
  <c r="AG198" i="4"/>
  <c r="AG68" i="4"/>
  <c r="AG199" i="4"/>
  <c r="AG257" i="4"/>
  <c r="AG69" i="4"/>
  <c r="AG165" i="4"/>
  <c r="AG130" i="4"/>
  <c r="AG200" i="4"/>
  <c r="AG166" i="4"/>
  <c r="AG93" i="4"/>
  <c r="AG201" i="4"/>
  <c r="AG94" i="4"/>
  <c r="AG202" i="4"/>
  <c r="AG203" i="4"/>
  <c r="AG167" i="4"/>
  <c r="AG70" i="4"/>
  <c r="AG131" i="4"/>
  <c r="AG47" i="4"/>
  <c r="AG132" i="4"/>
  <c r="AG133" i="4"/>
  <c r="AG10" i="4"/>
  <c r="AG26" i="4"/>
  <c r="AG95" i="4"/>
  <c r="AG48" i="4"/>
  <c r="AG71" i="4"/>
  <c r="AG246" i="4"/>
  <c r="AG49" i="4"/>
  <c r="AG27" i="4"/>
  <c r="AG50" i="4"/>
  <c r="AG11" i="4"/>
  <c r="AG168" i="4"/>
  <c r="AG96" i="4"/>
  <c r="AG12" i="4"/>
  <c r="AG204" i="4"/>
  <c r="AG134" i="4"/>
  <c r="AG28" i="4"/>
  <c r="AG29" i="4"/>
  <c r="AG135" i="4"/>
  <c r="AG51" i="4"/>
  <c r="AG72" i="4"/>
  <c r="AG52" i="4"/>
  <c r="AG53" i="4"/>
  <c r="AG97" i="4"/>
  <c r="AG54" i="4"/>
  <c r="AG55" i="4"/>
  <c r="AG206" i="4"/>
  <c r="AG235" i="4"/>
  <c r="AG169" i="4"/>
  <c r="AG207" i="4"/>
  <c r="AG236" i="4"/>
  <c r="AG258" i="4"/>
  <c r="AG263" i="4"/>
  <c r="AG237" i="4"/>
  <c r="AG252" i="4"/>
  <c r="AG141" i="4"/>
  <c r="AG32" i="4"/>
  <c r="AG98" i="4"/>
  <c r="AG99" i="4"/>
  <c r="AG238" i="4"/>
  <c r="AG142" i="4"/>
  <c r="AG33" i="4"/>
  <c r="AG170" i="4"/>
  <c r="AG208" i="4"/>
  <c r="AG13" i="4"/>
  <c r="AG239" i="4"/>
  <c r="AG100" i="4"/>
  <c r="AG101" i="4"/>
  <c r="AG231" i="4"/>
  <c r="AG102" i="4"/>
  <c r="AG171" i="4"/>
  <c r="AG172" i="4"/>
  <c r="AG103" i="4"/>
  <c r="AG73" i="4"/>
  <c r="AG34" i="4"/>
  <c r="AG209" i="4"/>
  <c r="AG119" i="4"/>
  <c r="AG240" i="4"/>
  <c r="AG248" i="4"/>
  <c r="AG120" i="4"/>
  <c r="AG35" i="4"/>
  <c r="AG173" i="4"/>
  <c r="AG210" i="4"/>
  <c r="AG36" i="4"/>
  <c r="AG174" i="4"/>
  <c r="AG143" i="4"/>
  <c r="AG74" i="4"/>
  <c r="AG232" i="4"/>
  <c r="AG104" i="4"/>
  <c r="AG14" i="4"/>
  <c r="AG175" i="4"/>
  <c r="AG75" i="4"/>
  <c r="AG121" i="4"/>
  <c r="AG176" i="4"/>
  <c r="AG211" i="4"/>
  <c r="AG177" i="4"/>
  <c r="AG212" i="4"/>
  <c r="AG144" i="4"/>
  <c r="AG178" i="4"/>
  <c r="AG213" i="4"/>
  <c r="AG179" i="4"/>
  <c r="AG105" i="4"/>
  <c r="AG180" i="4"/>
  <c r="AG214" i="4"/>
  <c r="AG37" i="4"/>
  <c r="AG215" i="4"/>
  <c r="AG216" i="4"/>
  <c r="AG145" i="4"/>
  <c r="AG15" i="4"/>
  <c r="AG181" i="4"/>
  <c r="AG46" i="4"/>
  <c r="AG122" i="4"/>
  <c r="AG106" i="4"/>
  <c r="AG217" i="4"/>
  <c r="AG16" i="4"/>
  <c r="AG241" i="4"/>
  <c r="AG107" i="4"/>
  <c r="AG108" i="4"/>
  <c r="AG146" i="4"/>
  <c r="AG218" i="4"/>
  <c r="AG182" i="4"/>
  <c r="AG76" i="4"/>
  <c r="AG267" i="4"/>
  <c r="AG147" i="4"/>
  <c r="AG109" i="4"/>
  <c r="AG38" i="4"/>
  <c r="AG110" i="4"/>
  <c r="AG219" i="4"/>
  <c r="AG148" i="4"/>
  <c r="AG220" i="4"/>
  <c r="AG266" i="4"/>
  <c r="AG17" i="4"/>
  <c r="AG111" i="4"/>
  <c r="AG221" i="4"/>
  <c r="AG259" i="4"/>
  <c r="AG57" i="4"/>
  <c r="AG39" i="4"/>
  <c r="AG18" i="4"/>
  <c r="AG149" i="4"/>
  <c r="AG58" i="4"/>
  <c r="AG59" i="4"/>
  <c r="AG112" i="4"/>
  <c r="AG242" i="4"/>
  <c r="AG8" i="4"/>
  <c r="AG260" i="4"/>
  <c r="AG222" i="4"/>
  <c r="AG40" i="4"/>
  <c r="AG253" i="4"/>
  <c r="AG150" i="4"/>
  <c r="AG243" i="4"/>
  <c r="AG190" i="4"/>
  <c r="AG183" i="4"/>
  <c r="AG113" i="4"/>
  <c r="AG151" i="4"/>
  <c r="AG19" i="4"/>
  <c r="AG249" i="4"/>
  <c r="AG77" i="4"/>
  <c r="AG114" i="4"/>
  <c r="AG184" i="4"/>
  <c r="AG250" i="4"/>
  <c r="AG41" i="4"/>
  <c r="AG185" i="4"/>
  <c r="AG223" i="4"/>
  <c r="AG20" i="4"/>
  <c r="AG186" i="4"/>
  <c r="AG115" i="4"/>
  <c r="AG251" i="4"/>
  <c r="AG116" i="4"/>
  <c r="AG78" i="4"/>
  <c r="AG79" i="4"/>
  <c r="AG187" i="4"/>
  <c r="AG224" i="4"/>
  <c r="AG188" i="4"/>
  <c r="AG225" i="4"/>
  <c r="AG80" i="4"/>
  <c r="AG42" i="4"/>
  <c r="AG43" i="4"/>
  <c r="AG60" i="4"/>
  <c r="AG117" i="4"/>
  <c r="AG21" i="4"/>
  <c r="AG261" i="4"/>
  <c r="AG61" i="4"/>
  <c r="AG62" i="4"/>
  <c r="AG152" i="4"/>
  <c r="AG44" i="4"/>
  <c r="AG189" i="4"/>
  <c r="AG153" i="4"/>
  <c r="AG226" i="4"/>
  <c r="AG118" i="4"/>
  <c r="AG227" i="4"/>
  <c r="AG154" i="4"/>
  <c r="AG45" i="4"/>
  <c r="AG22" i="4"/>
  <c r="AG245" i="4"/>
  <c r="I245" i="4" l="1"/>
  <c r="AH254" i="4"/>
  <c r="AH91" i="4"/>
  <c r="I155" i="4"/>
  <c r="I83" i="4"/>
  <c r="I228" i="4"/>
  <c r="I156" i="4"/>
  <c r="I84" i="4"/>
  <c r="I124" i="4"/>
  <c r="I85" i="4"/>
  <c r="I65" i="4"/>
  <c r="I191" i="4"/>
  <c r="I125" i="4"/>
  <c r="I157" i="4"/>
  <c r="I66" i="4"/>
  <c r="I255" i="4"/>
  <c r="I86" i="4"/>
  <c r="I87" i="4"/>
  <c r="I158" i="4"/>
  <c r="I88" i="4"/>
  <c r="I82" i="4"/>
  <c r="I229" i="4"/>
  <c r="I126" i="4"/>
  <c r="I89" i="4"/>
  <c r="I23" i="4"/>
  <c r="I9" i="4"/>
  <c r="I24" i="4"/>
  <c r="I192" i="4"/>
  <c r="I90" i="4"/>
  <c r="I67" i="4"/>
  <c r="I159" i="4"/>
  <c r="I123" i="4"/>
  <c r="I244" i="4"/>
  <c r="I64" i="4"/>
  <c r="I193" i="4"/>
  <c r="I81" i="4"/>
  <c r="I63" i="4"/>
  <c r="I25" i="4"/>
  <c r="I160" i="4"/>
  <c r="I91" i="4"/>
  <c r="I161" i="4"/>
  <c r="I264" i="4"/>
  <c r="I256" i="4"/>
  <c r="I233" i="4"/>
  <c r="I194" i="4"/>
  <c r="I162" i="4"/>
  <c r="I262" i="4"/>
  <c r="I230" i="4"/>
  <c r="I195" i="4"/>
  <c r="I92" i="4"/>
  <c r="I163" i="4"/>
  <c r="I127" i="4"/>
  <c r="I164" i="4"/>
  <c r="I6" i="4"/>
  <c r="I196" i="4"/>
  <c r="I234" i="4"/>
  <c r="I128" i="4"/>
  <c r="I197" i="4"/>
  <c r="I254" i="4"/>
  <c r="I129" i="4"/>
  <c r="I7" i="4"/>
  <c r="I198" i="4"/>
  <c r="I68" i="4"/>
  <c r="I199" i="4"/>
  <c r="I257" i="4"/>
  <c r="I69" i="4"/>
  <c r="I165" i="4"/>
  <c r="I130" i="4"/>
  <c r="I200" i="4"/>
  <c r="I166" i="4"/>
  <c r="I93" i="4"/>
  <c r="I201" i="4"/>
  <c r="I94" i="4"/>
  <c r="I202" i="4"/>
  <c r="I203" i="4"/>
  <c r="I167" i="4"/>
  <c r="I70" i="4"/>
  <c r="I131" i="4"/>
  <c r="I47" i="4"/>
  <c r="I132" i="4"/>
  <c r="I133" i="4"/>
  <c r="I10" i="4"/>
  <c r="I26" i="4"/>
  <c r="I95" i="4"/>
  <c r="I48" i="4"/>
  <c r="I71" i="4"/>
  <c r="I246" i="4"/>
  <c r="I49" i="4"/>
  <c r="I27" i="4"/>
  <c r="I50" i="4"/>
  <c r="I11" i="4"/>
  <c r="I168" i="4"/>
  <c r="I96" i="4"/>
  <c r="I12" i="4"/>
  <c r="I204" i="4"/>
  <c r="I134" i="4"/>
  <c r="I28" i="4"/>
  <c r="I29" i="4"/>
  <c r="I135" i="4"/>
  <c r="I51" i="4"/>
  <c r="I72" i="4"/>
  <c r="I52" i="4"/>
  <c r="I53" i="4"/>
  <c r="I97" i="4"/>
  <c r="I54" i="4"/>
  <c r="I55" i="4"/>
  <c r="I247" i="4"/>
  <c r="I136" i="4"/>
  <c r="I265" i="4"/>
  <c r="I205" i="4"/>
  <c r="I137" i="4"/>
  <c r="I138" i="4"/>
  <c r="I139" i="4"/>
  <c r="I30" i="4"/>
  <c r="I31" i="4"/>
  <c r="I56" i="4"/>
  <c r="I140" i="4"/>
  <c r="I206" i="4"/>
  <c r="I235" i="4"/>
  <c r="I169" i="4"/>
  <c r="I207" i="4"/>
  <c r="I236" i="4"/>
  <c r="I258" i="4"/>
  <c r="I263" i="4"/>
  <c r="I237" i="4"/>
  <c r="I252" i="4"/>
  <c r="I141" i="4"/>
  <c r="I32" i="4"/>
  <c r="I98" i="4"/>
  <c r="I99" i="4"/>
  <c r="I238" i="4"/>
  <c r="I142" i="4"/>
  <c r="I33" i="4"/>
  <c r="I170" i="4"/>
  <c r="I208" i="4"/>
  <c r="I13" i="4"/>
  <c r="I239" i="4"/>
  <c r="I100" i="4"/>
  <c r="I101" i="4"/>
  <c r="I231" i="4"/>
  <c r="I102" i="4"/>
  <c r="I171" i="4"/>
  <c r="I172" i="4"/>
  <c r="I103" i="4"/>
  <c r="I73" i="4"/>
  <c r="I34" i="4"/>
  <c r="I209" i="4"/>
  <c r="I119" i="4"/>
  <c r="I240" i="4"/>
  <c r="I248" i="4"/>
  <c r="I120" i="4"/>
  <c r="I35" i="4"/>
  <c r="I173" i="4"/>
  <c r="I210" i="4"/>
  <c r="I36" i="4"/>
  <c r="I174" i="4"/>
  <c r="I143" i="4"/>
  <c r="I74" i="4"/>
  <c r="I232" i="4"/>
  <c r="I104" i="4"/>
  <c r="I14" i="4"/>
  <c r="I175" i="4"/>
  <c r="I75" i="4"/>
  <c r="I121" i="4"/>
  <c r="I176" i="4"/>
  <c r="I211" i="4"/>
  <c r="I177" i="4"/>
  <c r="I212" i="4"/>
  <c r="I144" i="4"/>
  <c r="I178" i="4"/>
  <c r="I213" i="4"/>
  <c r="I179" i="4"/>
  <c r="I105" i="4"/>
  <c r="I180" i="4"/>
  <c r="I214" i="4"/>
  <c r="I37" i="4"/>
  <c r="I215" i="4"/>
  <c r="I216" i="4"/>
  <c r="I145" i="4"/>
  <c r="I15" i="4"/>
  <c r="I181" i="4"/>
  <c r="I46" i="4"/>
  <c r="I122" i="4"/>
  <c r="I106" i="4"/>
  <c r="I217" i="4"/>
  <c r="I16" i="4"/>
  <c r="I241" i="4"/>
  <c r="I107" i="4"/>
  <c r="I108" i="4"/>
  <c r="I146" i="4"/>
  <c r="I218" i="4"/>
  <c r="I182" i="4"/>
  <c r="I76" i="4"/>
  <c r="I267" i="4"/>
  <c r="I147" i="4"/>
  <c r="I109" i="4"/>
  <c r="I38" i="4"/>
  <c r="I110" i="4"/>
  <c r="I219" i="4"/>
  <c r="I148" i="4"/>
  <c r="I220" i="4"/>
  <c r="I266" i="4"/>
  <c r="I17" i="4"/>
  <c r="I111" i="4"/>
  <c r="I221" i="4"/>
  <c r="I259" i="4"/>
  <c r="I57" i="4"/>
  <c r="I39" i="4"/>
  <c r="I18" i="4"/>
  <c r="I149" i="4"/>
  <c r="I58" i="4"/>
  <c r="I59" i="4"/>
  <c r="I112" i="4"/>
  <c r="I242" i="4"/>
  <c r="I8" i="4"/>
  <c r="I260" i="4"/>
  <c r="I222" i="4"/>
  <c r="I40" i="4"/>
  <c r="I253" i="4"/>
  <c r="I150" i="4"/>
  <c r="I243" i="4"/>
  <c r="I190" i="4"/>
  <c r="I183" i="4"/>
  <c r="I113" i="4"/>
  <c r="I151" i="4"/>
  <c r="I19" i="4"/>
  <c r="I249" i="4"/>
  <c r="I77" i="4"/>
  <c r="I114" i="4"/>
  <c r="I184" i="4"/>
  <c r="I250" i="4"/>
  <c r="I41" i="4"/>
  <c r="I185" i="4"/>
  <c r="I223" i="4"/>
  <c r="I20" i="4"/>
  <c r="I186" i="4"/>
  <c r="I115" i="4"/>
  <c r="I251" i="4"/>
  <c r="I116" i="4"/>
  <c r="I78" i="4"/>
  <c r="I79" i="4"/>
  <c r="I187" i="4"/>
  <c r="I224" i="4"/>
  <c r="I188" i="4"/>
  <c r="I225" i="4"/>
  <c r="I80" i="4"/>
  <c r="I42" i="4"/>
  <c r="I43" i="4"/>
  <c r="I60" i="4"/>
  <c r="I117" i="4"/>
  <c r="I21" i="4"/>
  <c r="I261" i="4"/>
  <c r="I61" i="4"/>
  <c r="I62" i="4"/>
  <c r="I152" i="4"/>
  <c r="I44" i="4"/>
  <c r="I189" i="4"/>
  <c r="I153" i="4"/>
  <c r="I226" i="4"/>
  <c r="I118" i="4"/>
  <c r="I227" i="4"/>
  <c r="I154" i="4"/>
  <c r="I45" i="4"/>
  <c r="I22" i="4"/>
  <c r="AP91" i="4" l="1"/>
  <c r="AR91" i="4" s="1"/>
  <c r="AL91" i="4"/>
  <c r="AP254" i="4"/>
  <c r="AR254" i="4" s="1"/>
  <c r="AL254" i="4"/>
  <c r="AM91" i="4"/>
  <c r="AN91" i="4" s="1"/>
  <c r="AO91" i="4"/>
  <c r="AM254" i="4"/>
  <c r="AN254" i="4" s="1"/>
  <c r="AO254" i="4"/>
  <c r="BA22" i="4"/>
  <c r="BA45" i="4"/>
  <c r="BA154" i="4"/>
  <c r="BA227" i="4"/>
  <c r="BA118" i="4"/>
  <c r="BA226" i="4"/>
  <c r="BA153" i="4"/>
  <c r="BA189" i="4"/>
  <c r="BA44" i="4"/>
  <c r="BA152" i="4"/>
  <c r="BA62" i="4"/>
  <c r="BA61" i="4"/>
  <c r="BA261" i="4"/>
  <c r="BA21" i="4"/>
  <c r="BA117" i="4"/>
  <c r="BA60" i="4"/>
  <c r="BA43" i="4"/>
  <c r="BA42" i="4"/>
  <c r="BA80" i="4"/>
  <c r="BA225" i="4"/>
  <c r="BA188" i="4"/>
  <c r="BA224" i="4"/>
  <c r="BA187" i="4"/>
  <c r="BA79" i="4"/>
  <c r="BA78" i="4"/>
  <c r="BA116" i="4"/>
  <c r="BA251" i="4"/>
  <c r="BA115" i="4"/>
  <c r="BA186" i="4"/>
  <c r="BA20" i="4"/>
  <c r="BA223" i="4"/>
  <c r="BA185" i="4"/>
  <c r="BA41" i="4"/>
  <c r="BA250" i="4"/>
  <c r="BA184" i="4"/>
  <c r="BA114" i="4"/>
  <c r="BA77" i="4"/>
  <c r="BA249" i="4"/>
  <c r="BA19" i="4"/>
  <c r="BA151" i="4"/>
  <c r="BA113" i="4"/>
  <c r="BA183" i="4"/>
  <c r="BA190" i="4"/>
  <c r="BA243" i="4"/>
  <c r="BA150" i="4"/>
  <c r="BA253" i="4"/>
  <c r="BA40" i="4"/>
  <c r="BA222" i="4"/>
  <c r="BA260" i="4"/>
  <c r="BA8" i="4"/>
  <c r="BA242" i="4"/>
  <c r="BA112" i="4"/>
  <c r="BA59" i="4"/>
  <c r="BA58" i="4"/>
  <c r="BA149" i="4"/>
  <c r="BA18" i="4"/>
  <c r="BA39" i="4"/>
  <c r="BA57" i="4"/>
  <c r="BA259" i="4"/>
  <c r="BA221" i="4"/>
  <c r="BA111" i="4"/>
  <c r="BA17" i="4"/>
  <c r="BA266" i="4"/>
  <c r="BA220" i="4"/>
  <c r="BA148" i="4"/>
  <c r="BA219" i="4"/>
  <c r="BA110" i="4"/>
  <c r="BA38" i="4"/>
  <c r="BA109" i="4"/>
  <c r="BA147" i="4"/>
  <c r="BA267" i="4"/>
  <c r="BA76" i="4"/>
  <c r="BA182" i="4"/>
  <c r="BA218" i="4"/>
  <c r="BA146" i="4"/>
  <c r="BA108" i="4"/>
  <c r="BA107" i="4"/>
  <c r="BA241" i="4"/>
  <c r="BA16" i="4"/>
  <c r="BA217" i="4"/>
  <c r="BA106" i="4"/>
  <c r="BA122" i="4"/>
  <c r="BA46" i="4"/>
  <c r="BA181" i="4"/>
  <c r="BA15" i="4"/>
  <c r="BA145" i="4"/>
  <c r="BA216" i="4"/>
  <c r="BA215" i="4"/>
  <c r="BA37" i="4"/>
  <c r="BA214" i="4"/>
  <c r="BA180" i="4"/>
  <c r="BA105" i="4"/>
  <c r="BA179" i="4"/>
  <c r="BA213" i="4"/>
  <c r="BA178" i="4"/>
  <c r="BA144" i="4"/>
  <c r="BA212" i="4"/>
  <c r="BA177" i="4"/>
  <c r="BA211" i="4"/>
  <c r="BA176" i="4"/>
  <c r="BA121" i="4"/>
  <c r="BA75" i="4"/>
  <c r="BA175" i="4"/>
  <c r="BA14" i="4"/>
  <c r="BA104" i="4"/>
  <c r="BA232" i="4"/>
  <c r="BA74" i="4"/>
  <c r="BA143" i="4"/>
  <c r="BA36" i="4"/>
  <c r="BA210" i="4"/>
  <c r="BA173" i="4"/>
  <c r="BA35" i="4"/>
  <c r="BA120" i="4"/>
  <c r="BA248" i="4"/>
  <c r="BA240" i="4"/>
  <c r="BA119" i="4"/>
  <c r="BA209" i="4"/>
  <c r="BA34" i="4"/>
  <c r="BA73" i="4"/>
  <c r="BA103" i="4"/>
  <c r="BA172" i="4"/>
  <c r="BA171" i="4"/>
  <c r="BA102" i="4"/>
  <c r="BA231" i="4"/>
  <c r="BA101" i="4"/>
  <c r="BA100" i="4"/>
  <c r="BA239" i="4"/>
  <c r="BA13" i="4"/>
  <c r="BA208" i="4"/>
  <c r="BA170" i="4"/>
  <c r="BA33" i="4"/>
  <c r="BA142" i="4"/>
  <c r="BA238" i="4"/>
  <c r="BA99" i="4"/>
  <c r="BA98" i="4"/>
  <c r="BA32" i="4"/>
  <c r="BA141" i="4"/>
  <c r="BA252" i="4"/>
  <c r="BA237" i="4"/>
  <c r="BA263" i="4"/>
  <c r="BA258" i="4"/>
  <c r="BA236" i="4"/>
  <c r="BA207" i="4"/>
  <c r="BA169" i="4"/>
  <c r="BA235" i="4"/>
  <c r="BA206" i="4"/>
  <c r="BA140" i="4"/>
  <c r="BA56" i="4"/>
  <c r="BA31" i="4"/>
  <c r="BA30" i="4"/>
  <c r="BA139" i="4"/>
  <c r="BA138" i="4"/>
  <c r="BA137" i="4"/>
  <c r="BA205" i="4"/>
  <c r="BA265" i="4"/>
  <c r="BA136" i="4"/>
  <c r="BA247" i="4"/>
  <c r="BA55" i="4"/>
  <c r="BA54" i="4"/>
  <c r="BA97" i="4"/>
  <c r="BA53" i="4"/>
  <c r="BA52" i="4"/>
  <c r="BA72" i="4"/>
  <c r="BA51" i="4"/>
  <c r="BA135" i="4"/>
  <c r="BA29" i="4"/>
  <c r="BA28" i="4"/>
  <c r="BA134" i="4"/>
  <c r="BA204" i="4"/>
  <c r="BA12" i="4"/>
  <c r="BA96" i="4"/>
  <c r="BA168" i="4"/>
  <c r="BA11" i="4"/>
  <c r="BA50" i="4"/>
  <c r="BA27" i="4"/>
  <c r="BA49" i="4"/>
  <c r="BA246" i="4"/>
  <c r="BA71" i="4"/>
  <c r="BA48" i="4"/>
  <c r="BA95" i="4"/>
  <c r="BA26" i="4"/>
  <c r="BA10" i="4"/>
  <c r="BA133" i="4"/>
  <c r="BA132" i="4"/>
  <c r="BA47" i="4"/>
  <c r="BA131" i="4"/>
  <c r="BA70" i="4"/>
  <c r="BA167" i="4"/>
  <c r="BA203" i="4"/>
  <c r="BA202" i="4"/>
  <c r="BA94" i="4"/>
  <c r="BA201" i="4"/>
  <c r="BA93" i="4"/>
  <c r="BA166" i="4"/>
  <c r="BA200" i="4"/>
  <c r="BA130" i="4"/>
  <c r="BA165" i="4"/>
  <c r="BA69" i="4"/>
  <c r="BA257" i="4"/>
  <c r="BA199" i="4"/>
  <c r="BA68" i="4"/>
  <c r="BA198" i="4"/>
  <c r="BA7" i="4"/>
  <c r="BA129" i="4"/>
  <c r="BA254" i="4"/>
  <c r="BA197" i="4"/>
  <c r="BA128" i="4"/>
  <c r="BA234" i="4"/>
  <c r="BA196" i="4"/>
  <c r="BA6" i="4"/>
  <c r="BA164" i="4"/>
  <c r="BA127" i="4"/>
  <c r="BA163" i="4"/>
  <c r="BA92" i="4"/>
  <c r="BA195" i="4"/>
  <c r="BA230" i="4"/>
  <c r="BA262" i="4"/>
  <c r="BA162" i="4"/>
  <c r="BA194" i="4"/>
  <c r="BA233" i="4"/>
  <c r="BA256" i="4"/>
  <c r="BA264" i="4"/>
  <c r="BA161" i="4"/>
  <c r="BA91" i="4"/>
  <c r="BA160" i="4"/>
  <c r="BA25" i="4"/>
  <c r="BA63" i="4"/>
  <c r="BA81" i="4"/>
  <c r="BA193" i="4"/>
  <c r="BA64" i="4"/>
  <c r="BA244" i="4"/>
  <c r="BA123" i="4"/>
  <c r="BA159" i="4"/>
  <c r="BA67" i="4"/>
  <c r="BA90" i="4"/>
  <c r="BA192" i="4"/>
  <c r="BA24" i="4"/>
  <c r="BA9" i="4"/>
  <c r="BA23" i="4"/>
  <c r="BA89" i="4"/>
  <c r="BA126" i="4"/>
  <c r="BA229" i="4"/>
  <c r="BA82" i="4"/>
  <c r="BA88" i="4"/>
  <c r="BA158" i="4"/>
  <c r="BA87" i="4"/>
  <c r="BA86" i="4"/>
  <c r="BA255" i="4"/>
  <c r="BA66" i="4"/>
  <c r="BA157" i="4"/>
  <c r="BA125" i="4"/>
  <c r="BA191" i="4"/>
  <c r="BA65" i="4"/>
  <c r="BA85" i="4"/>
  <c r="BA124" i="4"/>
  <c r="BA84" i="4"/>
  <c r="BA156" i="4"/>
  <c r="BA228" i="4"/>
  <c r="BA83" i="4"/>
  <c r="BA155" i="4"/>
  <c r="BA245" i="4"/>
  <c r="AY22" i="4"/>
  <c r="AY45" i="4"/>
  <c r="AY154" i="4"/>
  <c r="AY227" i="4"/>
  <c r="AY118" i="4"/>
  <c r="AY226" i="4"/>
  <c r="AY153" i="4"/>
  <c r="AY189" i="4"/>
  <c r="AY44" i="4"/>
  <c r="AY152" i="4"/>
  <c r="AY62" i="4"/>
  <c r="AY61" i="4"/>
  <c r="AY261" i="4"/>
  <c r="AY21" i="4"/>
  <c r="AY117" i="4"/>
  <c r="AY60" i="4"/>
  <c r="AY43" i="4"/>
  <c r="AY42" i="4"/>
  <c r="AY80" i="4"/>
  <c r="AY225" i="4"/>
  <c r="AY188" i="4"/>
  <c r="AY224" i="4"/>
  <c r="AY187" i="4"/>
  <c r="AY79" i="4"/>
  <c r="AY78" i="4"/>
  <c r="AY116" i="4"/>
  <c r="AY251" i="4"/>
  <c r="AY115" i="4"/>
  <c r="AY186" i="4"/>
  <c r="AY20" i="4"/>
  <c r="AY223" i="4"/>
  <c r="AY185" i="4"/>
  <c r="AY41" i="4"/>
  <c r="AY250" i="4"/>
  <c r="AY184" i="4"/>
  <c r="AY114" i="4"/>
  <c r="AY77" i="4"/>
  <c r="AY249" i="4"/>
  <c r="AY19" i="4"/>
  <c r="AY151" i="4"/>
  <c r="AY113" i="4"/>
  <c r="AY183" i="4"/>
  <c r="AY190" i="4"/>
  <c r="AY243" i="4"/>
  <c r="AY253" i="4"/>
  <c r="AY40" i="4"/>
  <c r="AY222" i="4"/>
  <c r="AY260" i="4"/>
  <c r="AY8" i="4"/>
  <c r="AY242" i="4"/>
  <c r="AY112" i="4"/>
  <c r="AY59" i="4"/>
  <c r="AY58" i="4"/>
  <c r="AY149" i="4"/>
  <c r="AY18" i="4"/>
  <c r="AY39" i="4"/>
  <c r="AY57" i="4"/>
  <c r="AY221" i="4"/>
  <c r="AY17" i="4"/>
  <c r="AY266" i="4"/>
  <c r="AY220" i="4"/>
  <c r="AY148" i="4"/>
  <c r="AY219" i="4"/>
  <c r="AY110" i="4"/>
  <c r="AY38" i="4"/>
  <c r="AY109" i="4"/>
  <c r="AY147" i="4"/>
  <c r="AY267" i="4"/>
  <c r="AY76" i="4"/>
  <c r="AY218" i="4"/>
  <c r="AY146" i="4"/>
  <c r="AY108" i="4"/>
  <c r="AY107" i="4"/>
  <c r="AY241" i="4"/>
  <c r="AY16" i="4"/>
  <c r="AY217" i="4"/>
  <c r="AY106" i="4"/>
  <c r="AY122" i="4"/>
  <c r="AY46" i="4"/>
  <c r="AY181" i="4"/>
  <c r="AY15" i="4"/>
  <c r="AY145" i="4"/>
  <c r="AY216" i="4"/>
  <c r="AY215" i="4"/>
  <c r="AY37" i="4"/>
  <c r="AY214" i="4"/>
  <c r="AY180" i="4"/>
  <c r="AY105" i="4"/>
  <c r="AY179" i="4"/>
  <c r="AY213" i="4"/>
  <c r="AY178" i="4"/>
  <c r="AY144" i="4"/>
  <c r="AY212" i="4"/>
  <c r="AY177" i="4"/>
  <c r="AY211" i="4"/>
  <c r="AY176" i="4"/>
  <c r="AY121" i="4"/>
  <c r="AY75" i="4"/>
  <c r="AY175" i="4"/>
  <c r="AY14" i="4"/>
  <c r="AY104" i="4"/>
  <c r="AY232" i="4"/>
  <c r="AY74" i="4"/>
  <c r="AY143" i="4"/>
  <c r="AY174" i="4"/>
  <c r="AY36" i="4"/>
  <c r="AY210" i="4"/>
  <c r="AY173" i="4"/>
  <c r="AY35" i="4"/>
  <c r="AY120" i="4"/>
  <c r="AY248" i="4"/>
  <c r="AY240" i="4"/>
  <c r="AY119" i="4"/>
  <c r="AY209" i="4"/>
  <c r="AY34" i="4"/>
  <c r="AY73" i="4"/>
  <c r="AY103" i="4"/>
  <c r="AY172" i="4"/>
  <c r="AY171" i="4"/>
  <c r="AY102" i="4"/>
  <c r="AY231" i="4"/>
  <c r="AY101" i="4"/>
  <c r="AY100" i="4"/>
  <c r="AY239" i="4"/>
  <c r="AY13" i="4"/>
  <c r="AY208" i="4"/>
  <c r="AY170" i="4"/>
  <c r="AY33" i="4"/>
  <c r="AY142" i="4"/>
  <c r="AY238" i="4"/>
  <c r="AY99" i="4"/>
  <c r="AY98" i="4"/>
  <c r="AY32" i="4"/>
  <c r="AY141" i="4"/>
  <c r="AY252" i="4"/>
  <c r="AY237" i="4"/>
  <c r="AY263" i="4"/>
  <c r="AY258" i="4"/>
  <c r="AY236" i="4"/>
  <c r="AY207" i="4"/>
  <c r="AY169" i="4"/>
  <c r="AY235" i="4"/>
  <c r="AY206" i="4"/>
  <c r="AY140" i="4"/>
  <c r="AY56" i="4"/>
  <c r="AY31" i="4"/>
  <c r="AY30" i="4"/>
  <c r="AY139" i="4"/>
  <c r="AY138" i="4"/>
  <c r="AY137" i="4"/>
  <c r="AY205" i="4"/>
  <c r="AY265" i="4"/>
  <c r="AY136" i="4"/>
  <c r="AY247" i="4"/>
  <c r="AY55" i="4"/>
  <c r="AY54" i="4"/>
  <c r="AY97" i="4"/>
  <c r="AY53" i="4"/>
  <c r="AY52" i="4"/>
  <c r="AY72" i="4"/>
  <c r="AY51" i="4"/>
  <c r="AY29" i="4"/>
  <c r="AY28" i="4"/>
  <c r="AY134" i="4"/>
  <c r="AY204" i="4"/>
  <c r="AY12" i="4"/>
  <c r="AY96" i="4"/>
  <c r="AY168" i="4"/>
  <c r="AY11" i="4"/>
  <c r="AY50" i="4"/>
  <c r="AY27" i="4"/>
  <c r="AY49" i="4"/>
  <c r="AY246" i="4"/>
  <c r="AY71" i="4"/>
  <c r="AY48" i="4"/>
  <c r="AY95" i="4"/>
  <c r="AY26" i="4"/>
  <c r="AY10" i="4"/>
  <c r="AY133" i="4"/>
  <c r="AY132" i="4"/>
  <c r="AY47" i="4"/>
  <c r="AY131" i="4"/>
  <c r="AY70" i="4"/>
  <c r="AY167" i="4"/>
  <c r="AY203" i="4"/>
  <c r="AY202" i="4"/>
  <c r="AY94" i="4"/>
  <c r="AY201" i="4"/>
  <c r="AY93" i="4"/>
  <c r="AY166" i="4"/>
  <c r="AY200" i="4"/>
  <c r="AY130" i="4"/>
  <c r="AY165" i="4"/>
  <c r="AY69" i="4"/>
  <c r="AY257" i="4"/>
  <c r="AY199" i="4"/>
  <c r="AY68" i="4"/>
  <c r="AY198" i="4"/>
  <c r="AY7" i="4"/>
  <c r="AY129" i="4"/>
  <c r="AY254" i="4"/>
  <c r="AY197" i="4"/>
  <c r="AY128" i="4"/>
  <c r="AY234" i="4"/>
  <c r="AY196" i="4"/>
  <c r="AY6" i="4"/>
  <c r="AY164" i="4"/>
  <c r="AY127" i="4"/>
  <c r="AY163" i="4"/>
  <c r="AY92" i="4"/>
  <c r="AY195" i="4"/>
  <c r="AY230" i="4"/>
  <c r="AY262" i="4"/>
  <c r="AY162" i="4"/>
  <c r="AY194" i="4"/>
  <c r="AY233" i="4"/>
  <c r="AY256" i="4"/>
  <c r="AY264" i="4"/>
  <c r="AY161" i="4"/>
  <c r="AY91" i="4"/>
  <c r="AY160" i="4"/>
  <c r="AY25" i="4"/>
  <c r="AY63" i="4"/>
  <c r="AY81" i="4"/>
  <c r="AY193" i="4"/>
  <c r="AY64" i="4"/>
  <c r="AY244" i="4"/>
  <c r="AY123" i="4"/>
  <c r="AY159" i="4"/>
  <c r="AY67" i="4"/>
  <c r="AY90" i="4"/>
  <c r="AY192" i="4"/>
  <c r="AY24" i="4"/>
  <c r="AY9" i="4"/>
  <c r="AY23" i="4"/>
  <c r="AY89" i="4"/>
  <c r="AY126" i="4"/>
  <c r="AY229" i="4"/>
  <c r="AY82" i="4"/>
  <c r="AY88" i="4"/>
  <c r="AY158" i="4"/>
  <c r="AY87" i="4"/>
  <c r="AY86" i="4"/>
  <c r="AY255" i="4"/>
  <c r="AY66" i="4"/>
  <c r="AY157" i="4"/>
  <c r="AY125" i="4"/>
  <c r="AY191" i="4"/>
  <c r="AY65" i="4"/>
  <c r="AY85" i="4"/>
  <c r="AY124" i="4"/>
  <c r="AY84" i="4"/>
  <c r="AY156" i="4"/>
  <c r="AY228" i="4"/>
  <c r="AY83" i="4"/>
  <c r="AY155" i="4"/>
  <c r="AY245" i="4"/>
  <c r="AU22" i="4"/>
  <c r="AU45" i="4"/>
  <c r="AU154" i="4"/>
  <c r="AU227" i="4"/>
  <c r="AU118" i="4"/>
  <c r="AU226" i="4"/>
  <c r="AU153" i="4"/>
  <c r="AU189" i="4"/>
  <c r="AU44" i="4"/>
  <c r="AU152" i="4"/>
  <c r="AU62" i="4"/>
  <c r="AU61" i="4"/>
  <c r="AU261" i="4"/>
  <c r="AU21" i="4"/>
  <c r="AU117" i="4"/>
  <c r="AU60" i="4"/>
  <c r="AU43" i="4"/>
  <c r="AU42" i="4"/>
  <c r="AU80" i="4"/>
  <c r="AU225" i="4"/>
  <c r="AU188" i="4"/>
  <c r="AU224" i="4"/>
  <c r="AU187" i="4"/>
  <c r="AU79" i="4"/>
  <c r="AU78" i="4"/>
  <c r="AU116" i="4"/>
  <c r="AU251" i="4"/>
  <c r="AU115" i="4"/>
  <c r="AU186" i="4"/>
  <c r="AU20" i="4"/>
  <c r="AU223" i="4"/>
  <c r="AU185" i="4"/>
  <c r="AU41" i="4"/>
  <c r="AU250" i="4"/>
  <c r="AU184" i="4"/>
  <c r="AU114" i="4"/>
  <c r="AU77" i="4"/>
  <c r="AU249" i="4"/>
  <c r="AU19" i="4"/>
  <c r="AU151" i="4"/>
  <c r="AU113" i="4"/>
  <c r="AU183" i="4"/>
  <c r="AU190" i="4"/>
  <c r="AU243" i="4"/>
  <c r="AU150" i="4"/>
  <c r="AU253" i="4"/>
  <c r="AU40" i="4"/>
  <c r="AU222" i="4"/>
  <c r="AU260" i="4"/>
  <c r="AU8" i="4"/>
  <c r="AU242" i="4"/>
  <c r="AU112" i="4"/>
  <c r="AU59" i="4"/>
  <c r="AU58" i="4"/>
  <c r="AU149" i="4"/>
  <c r="AU18" i="4"/>
  <c r="AU39" i="4"/>
  <c r="AU57" i="4"/>
  <c r="AU259" i="4"/>
  <c r="AU221" i="4"/>
  <c r="AU111" i="4"/>
  <c r="AU17" i="4"/>
  <c r="AU266" i="4"/>
  <c r="AU220" i="4"/>
  <c r="AU148" i="4"/>
  <c r="AU219" i="4"/>
  <c r="AU110" i="4"/>
  <c r="AU38" i="4"/>
  <c r="AU109" i="4"/>
  <c r="AU147" i="4"/>
  <c r="AU267" i="4"/>
  <c r="AU76" i="4"/>
  <c r="AU182" i="4"/>
  <c r="AU218" i="4"/>
  <c r="AU146" i="4"/>
  <c r="AU108" i="4"/>
  <c r="AU107" i="4"/>
  <c r="AU241" i="4"/>
  <c r="AU16" i="4"/>
  <c r="AU217" i="4"/>
  <c r="AU106" i="4"/>
  <c r="AU122" i="4"/>
  <c r="AU46" i="4"/>
  <c r="AU181" i="4"/>
  <c r="AU15" i="4"/>
  <c r="AU145" i="4"/>
  <c r="AU216" i="4"/>
  <c r="AU215" i="4"/>
  <c r="AU37" i="4"/>
  <c r="AU214" i="4"/>
  <c r="AU180" i="4"/>
  <c r="AU105" i="4"/>
  <c r="AU179" i="4"/>
  <c r="AU213" i="4"/>
  <c r="AU178" i="4"/>
  <c r="AU144" i="4"/>
  <c r="AU212" i="4"/>
  <c r="AU177" i="4"/>
  <c r="AU211" i="4"/>
  <c r="AU176" i="4"/>
  <c r="AU121" i="4"/>
  <c r="AU75" i="4"/>
  <c r="AU175" i="4"/>
  <c r="AU14" i="4"/>
  <c r="AU104" i="4"/>
  <c r="AU232" i="4"/>
  <c r="AU74" i="4"/>
  <c r="AU143" i="4"/>
  <c r="AU174" i="4"/>
  <c r="AU36" i="4"/>
  <c r="AU210" i="4"/>
  <c r="AU173" i="4"/>
  <c r="AU35" i="4"/>
  <c r="AU120" i="4"/>
  <c r="AU248" i="4"/>
  <c r="AU240" i="4"/>
  <c r="AU119" i="4"/>
  <c r="AU209" i="4"/>
  <c r="AU34" i="4"/>
  <c r="AU73" i="4"/>
  <c r="AU103" i="4"/>
  <c r="AU172" i="4"/>
  <c r="AU171" i="4"/>
  <c r="AU102" i="4"/>
  <c r="AU231" i="4"/>
  <c r="AU101" i="4"/>
  <c r="AU100" i="4"/>
  <c r="AU239" i="4"/>
  <c r="AU13" i="4"/>
  <c r="AU208" i="4"/>
  <c r="AU170" i="4"/>
  <c r="AU33" i="4"/>
  <c r="AU142" i="4"/>
  <c r="AU238" i="4"/>
  <c r="AU99" i="4"/>
  <c r="AU98" i="4"/>
  <c r="AU32" i="4"/>
  <c r="AU141" i="4"/>
  <c r="AU252" i="4"/>
  <c r="AU237" i="4"/>
  <c r="AU263" i="4"/>
  <c r="AU258" i="4"/>
  <c r="AU236" i="4"/>
  <c r="AU207" i="4"/>
  <c r="AU169" i="4"/>
  <c r="AU235" i="4"/>
  <c r="AU206" i="4"/>
  <c r="AU140" i="4"/>
  <c r="AU56" i="4"/>
  <c r="AU31" i="4"/>
  <c r="AU30" i="4"/>
  <c r="AU272" i="4"/>
  <c r="AU271" i="4"/>
  <c r="AU270" i="4"/>
  <c r="AU269" i="4"/>
  <c r="AU268" i="4"/>
  <c r="AU139" i="4"/>
  <c r="AU138" i="4"/>
  <c r="AU137" i="4"/>
  <c r="AU205" i="4"/>
  <c r="AU265" i="4"/>
  <c r="AU136" i="4"/>
  <c r="AU247" i="4"/>
  <c r="AU55" i="4"/>
  <c r="AU54" i="4"/>
  <c r="AU97" i="4"/>
  <c r="AU53" i="4"/>
  <c r="AU52" i="4"/>
  <c r="AU72" i="4"/>
  <c r="AU51" i="4"/>
  <c r="AU135" i="4"/>
  <c r="AU29" i="4"/>
  <c r="AU28" i="4"/>
  <c r="AU134" i="4"/>
  <c r="AU204" i="4"/>
  <c r="AU12" i="4"/>
  <c r="AU96" i="4"/>
  <c r="AU168" i="4"/>
  <c r="AU11" i="4"/>
  <c r="AU50" i="4"/>
  <c r="AU27" i="4"/>
  <c r="AU49" i="4"/>
  <c r="AU246" i="4"/>
  <c r="AU71" i="4"/>
  <c r="AU48" i="4"/>
  <c r="AU95" i="4"/>
  <c r="AU26" i="4"/>
  <c r="AU10" i="4"/>
  <c r="AU133" i="4"/>
  <c r="AU132" i="4"/>
  <c r="AU47" i="4"/>
  <c r="AU131" i="4"/>
  <c r="AU70" i="4"/>
  <c r="AU167" i="4"/>
  <c r="AU203" i="4"/>
  <c r="AU202" i="4"/>
  <c r="AU94" i="4"/>
  <c r="AU201" i="4"/>
  <c r="AU93" i="4"/>
  <c r="AU166" i="4"/>
  <c r="AU200" i="4"/>
  <c r="AU130" i="4"/>
  <c r="AU165" i="4"/>
  <c r="AU69" i="4"/>
  <c r="AU257" i="4"/>
  <c r="AU199" i="4"/>
  <c r="AU68" i="4"/>
  <c r="AU198" i="4"/>
  <c r="AU7" i="4"/>
  <c r="AU129" i="4"/>
  <c r="AU254" i="4"/>
  <c r="AU197" i="4"/>
  <c r="AU128" i="4"/>
  <c r="AU234" i="4"/>
  <c r="AU196" i="4"/>
  <c r="AU6" i="4"/>
  <c r="AU164" i="4"/>
  <c r="AU127" i="4"/>
  <c r="AU163" i="4"/>
  <c r="AU92" i="4"/>
  <c r="AU195" i="4"/>
  <c r="AU230" i="4"/>
  <c r="AU262" i="4"/>
  <c r="AU162" i="4"/>
  <c r="AU194" i="4"/>
  <c r="AU233" i="4"/>
  <c r="AU256" i="4"/>
  <c r="AU264" i="4"/>
  <c r="AU161" i="4"/>
  <c r="AU91" i="4"/>
  <c r="AU160" i="4"/>
  <c r="AU25" i="4"/>
  <c r="AU63" i="4"/>
  <c r="AU81" i="4"/>
  <c r="AU193" i="4"/>
  <c r="AU64" i="4"/>
  <c r="AU244" i="4"/>
  <c r="AU123" i="4"/>
  <c r="AU159" i="4"/>
  <c r="AU67" i="4"/>
  <c r="AU90" i="4"/>
  <c r="AU192" i="4"/>
  <c r="AU24" i="4"/>
  <c r="AU9" i="4"/>
  <c r="AU23" i="4"/>
  <c r="AU89" i="4"/>
  <c r="AU126" i="4"/>
  <c r="AU229" i="4"/>
  <c r="AU82" i="4"/>
  <c r="AU88" i="4"/>
  <c r="AU158" i="4"/>
  <c r="AU87" i="4"/>
  <c r="AU86" i="4"/>
  <c r="AU255" i="4"/>
  <c r="AU66" i="4"/>
  <c r="AU157" i="4"/>
  <c r="AU125" i="4"/>
  <c r="AU191" i="4"/>
  <c r="AU65" i="4"/>
  <c r="AU85" i="4"/>
  <c r="AU124" i="4"/>
  <c r="AU84" i="4"/>
  <c r="AU156" i="4"/>
  <c r="AU228" i="4"/>
  <c r="AU83" i="4"/>
  <c r="AH22" i="4"/>
  <c r="AH45" i="4"/>
  <c r="AH154" i="4"/>
  <c r="AH227" i="4"/>
  <c r="AH118" i="4"/>
  <c r="AH226" i="4"/>
  <c r="AH153" i="4"/>
  <c r="AH189" i="4"/>
  <c r="AH44" i="4"/>
  <c r="AH152" i="4"/>
  <c r="AH62" i="4"/>
  <c r="AH61" i="4"/>
  <c r="AH261" i="4"/>
  <c r="AH21" i="4"/>
  <c r="AH117" i="4"/>
  <c r="AH60" i="4"/>
  <c r="AH43" i="4"/>
  <c r="AH42" i="4"/>
  <c r="AH80" i="4"/>
  <c r="AH225" i="4"/>
  <c r="AH188" i="4"/>
  <c r="AH224" i="4"/>
  <c r="AH187" i="4"/>
  <c r="AH79" i="4"/>
  <c r="AH78" i="4"/>
  <c r="AH116" i="4"/>
  <c r="AH251" i="4"/>
  <c r="AH115" i="4"/>
  <c r="AH186" i="4"/>
  <c r="AH20" i="4"/>
  <c r="AH223" i="4"/>
  <c r="AH185" i="4"/>
  <c r="AH41" i="4"/>
  <c r="AH250" i="4"/>
  <c r="AH184" i="4"/>
  <c r="AH114" i="4"/>
  <c r="AH77" i="4"/>
  <c r="AH249" i="4"/>
  <c r="AH19" i="4"/>
  <c r="AH151" i="4"/>
  <c r="AH113" i="4"/>
  <c r="AH183" i="4"/>
  <c r="AH190" i="4"/>
  <c r="AH243" i="4"/>
  <c r="AH150" i="4"/>
  <c r="AH253" i="4"/>
  <c r="AH40" i="4"/>
  <c r="AH222" i="4"/>
  <c r="AH260" i="4"/>
  <c r="AH8" i="4"/>
  <c r="AH242" i="4"/>
  <c r="AH112" i="4"/>
  <c r="AH59" i="4"/>
  <c r="AH58" i="4"/>
  <c r="AH149" i="4"/>
  <c r="AH18" i="4"/>
  <c r="AH39" i="4"/>
  <c r="AH57" i="4"/>
  <c r="AH259" i="4"/>
  <c r="AH221" i="4"/>
  <c r="AH111" i="4"/>
  <c r="AH17" i="4"/>
  <c r="AH266" i="4"/>
  <c r="AH220" i="4"/>
  <c r="AH148" i="4"/>
  <c r="AH219" i="4"/>
  <c r="AH110" i="4"/>
  <c r="AH38" i="4"/>
  <c r="AH109" i="4"/>
  <c r="AH147" i="4"/>
  <c r="AH267" i="4"/>
  <c r="AH76" i="4"/>
  <c r="AH182" i="4"/>
  <c r="AH218" i="4"/>
  <c r="AH146" i="4"/>
  <c r="AH108" i="4"/>
  <c r="AH107" i="4"/>
  <c r="AH241" i="4"/>
  <c r="AH16" i="4"/>
  <c r="AH217" i="4"/>
  <c r="AH106" i="4"/>
  <c r="AH122" i="4"/>
  <c r="AH46" i="4"/>
  <c r="AH181" i="4"/>
  <c r="AH15" i="4"/>
  <c r="AH145" i="4"/>
  <c r="AH216" i="4"/>
  <c r="AH215" i="4"/>
  <c r="AH37" i="4"/>
  <c r="AH214" i="4"/>
  <c r="AH180" i="4"/>
  <c r="AH105" i="4"/>
  <c r="AH179" i="4"/>
  <c r="AH213" i="4"/>
  <c r="AH178" i="4"/>
  <c r="AH144" i="4"/>
  <c r="AH212" i="4"/>
  <c r="AH177" i="4"/>
  <c r="AH211" i="4"/>
  <c r="AH176" i="4"/>
  <c r="AH121" i="4"/>
  <c r="AH75" i="4"/>
  <c r="AH175" i="4"/>
  <c r="AH14" i="4"/>
  <c r="AH104" i="4"/>
  <c r="AH232" i="4"/>
  <c r="AH74" i="4"/>
  <c r="AH143" i="4"/>
  <c r="AH174" i="4"/>
  <c r="AH36" i="4"/>
  <c r="AH210" i="4"/>
  <c r="AH173" i="4"/>
  <c r="AH35" i="4"/>
  <c r="AH120" i="4"/>
  <c r="AH248" i="4"/>
  <c r="AH240" i="4"/>
  <c r="AH119" i="4"/>
  <c r="AH209" i="4"/>
  <c r="AH34" i="4"/>
  <c r="AH73" i="4"/>
  <c r="AH103" i="4"/>
  <c r="AH172" i="4"/>
  <c r="AH171" i="4"/>
  <c r="AH102" i="4"/>
  <c r="AH231" i="4"/>
  <c r="AH101" i="4"/>
  <c r="AH100" i="4"/>
  <c r="AH239" i="4"/>
  <c r="AH13" i="4"/>
  <c r="AH208" i="4"/>
  <c r="AH170" i="4"/>
  <c r="AH33" i="4"/>
  <c r="AH142" i="4"/>
  <c r="AH238" i="4"/>
  <c r="AH99" i="4"/>
  <c r="AH98" i="4"/>
  <c r="AH32" i="4"/>
  <c r="AH141" i="4"/>
  <c r="AH252" i="4"/>
  <c r="AH237" i="4"/>
  <c r="AH263" i="4"/>
  <c r="AH258" i="4"/>
  <c r="AH236" i="4"/>
  <c r="AH207" i="4"/>
  <c r="AH169" i="4"/>
  <c r="AH235" i="4"/>
  <c r="AH206" i="4"/>
  <c r="AH140" i="4"/>
  <c r="AH56" i="4"/>
  <c r="AH31" i="4"/>
  <c r="AH30" i="4"/>
  <c r="AH272" i="4"/>
  <c r="AH271" i="4"/>
  <c r="AH270" i="4"/>
  <c r="AH269" i="4"/>
  <c r="AH268" i="4"/>
  <c r="AH265" i="4"/>
  <c r="AH136" i="4"/>
  <c r="AH247" i="4"/>
  <c r="AH55" i="4"/>
  <c r="AH54" i="4"/>
  <c r="AH97" i="4"/>
  <c r="AH53" i="4"/>
  <c r="AH52" i="4"/>
  <c r="AH72" i="4"/>
  <c r="AH51" i="4"/>
  <c r="AH135" i="4"/>
  <c r="AH29" i="4"/>
  <c r="AH28" i="4"/>
  <c r="AH134" i="4"/>
  <c r="AH204" i="4"/>
  <c r="AH12" i="4"/>
  <c r="AH96" i="4"/>
  <c r="AH168" i="4"/>
  <c r="AH11" i="4"/>
  <c r="AH50" i="4"/>
  <c r="AH27" i="4"/>
  <c r="AH49" i="4"/>
  <c r="AH246" i="4"/>
  <c r="AH71" i="4"/>
  <c r="AH48" i="4"/>
  <c r="AH95" i="4"/>
  <c r="AH26" i="4"/>
  <c r="AH10" i="4"/>
  <c r="AH133" i="4"/>
  <c r="AH132" i="4"/>
  <c r="AH47" i="4"/>
  <c r="AH131" i="4"/>
  <c r="AH70" i="4"/>
  <c r="AH167" i="4"/>
  <c r="AH203" i="4"/>
  <c r="AH202" i="4"/>
  <c r="AH94" i="4"/>
  <c r="AH201" i="4"/>
  <c r="AH93" i="4"/>
  <c r="AH166" i="4"/>
  <c r="AH200" i="4"/>
  <c r="AH130" i="4"/>
  <c r="AH165" i="4"/>
  <c r="AH69" i="4"/>
  <c r="AH257" i="4"/>
  <c r="AH199" i="4"/>
  <c r="AH68" i="4"/>
  <c r="AH198" i="4"/>
  <c r="AH7" i="4"/>
  <c r="AH129" i="4"/>
  <c r="AH197" i="4"/>
  <c r="AH128" i="4"/>
  <c r="AH234" i="4"/>
  <c r="AH196" i="4"/>
  <c r="AH6" i="4"/>
  <c r="AH164" i="4"/>
  <c r="AH127" i="4"/>
  <c r="AH163" i="4"/>
  <c r="AH92" i="4"/>
  <c r="AH195" i="4"/>
  <c r="AH230" i="4"/>
  <c r="AH262" i="4"/>
  <c r="AH162" i="4"/>
  <c r="AH194" i="4"/>
  <c r="AH233" i="4"/>
  <c r="AH256" i="4"/>
  <c r="AH264" i="4"/>
  <c r="AH161" i="4"/>
  <c r="AH160" i="4"/>
  <c r="AH25" i="4"/>
  <c r="AH63" i="4"/>
  <c r="AH81" i="4"/>
  <c r="AH193" i="4"/>
  <c r="AH64" i="4"/>
  <c r="AH244" i="4"/>
  <c r="AH123" i="4"/>
  <c r="AH159" i="4"/>
  <c r="AH67" i="4"/>
  <c r="AH90" i="4"/>
  <c r="AH192" i="4"/>
  <c r="AH24" i="4"/>
  <c r="AH9" i="4"/>
  <c r="AH23" i="4"/>
  <c r="AH89" i="4"/>
  <c r="AH126" i="4"/>
  <c r="AH229" i="4"/>
  <c r="AH82" i="4"/>
  <c r="AH88" i="4"/>
  <c r="AH158" i="4"/>
  <c r="AH87" i="4"/>
  <c r="AH86" i="4"/>
  <c r="AH255" i="4"/>
  <c r="AH66" i="4"/>
  <c r="AH157" i="4"/>
  <c r="AH125" i="4"/>
  <c r="AH191" i="4"/>
  <c r="AH65" i="4"/>
  <c r="AH85" i="4"/>
  <c r="AH124" i="4"/>
  <c r="AH84" i="4"/>
  <c r="AH156" i="4"/>
  <c r="AH228" i="4"/>
  <c r="AH83" i="4"/>
  <c r="AU245" i="4"/>
  <c r="AU155" i="4"/>
  <c r="AH245" i="4"/>
  <c r="AH155" i="4"/>
  <c r="AY135" i="4"/>
  <c r="AP245" i="4" l="1"/>
  <c r="AR245" i="4" s="1"/>
  <c r="AL245" i="4"/>
  <c r="AP84" i="4"/>
  <c r="AR84" i="4" s="1"/>
  <c r="AL84" i="4"/>
  <c r="AP191" i="4"/>
  <c r="AR191" i="4" s="1"/>
  <c r="AS191" i="4" s="1"/>
  <c r="AL191" i="4"/>
  <c r="AP87" i="4"/>
  <c r="AR87" i="4" s="1"/>
  <c r="AL87" i="4"/>
  <c r="AP89" i="4"/>
  <c r="AR89" i="4" s="1"/>
  <c r="AL89" i="4"/>
  <c r="AP192" i="4"/>
  <c r="AR192" i="4" s="1"/>
  <c r="AL192" i="4"/>
  <c r="AP67" i="4"/>
  <c r="AR67" i="4" s="1"/>
  <c r="AS67" i="4" s="1"/>
  <c r="AL67" i="4"/>
  <c r="AP64" i="4"/>
  <c r="AR64" i="4" s="1"/>
  <c r="AL64" i="4"/>
  <c r="AP25" i="4"/>
  <c r="AR25" i="4" s="1"/>
  <c r="AS25" i="4" s="1"/>
  <c r="AL25" i="4"/>
  <c r="AP256" i="4"/>
  <c r="AR256" i="4" s="1"/>
  <c r="AL256" i="4"/>
  <c r="AP262" i="4"/>
  <c r="AR262" i="4" s="1"/>
  <c r="AS262" i="4" s="1"/>
  <c r="AL262" i="4"/>
  <c r="AP163" i="4"/>
  <c r="AR163" i="4" s="1"/>
  <c r="AL163" i="4"/>
  <c r="AP196" i="4"/>
  <c r="AR196" i="4" s="1"/>
  <c r="AS196" i="4" s="1"/>
  <c r="AL196" i="4"/>
  <c r="AP129" i="4"/>
  <c r="AR129" i="4" s="1"/>
  <c r="AL129" i="4"/>
  <c r="AP198" i="4"/>
  <c r="AR198" i="4" s="1"/>
  <c r="AS198" i="4" s="1"/>
  <c r="AL198" i="4"/>
  <c r="AP199" i="4"/>
  <c r="AR199" i="4" s="1"/>
  <c r="AL199" i="4"/>
  <c r="AP69" i="4"/>
  <c r="AR69" i="4" s="1"/>
  <c r="AL69" i="4"/>
  <c r="AP130" i="4"/>
  <c r="AR130" i="4" s="1"/>
  <c r="AL130" i="4"/>
  <c r="AP166" i="4"/>
  <c r="AR166" i="4" s="1"/>
  <c r="AS166" i="4" s="1"/>
  <c r="AL166" i="4"/>
  <c r="AP201" i="4"/>
  <c r="AR201" i="4" s="1"/>
  <c r="AL201" i="4"/>
  <c r="AP202" i="4"/>
  <c r="AR202" i="4" s="1"/>
  <c r="AS202" i="4" s="1"/>
  <c r="AL202" i="4"/>
  <c r="AP167" i="4"/>
  <c r="AR167" i="4" s="1"/>
  <c r="AL167" i="4"/>
  <c r="AP131" i="4"/>
  <c r="AR131" i="4" s="1"/>
  <c r="AS131" i="4" s="1"/>
  <c r="AL131" i="4"/>
  <c r="AP132" i="4"/>
  <c r="AR132" i="4" s="1"/>
  <c r="AL132" i="4"/>
  <c r="AP10" i="4"/>
  <c r="AR10" i="4" s="1"/>
  <c r="AL10" i="4"/>
  <c r="AP95" i="4"/>
  <c r="AR95" i="4" s="1"/>
  <c r="AL95" i="4"/>
  <c r="AP71" i="4"/>
  <c r="AR71" i="4" s="1"/>
  <c r="AS71" i="4" s="1"/>
  <c r="AL71" i="4"/>
  <c r="AP49" i="4"/>
  <c r="AR49" i="4" s="1"/>
  <c r="AL49" i="4"/>
  <c r="AP50" i="4"/>
  <c r="AR50" i="4" s="1"/>
  <c r="AS50" i="4" s="1"/>
  <c r="AL50" i="4"/>
  <c r="AP168" i="4"/>
  <c r="AR168" i="4" s="1"/>
  <c r="AL168" i="4"/>
  <c r="AP12" i="4"/>
  <c r="AR12" i="4" s="1"/>
  <c r="AS12" i="4" s="1"/>
  <c r="AL12" i="4"/>
  <c r="AP134" i="4"/>
  <c r="AR134" i="4" s="1"/>
  <c r="AL134" i="4"/>
  <c r="AP29" i="4"/>
  <c r="AR29" i="4" s="1"/>
  <c r="AL29" i="4"/>
  <c r="AP51" i="4"/>
  <c r="AR51" i="4" s="1"/>
  <c r="AL51" i="4"/>
  <c r="AP52" i="4"/>
  <c r="AR52" i="4" s="1"/>
  <c r="AS52" i="4" s="1"/>
  <c r="AL52" i="4"/>
  <c r="AP97" i="4"/>
  <c r="AR97" i="4" s="1"/>
  <c r="AL97" i="4"/>
  <c r="AP55" i="4"/>
  <c r="AR55" i="4" s="1"/>
  <c r="AS55" i="4" s="1"/>
  <c r="AL55" i="4"/>
  <c r="AP136" i="4"/>
  <c r="AR136" i="4" s="1"/>
  <c r="AL136" i="4"/>
  <c r="AP268" i="4"/>
  <c r="AR268" i="4" s="1"/>
  <c r="AL268" i="4"/>
  <c r="AP270" i="4"/>
  <c r="AR270" i="4" s="1"/>
  <c r="AL270" i="4"/>
  <c r="AP272" i="4"/>
  <c r="AR272" i="4" s="1"/>
  <c r="AS272" i="4" s="1"/>
  <c r="AL272" i="4"/>
  <c r="AP31" i="4"/>
  <c r="AR31" i="4" s="1"/>
  <c r="AL31" i="4"/>
  <c r="AP140" i="4"/>
  <c r="AR140" i="4" s="1"/>
  <c r="AS140" i="4" s="1"/>
  <c r="AL140" i="4"/>
  <c r="AP235" i="4"/>
  <c r="AR235" i="4" s="1"/>
  <c r="AL235" i="4"/>
  <c r="AP207" i="4"/>
  <c r="AR207" i="4" s="1"/>
  <c r="AS207" i="4" s="1"/>
  <c r="AL207" i="4"/>
  <c r="AP258" i="4"/>
  <c r="AR258" i="4" s="1"/>
  <c r="AL258" i="4"/>
  <c r="AP237" i="4"/>
  <c r="AR237" i="4" s="1"/>
  <c r="AL237" i="4"/>
  <c r="AP141" i="4"/>
  <c r="AR141" i="4" s="1"/>
  <c r="AL141" i="4"/>
  <c r="AP98" i="4"/>
  <c r="AR98" i="4" s="1"/>
  <c r="AS98" i="4" s="1"/>
  <c r="AL98" i="4"/>
  <c r="AP238" i="4"/>
  <c r="AR238" i="4" s="1"/>
  <c r="AL238" i="4"/>
  <c r="AP33" i="4"/>
  <c r="AR33" i="4" s="1"/>
  <c r="AS33" i="4" s="1"/>
  <c r="AL33" i="4"/>
  <c r="AP208" i="4"/>
  <c r="AR208" i="4" s="1"/>
  <c r="AL208" i="4"/>
  <c r="AP239" i="4"/>
  <c r="AR239" i="4" s="1"/>
  <c r="AS239" i="4" s="1"/>
  <c r="AL239" i="4"/>
  <c r="AP101" i="4"/>
  <c r="AR101" i="4" s="1"/>
  <c r="AL101" i="4"/>
  <c r="AP102" i="4"/>
  <c r="AR102" i="4" s="1"/>
  <c r="AL102" i="4"/>
  <c r="AP172" i="4"/>
  <c r="AR172" i="4" s="1"/>
  <c r="AL172" i="4"/>
  <c r="AP73" i="4"/>
  <c r="AR73" i="4" s="1"/>
  <c r="AS73" i="4" s="1"/>
  <c r="AL73" i="4"/>
  <c r="AP209" i="4"/>
  <c r="AR209" i="4" s="1"/>
  <c r="AL209" i="4"/>
  <c r="AP240" i="4"/>
  <c r="AR240" i="4" s="1"/>
  <c r="AS240" i="4" s="1"/>
  <c r="AL240" i="4"/>
  <c r="AP120" i="4"/>
  <c r="AR120" i="4" s="1"/>
  <c r="AL120" i="4"/>
  <c r="AP173" i="4"/>
  <c r="AR173" i="4" s="1"/>
  <c r="AS173" i="4" s="1"/>
  <c r="AL173" i="4"/>
  <c r="AP36" i="4"/>
  <c r="AR36" i="4" s="1"/>
  <c r="AL36" i="4"/>
  <c r="AP143" i="4"/>
  <c r="AR143" i="4" s="1"/>
  <c r="AL143" i="4"/>
  <c r="AP232" i="4"/>
  <c r="AR232" i="4" s="1"/>
  <c r="AL232" i="4"/>
  <c r="AP14" i="4"/>
  <c r="AR14" i="4" s="1"/>
  <c r="AS14" i="4" s="1"/>
  <c r="AL14" i="4"/>
  <c r="AP75" i="4"/>
  <c r="AR75" i="4" s="1"/>
  <c r="AL75" i="4"/>
  <c r="AP176" i="4"/>
  <c r="AR176" i="4" s="1"/>
  <c r="AS176" i="4" s="1"/>
  <c r="AL176" i="4"/>
  <c r="AP177" i="4"/>
  <c r="AR177" i="4" s="1"/>
  <c r="AL177" i="4"/>
  <c r="AP144" i="4"/>
  <c r="AR144" i="4" s="1"/>
  <c r="AS144" i="4" s="1"/>
  <c r="AL144" i="4"/>
  <c r="AP213" i="4"/>
  <c r="AR213" i="4" s="1"/>
  <c r="AL213" i="4"/>
  <c r="AP105" i="4"/>
  <c r="AR105" i="4" s="1"/>
  <c r="AS105" i="4" s="1"/>
  <c r="AL105" i="4"/>
  <c r="AP214" i="4"/>
  <c r="AR214" i="4" s="1"/>
  <c r="AL214" i="4"/>
  <c r="AP215" i="4"/>
  <c r="AR215" i="4" s="1"/>
  <c r="AL215" i="4"/>
  <c r="AP145" i="4"/>
  <c r="AR145" i="4" s="1"/>
  <c r="AL145" i="4"/>
  <c r="AP181" i="4"/>
  <c r="AR181" i="4" s="1"/>
  <c r="AS181" i="4" s="1"/>
  <c r="AL181" i="4"/>
  <c r="AP122" i="4"/>
  <c r="AR122" i="4" s="1"/>
  <c r="AL122" i="4"/>
  <c r="AP217" i="4"/>
  <c r="AR217" i="4" s="1"/>
  <c r="AS217" i="4" s="1"/>
  <c r="AL217" i="4"/>
  <c r="AP241" i="4"/>
  <c r="AR241" i="4" s="1"/>
  <c r="AL241" i="4"/>
  <c r="AP108" i="4"/>
  <c r="AR108" i="4" s="1"/>
  <c r="AS108" i="4" s="1"/>
  <c r="AL108" i="4"/>
  <c r="AP218" i="4"/>
  <c r="AR218" i="4" s="1"/>
  <c r="AL218" i="4"/>
  <c r="AP76" i="4"/>
  <c r="AR76" i="4" s="1"/>
  <c r="AL76" i="4"/>
  <c r="AP147" i="4"/>
  <c r="AR147" i="4" s="1"/>
  <c r="AL147" i="4"/>
  <c r="AP38" i="4"/>
  <c r="AR38" i="4" s="1"/>
  <c r="AS38" i="4" s="1"/>
  <c r="AL38" i="4"/>
  <c r="AP219" i="4"/>
  <c r="AR219" i="4" s="1"/>
  <c r="AL219" i="4"/>
  <c r="AP220" i="4"/>
  <c r="AR220" i="4" s="1"/>
  <c r="AS220" i="4" s="1"/>
  <c r="AL220" i="4"/>
  <c r="AP17" i="4"/>
  <c r="AR17" i="4" s="1"/>
  <c r="AL17" i="4"/>
  <c r="AP221" i="4"/>
  <c r="AR221" i="4" s="1"/>
  <c r="AS221" i="4" s="1"/>
  <c r="AL221" i="4"/>
  <c r="AP57" i="4"/>
  <c r="AR57" i="4" s="1"/>
  <c r="AL57" i="4"/>
  <c r="AP18" i="4"/>
  <c r="AR18" i="4" s="1"/>
  <c r="AL18" i="4"/>
  <c r="AP58" i="4"/>
  <c r="AR58" i="4" s="1"/>
  <c r="AL58" i="4"/>
  <c r="AP112" i="4"/>
  <c r="AR112" i="4" s="1"/>
  <c r="AS112" i="4" s="1"/>
  <c r="AL112" i="4"/>
  <c r="AP8" i="4"/>
  <c r="AR8" i="4" s="1"/>
  <c r="AL8" i="4"/>
  <c r="AP222" i="4"/>
  <c r="AR222" i="4" s="1"/>
  <c r="AS222" i="4" s="1"/>
  <c r="AL222" i="4"/>
  <c r="AP253" i="4"/>
  <c r="AR253" i="4" s="1"/>
  <c r="AL253" i="4"/>
  <c r="AP243" i="4"/>
  <c r="AR243" i="4" s="1"/>
  <c r="AS243" i="4" s="1"/>
  <c r="AL243" i="4"/>
  <c r="AP183" i="4"/>
  <c r="AR183" i="4" s="1"/>
  <c r="AL183" i="4"/>
  <c r="AP151" i="4"/>
  <c r="AR151" i="4" s="1"/>
  <c r="AL151" i="4"/>
  <c r="AP249" i="4"/>
  <c r="AR249" i="4" s="1"/>
  <c r="AL249" i="4"/>
  <c r="AP114" i="4"/>
  <c r="AR114" i="4" s="1"/>
  <c r="AS114" i="4" s="1"/>
  <c r="AL114" i="4"/>
  <c r="AP250" i="4"/>
  <c r="AR250" i="4" s="1"/>
  <c r="AL250" i="4"/>
  <c r="AP185" i="4"/>
  <c r="AR185" i="4" s="1"/>
  <c r="AS185" i="4" s="1"/>
  <c r="AL185" i="4"/>
  <c r="AP20" i="4"/>
  <c r="AR20" i="4" s="1"/>
  <c r="AL20" i="4"/>
  <c r="AP115" i="4"/>
  <c r="AR115" i="4" s="1"/>
  <c r="AS115" i="4" s="1"/>
  <c r="AL115" i="4"/>
  <c r="AP116" i="4"/>
  <c r="AR116" i="4" s="1"/>
  <c r="AL116" i="4"/>
  <c r="AP79" i="4"/>
  <c r="AR79" i="4" s="1"/>
  <c r="AL79" i="4"/>
  <c r="AP224" i="4"/>
  <c r="AR224" i="4" s="1"/>
  <c r="AL224" i="4"/>
  <c r="AP225" i="4"/>
  <c r="AR225" i="4" s="1"/>
  <c r="AS225" i="4" s="1"/>
  <c r="AL225" i="4"/>
  <c r="AP42" i="4"/>
  <c r="AR42" i="4" s="1"/>
  <c r="AL42" i="4"/>
  <c r="AP60" i="4"/>
  <c r="AR60" i="4" s="1"/>
  <c r="AS60" i="4" s="1"/>
  <c r="AL60" i="4"/>
  <c r="AP21" i="4"/>
  <c r="AR21" i="4" s="1"/>
  <c r="AL21" i="4"/>
  <c r="AP61" i="4"/>
  <c r="AR61" i="4" s="1"/>
  <c r="AS61" i="4" s="1"/>
  <c r="AL61" i="4"/>
  <c r="AP152" i="4"/>
  <c r="AR152" i="4" s="1"/>
  <c r="AL152" i="4"/>
  <c r="AP189" i="4"/>
  <c r="AR189" i="4" s="1"/>
  <c r="AL189" i="4"/>
  <c r="AP226" i="4"/>
  <c r="AR226" i="4" s="1"/>
  <c r="AL226" i="4"/>
  <c r="AP227" i="4"/>
  <c r="AR227" i="4" s="1"/>
  <c r="AS227" i="4" s="1"/>
  <c r="AL227" i="4"/>
  <c r="AP45" i="4"/>
  <c r="AR45" i="4" s="1"/>
  <c r="AL45" i="4"/>
  <c r="AP228" i="4"/>
  <c r="AR228" i="4" s="1"/>
  <c r="AS228" i="4" s="1"/>
  <c r="AL228" i="4"/>
  <c r="AP85" i="4"/>
  <c r="AR85" i="4" s="1"/>
  <c r="AL85" i="4"/>
  <c r="AP157" i="4"/>
  <c r="AR157" i="4" s="1"/>
  <c r="AS157" i="4" s="1"/>
  <c r="AL157" i="4"/>
  <c r="AP255" i="4"/>
  <c r="AR255" i="4" s="1"/>
  <c r="AL255" i="4"/>
  <c r="AP88" i="4"/>
  <c r="AR88" i="4" s="1"/>
  <c r="AS88" i="4" s="1"/>
  <c r="AL88" i="4"/>
  <c r="AP229" i="4"/>
  <c r="AR229" i="4" s="1"/>
  <c r="AL229" i="4"/>
  <c r="AP9" i="4"/>
  <c r="AR9" i="4" s="1"/>
  <c r="AS9" i="4" s="1"/>
  <c r="AL9" i="4"/>
  <c r="AP123" i="4"/>
  <c r="AR123" i="4" s="1"/>
  <c r="AL123" i="4"/>
  <c r="AP81" i="4"/>
  <c r="AR81" i="4" s="1"/>
  <c r="AS81" i="4" s="1"/>
  <c r="AL81" i="4"/>
  <c r="AP161" i="4"/>
  <c r="AR161" i="4" s="1"/>
  <c r="AL161" i="4"/>
  <c r="AP194" i="4"/>
  <c r="AR194" i="4" s="1"/>
  <c r="AS194" i="4" s="1"/>
  <c r="AL194" i="4"/>
  <c r="AP195" i="4"/>
  <c r="AR195" i="4" s="1"/>
  <c r="AL195" i="4"/>
  <c r="AP164" i="4"/>
  <c r="AR164" i="4" s="1"/>
  <c r="AL164" i="4"/>
  <c r="AP128" i="4"/>
  <c r="AR128" i="4" s="1"/>
  <c r="AL128" i="4"/>
  <c r="AP155" i="4"/>
  <c r="AR155" i="4" s="1"/>
  <c r="AS155" i="4" s="1"/>
  <c r="AL155" i="4"/>
  <c r="AP83" i="4"/>
  <c r="AR83" i="4" s="1"/>
  <c r="AL83" i="4"/>
  <c r="AP156" i="4"/>
  <c r="AR156" i="4" s="1"/>
  <c r="AS156" i="4" s="1"/>
  <c r="AL156" i="4"/>
  <c r="AP124" i="4"/>
  <c r="AR124" i="4" s="1"/>
  <c r="AL124" i="4"/>
  <c r="AP65" i="4"/>
  <c r="AR65" i="4" s="1"/>
  <c r="AL65" i="4"/>
  <c r="AP125" i="4"/>
  <c r="AR125" i="4" s="1"/>
  <c r="AL125" i="4"/>
  <c r="AP66" i="4"/>
  <c r="AR66" i="4" s="1"/>
  <c r="AS66" i="4" s="1"/>
  <c r="AL66" i="4"/>
  <c r="AP86" i="4"/>
  <c r="AR86" i="4" s="1"/>
  <c r="AL86" i="4"/>
  <c r="AP158" i="4"/>
  <c r="AR158" i="4" s="1"/>
  <c r="AS158" i="4" s="1"/>
  <c r="AL158" i="4"/>
  <c r="AP82" i="4"/>
  <c r="AR82" i="4" s="1"/>
  <c r="AL82" i="4"/>
  <c r="AP126" i="4"/>
  <c r="AR126" i="4" s="1"/>
  <c r="AS126" i="4" s="1"/>
  <c r="AL126" i="4"/>
  <c r="AP23" i="4"/>
  <c r="AR23" i="4" s="1"/>
  <c r="AL23" i="4"/>
  <c r="AP24" i="4"/>
  <c r="AR24" i="4" s="1"/>
  <c r="AS24" i="4" s="1"/>
  <c r="AL24" i="4"/>
  <c r="AP90" i="4"/>
  <c r="AR90" i="4" s="1"/>
  <c r="AL90" i="4"/>
  <c r="AP159" i="4"/>
  <c r="AR159" i="4" s="1"/>
  <c r="AL159" i="4"/>
  <c r="AP244" i="4"/>
  <c r="AR244" i="4" s="1"/>
  <c r="AL244" i="4"/>
  <c r="AP193" i="4"/>
  <c r="AR193" i="4" s="1"/>
  <c r="AS193" i="4" s="1"/>
  <c r="AL193" i="4"/>
  <c r="AP63" i="4"/>
  <c r="AR63" i="4" s="1"/>
  <c r="AL63" i="4"/>
  <c r="AP160" i="4"/>
  <c r="AR160" i="4" s="1"/>
  <c r="AS160" i="4" s="1"/>
  <c r="AL160" i="4"/>
  <c r="AP264" i="4"/>
  <c r="AR264" i="4" s="1"/>
  <c r="AL264" i="4"/>
  <c r="AP233" i="4"/>
  <c r="AR233" i="4" s="1"/>
  <c r="AS233" i="4" s="1"/>
  <c r="AL233" i="4"/>
  <c r="AP162" i="4"/>
  <c r="AR162" i="4" s="1"/>
  <c r="AL162" i="4"/>
  <c r="AP230" i="4"/>
  <c r="AR230" i="4" s="1"/>
  <c r="AS230" i="4" s="1"/>
  <c r="AL230" i="4"/>
  <c r="AP92" i="4"/>
  <c r="AR92" i="4" s="1"/>
  <c r="AL92" i="4"/>
  <c r="AP127" i="4"/>
  <c r="AR127" i="4" s="1"/>
  <c r="AS127" i="4" s="1"/>
  <c r="AL127" i="4"/>
  <c r="AP6" i="4"/>
  <c r="AR6" i="4" s="1"/>
  <c r="AH273" i="4"/>
  <c r="AO273" i="4" s="1"/>
  <c r="AL6" i="4"/>
  <c r="AP234" i="4"/>
  <c r="AR234" i="4" s="1"/>
  <c r="AS234" i="4" s="1"/>
  <c r="AL234" i="4"/>
  <c r="AP197" i="4"/>
  <c r="AR197" i="4" s="1"/>
  <c r="AS197" i="4" s="1"/>
  <c r="AL197" i="4"/>
  <c r="AP7" i="4"/>
  <c r="AR7" i="4" s="1"/>
  <c r="AL7" i="4"/>
  <c r="AP68" i="4"/>
  <c r="AR68" i="4" s="1"/>
  <c r="AS68" i="4" s="1"/>
  <c r="AL68" i="4"/>
  <c r="AP257" i="4"/>
  <c r="AR257" i="4" s="1"/>
  <c r="AS257" i="4" s="1"/>
  <c r="AL257" i="4"/>
  <c r="AP165" i="4"/>
  <c r="AR165" i="4" s="1"/>
  <c r="AL165" i="4"/>
  <c r="AP200" i="4"/>
  <c r="AR200" i="4" s="1"/>
  <c r="AL200" i="4"/>
  <c r="AP93" i="4"/>
  <c r="AR93" i="4" s="1"/>
  <c r="AS93" i="4" s="1"/>
  <c r="AL93" i="4"/>
  <c r="AP94" i="4"/>
  <c r="AR94" i="4" s="1"/>
  <c r="AS94" i="4" s="1"/>
  <c r="AL94" i="4"/>
  <c r="AP203" i="4"/>
  <c r="AR203" i="4" s="1"/>
  <c r="AL203" i="4"/>
  <c r="AP70" i="4"/>
  <c r="AR70" i="4" s="1"/>
  <c r="AL70" i="4"/>
  <c r="AP47" i="4"/>
  <c r="AR47" i="4" s="1"/>
  <c r="AS47" i="4" s="1"/>
  <c r="AL47" i="4"/>
  <c r="AP133" i="4"/>
  <c r="AR133" i="4" s="1"/>
  <c r="AS133" i="4" s="1"/>
  <c r="AL133" i="4"/>
  <c r="AP26" i="4"/>
  <c r="AR26" i="4" s="1"/>
  <c r="AL26" i="4"/>
  <c r="AP48" i="4"/>
  <c r="AR48" i="4" s="1"/>
  <c r="AL48" i="4"/>
  <c r="AP246" i="4"/>
  <c r="AR246" i="4" s="1"/>
  <c r="AS246" i="4" s="1"/>
  <c r="AL246" i="4"/>
  <c r="AP27" i="4"/>
  <c r="AR27" i="4" s="1"/>
  <c r="AS27" i="4" s="1"/>
  <c r="AL27" i="4"/>
  <c r="AP11" i="4"/>
  <c r="AR11" i="4" s="1"/>
  <c r="AL11" i="4"/>
  <c r="AP96" i="4"/>
  <c r="AR96" i="4" s="1"/>
  <c r="AL96" i="4"/>
  <c r="AP204" i="4"/>
  <c r="AR204" i="4" s="1"/>
  <c r="AS204" i="4" s="1"/>
  <c r="AL204" i="4"/>
  <c r="AP28" i="4"/>
  <c r="AR28" i="4" s="1"/>
  <c r="AS28" i="4" s="1"/>
  <c r="AL28" i="4"/>
  <c r="AP135" i="4"/>
  <c r="AR135" i="4" s="1"/>
  <c r="AL135" i="4"/>
  <c r="AP72" i="4"/>
  <c r="AR72" i="4" s="1"/>
  <c r="AL72" i="4"/>
  <c r="AP53" i="4"/>
  <c r="AR53" i="4" s="1"/>
  <c r="AS53" i="4" s="1"/>
  <c r="AL53" i="4"/>
  <c r="AP54" i="4"/>
  <c r="AR54" i="4" s="1"/>
  <c r="AS54" i="4" s="1"/>
  <c r="AL54" i="4"/>
  <c r="AP247" i="4"/>
  <c r="AR247" i="4" s="1"/>
  <c r="AL247" i="4"/>
  <c r="AP265" i="4"/>
  <c r="AR265" i="4" s="1"/>
  <c r="AL265" i="4"/>
  <c r="AP269" i="4"/>
  <c r="AR269" i="4" s="1"/>
  <c r="AL269" i="4"/>
  <c r="AP271" i="4"/>
  <c r="AR271" i="4" s="1"/>
  <c r="AL271" i="4"/>
  <c r="AP30" i="4"/>
  <c r="AR30" i="4" s="1"/>
  <c r="AS30" i="4" s="1"/>
  <c r="AL30" i="4"/>
  <c r="AP56" i="4"/>
  <c r="AR56" i="4" s="1"/>
  <c r="AS56" i="4" s="1"/>
  <c r="AL56" i="4"/>
  <c r="AP206" i="4"/>
  <c r="AR206" i="4" s="1"/>
  <c r="AL206" i="4"/>
  <c r="AP169" i="4"/>
  <c r="AR169" i="4" s="1"/>
  <c r="AL169" i="4"/>
  <c r="AP236" i="4"/>
  <c r="AR236" i="4" s="1"/>
  <c r="AS236" i="4" s="1"/>
  <c r="AL236" i="4"/>
  <c r="AP263" i="4"/>
  <c r="AR263" i="4" s="1"/>
  <c r="AS263" i="4" s="1"/>
  <c r="AL263" i="4"/>
  <c r="AP252" i="4"/>
  <c r="AR252" i="4" s="1"/>
  <c r="AL252" i="4"/>
  <c r="AP32" i="4"/>
  <c r="AR32" i="4" s="1"/>
  <c r="AL32" i="4"/>
  <c r="AP99" i="4"/>
  <c r="AR99" i="4" s="1"/>
  <c r="AL99" i="4"/>
  <c r="AP142" i="4"/>
  <c r="AR142" i="4" s="1"/>
  <c r="AS142" i="4" s="1"/>
  <c r="AL142" i="4"/>
  <c r="AP170" i="4"/>
  <c r="AR170" i="4" s="1"/>
  <c r="AS170" i="4" s="1"/>
  <c r="AL170" i="4"/>
  <c r="AP13" i="4"/>
  <c r="AR13" i="4" s="1"/>
  <c r="AL13" i="4"/>
  <c r="AP100" i="4"/>
  <c r="AR100" i="4" s="1"/>
  <c r="AS100" i="4" s="1"/>
  <c r="AL100" i="4"/>
  <c r="AP231" i="4"/>
  <c r="AR231" i="4" s="1"/>
  <c r="AS231" i="4" s="1"/>
  <c r="AL231" i="4"/>
  <c r="AP171" i="4"/>
  <c r="AR171" i="4" s="1"/>
  <c r="AL171" i="4"/>
  <c r="AP103" i="4"/>
  <c r="AR103" i="4" s="1"/>
  <c r="AL103" i="4"/>
  <c r="AP34" i="4"/>
  <c r="AR34" i="4" s="1"/>
  <c r="AS34" i="4" s="1"/>
  <c r="AL34" i="4"/>
  <c r="AP119" i="4"/>
  <c r="AR119" i="4" s="1"/>
  <c r="AS119" i="4" s="1"/>
  <c r="AL119" i="4"/>
  <c r="AP248" i="4"/>
  <c r="AR248" i="4" s="1"/>
  <c r="AL248" i="4"/>
  <c r="AP35" i="4"/>
  <c r="AR35" i="4" s="1"/>
  <c r="AL35" i="4"/>
  <c r="AP210" i="4"/>
  <c r="AR210" i="4" s="1"/>
  <c r="AS210" i="4" s="1"/>
  <c r="AL210" i="4"/>
  <c r="AP174" i="4"/>
  <c r="AR174" i="4" s="1"/>
  <c r="AS174" i="4" s="1"/>
  <c r="AL174" i="4"/>
  <c r="AP74" i="4"/>
  <c r="AR74" i="4" s="1"/>
  <c r="AL74" i="4"/>
  <c r="AP104" i="4"/>
  <c r="AR104" i="4" s="1"/>
  <c r="AL104" i="4"/>
  <c r="AP175" i="4"/>
  <c r="AR175" i="4" s="1"/>
  <c r="AS175" i="4" s="1"/>
  <c r="AL175" i="4"/>
  <c r="AP121" i="4"/>
  <c r="AR121" i="4" s="1"/>
  <c r="AS121" i="4" s="1"/>
  <c r="AL121" i="4"/>
  <c r="AP211" i="4"/>
  <c r="AR211" i="4" s="1"/>
  <c r="AL211" i="4"/>
  <c r="AP212" i="4"/>
  <c r="AR212" i="4" s="1"/>
  <c r="AL212" i="4"/>
  <c r="AP178" i="4"/>
  <c r="AR178" i="4" s="1"/>
  <c r="AS178" i="4" s="1"/>
  <c r="AL178" i="4"/>
  <c r="AP179" i="4"/>
  <c r="AR179" i="4" s="1"/>
  <c r="AS179" i="4" s="1"/>
  <c r="AL179" i="4"/>
  <c r="AP180" i="4"/>
  <c r="AR180" i="4" s="1"/>
  <c r="AS180" i="4" s="1"/>
  <c r="AL180" i="4"/>
  <c r="AP37" i="4"/>
  <c r="AR37" i="4" s="1"/>
  <c r="AL37" i="4"/>
  <c r="AP216" i="4"/>
  <c r="AR216" i="4" s="1"/>
  <c r="AS216" i="4" s="1"/>
  <c r="AL216" i="4"/>
  <c r="AP15" i="4"/>
  <c r="AR15" i="4" s="1"/>
  <c r="AS15" i="4" s="1"/>
  <c r="AL15" i="4"/>
  <c r="AP46" i="4"/>
  <c r="AR46" i="4" s="1"/>
  <c r="AS46" i="4" s="1"/>
  <c r="AL46" i="4"/>
  <c r="AP106" i="4"/>
  <c r="AR106" i="4" s="1"/>
  <c r="AL106" i="4"/>
  <c r="AP16" i="4"/>
  <c r="AR16" i="4" s="1"/>
  <c r="AL16" i="4"/>
  <c r="AP107" i="4"/>
  <c r="AR107" i="4" s="1"/>
  <c r="AS107" i="4" s="1"/>
  <c r="AL107" i="4"/>
  <c r="AP146" i="4"/>
  <c r="AR146" i="4" s="1"/>
  <c r="AS146" i="4" s="1"/>
  <c r="AL146" i="4"/>
  <c r="AP182" i="4"/>
  <c r="AR182" i="4" s="1"/>
  <c r="AL182" i="4"/>
  <c r="AP267" i="4"/>
  <c r="AR267" i="4" s="1"/>
  <c r="AS267" i="4" s="1"/>
  <c r="AL267" i="4"/>
  <c r="AP109" i="4"/>
  <c r="AR109" i="4" s="1"/>
  <c r="AS109" i="4" s="1"/>
  <c r="AL109" i="4"/>
  <c r="AP110" i="4"/>
  <c r="AR110" i="4" s="1"/>
  <c r="AS110" i="4" s="1"/>
  <c r="AL110" i="4"/>
  <c r="AP148" i="4"/>
  <c r="AR148" i="4" s="1"/>
  <c r="AL148" i="4"/>
  <c r="AP266" i="4"/>
  <c r="AR266" i="4" s="1"/>
  <c r="AL266" i="4"/>
  <c r="AP111" i="4"/>
  <c r="AR111" i="4" s="1"/>
  <c r="AS111" i="4" s="1"/>
  <c r="AL111" i="4"/>
  <c r="AP259" i="4"/>
  <c r="AR259" i="4" s="1"/>
  <c r="AS259" i="4" s="1"/>
  <c r="AL259" i="4"/>
  <c r="AP39" i="4"/>
  <c r="AR39" i="4" s="1"/>
  <c r="AL39" i="4"/>
  <c r="AP149" i="4"/>
  <c r="AR149" i="4" s="1"/>
  <c r="AS149" i="4" s="1"/>
  <c r="AL149" i="4"/>
  <c r="AP59" i="4"/>
  <c r="AR59" i="4" s="1"/>
  <c r="AS59" i="4" s="1"/>
  <c r="AL59" i="4"/>
  <c r="AP242" i="4"/>
  <c r="AR242" i="4" s="1"/>
  <c r="AS242" i="4" s="1"/>
  <c r="AL242" i="4"/>
  <c r="AP260" i="4"/>
  <c r="AR260" i="4" s="1"/>
  <c r="AL260" i="4"/>
  <c r="AP40" i="4"/>
  <c r="AR40" i="4" s="1"/>
  <c r="AL40" i="4"/>
  <c r="AP150" i="4"/>
  <c r="AR150" i="4" s="1"/>
  <c r="AS150" i="4" s="1"/>
  <c r="AL150" i="4"/>
  <c r="AP190" i="4"/>
  <c r="AR190" i="4" s="1"/>
  <c r="AS190" i="4" s="1"/>
  <c r="AL190" i="4"/>
  <c r="AP113" i="4"/>
  <c r="AR113" i="4" s="1"/>
  <c r="AL113" i="4"/>
  <c r="AP19" i="4"/>
  <c r="AR19" i="4" s="1"/>
  <c r="AS19" i="4" s="1"/>
  <c r="AL19" i="4"/>
  <c r="AP77" i="4"/>
  <c r="AR77" i="4" s="1"/>
  <c r="AS77" i="4" s="1"/>
  <c r="AL77" i="4"/>
  <c r="AP184" i="4"/>
  <c r="AR184" i="4" s="1"/>
  <c r="AS184" i="4" s="1"/>
  <c r="AL184" i="4"/>
  <c r="AP41" i="4"/>
  <c r="AR41" i="4" s="1"/>
  <c r="AL41" i="4"/>
  <c r="AP223" i="4"/>
  <c r="AR223" i="4" s="1"/>
  <c r="AL223" i="4"/>
  <c r="AP186" i="4"/>
  <c r="AR186" i="4" s="1"/>
  <c r="AS186" i="4" s="1"/>
  <c r="AL186" i="4"/>
  <c r="AP251" i="4"/>
  <c r="AR251" i="4" s="1"/>
  <c r="AS251" i="4" s="1"/>
  <c r="AL251" i="4"/>
  <c r="AP78" i="4"/>
  <c r="AR78" i="4" s="1"/>
  <c r="AL78" i="4"/>
  <c r="AP187" i="4"/>
  <c r="AR187" i="4" s="1"/>
  <c r="AS187" i="4" s="1"/>
  <c r="AL187" i="4"/>
  <c r="AP188" i="4"/>
  <c r="AR188" i="4" s="1"/>
  <c r="AS188" i="4" s="1"/>
  <c r="AL188" i="4"/>
  <c r="AP80" i="4"/>
  <c r="AR80" i="4" s="1"/>
  <c r="AS80" i="4" s="1"/>
  <c r="AL80" i="4"/>
  <c r="AP43" i="4"/>
  <c r="AR43" i="4" s="1"/>
  <c r="AL43" i="4"/>
  <c r="AP117" i="4"/>
  <c r="AR117" i="4" s="1"/>
  <c r="AL117" i="4"/>
  <c r="AP261" i="4"/>
  <c r="AR261" i="4" s="1"/>
  <c r="AS261" i="4" s="1"/>
  <c r="AL261" i="4"/>
  <c r="AP62" i="4"/>
  <c r="AR62" i="4" s="1"/>
  <c r="AS62" i="4" s="1"/>
  <c r="AL62" i="4"/>
  <c r="AP44" i="4"/>
  <c r="AR44" i="4" s="1"/>
  <c r="AL44" i="4"/>
  <c r="AP153" i="4"/>
  <c r="AR153" i="4" s="1"/>
  <c r="AS153" i="4" s="1"/>
  <c r="AL153" i="4"/>
  <c r="AP118" i="4"/>
  <c r="AR118" i="4" s="1"/>
  <c r="AS118" i="4" s="1"/>
  <c r="AL118" i="4"/>
  <c r="AP154" i="4"/>
  <c r="AR154" i="4" s="1"/>
  <c r="AS154" i="4" s="1"/>
  <c r="AL154" i="4"/>
  <c r="AP22" i="4"/>
  <c r="AR22" i="4" s="1"/>
  <c r="AL22" i="4"/>
  <c r="AM228" i="4"/>
  <c r="AN228" i="4" s="1"/>
  <c r="AO228" i="4"/>
  <c r="AM85" i="4"/>
  <c r="AN85" i="4" s="1"/>
  <c r="AO85" i="4"/>
  <c r="AM157" i="4"/>
  <c r="AN157" i="4" s="1"/>
  <c r="AO157" i="4"/>
  <c r="AM87" i="4"/>
  <c r="AN87" i="4" s="1"/>
  <c r="AO87" i="4"/>
  <c r="AM229" i="4"/>
  <c r="AN229" i="4" s="1"/>
  <c r="AO229" i="4"/>
  <c r="AM9" i="4"/>
  <c r="AN9" i="4" s="1"/>
  <c r="AO9" i="4"/>
  <c r="AM67" i="4"/>
  <c r="AN67" i="4" s="1"/>
  <c r="AO67" i="4"/>
  <c r="AM64" i="4"/>
  <c r="AN64" i="4" s="1"/>
  <c r="AO64" i="4"/>
  <c r="AM25" i="4"/>
  <c r="AN25" i="4" s="1"/>
  <c r="AO25" i="4"/>
  <c r="AM256" i="4"/>
  <c r="AN256" i="4" s="1"/>
  <c r="AO256" i="4"/>
  <c r="AM262" i="4"/>
  <c r="AN262" i="4" s="1"/>
  <c r="AO262" i="4"/>
  <c r="AM163" i="4"/>
  <c r="AN163" i="4" s="1"/>
  <c r="AO163" i="4"/>
  <c r="AM196" i="4"/>
  <c r="AN196" i="4" s="1"/>
  <c r="AO196" i="4"/>
  <c r="AM129" i="4"/>
  <c r="AN129" i="4" s="1"/>
  <c r="AO129" i="4"/>
  <c r="AM199" i="4"/>
  <c r="AN199" i="4" s="1"/>
  <c r="AO199" i="4"/>
  <c r="AM130" i="4"/>
  <c r="AN130" i="4" s="1"/>
  <c r="AO130" i="4"/>
  <c r="AM201" i="4"/>
  <c r="AN201" i="4" s="1"/>
  <c r="AO201" i="4"/>
  <c r="AM167" i="4"/>
  <c r="AN167" i="4" s="1"/>
  <c r="AO167" i="4"/>
  <c r="AM132" i="4"/>
  <c r="AN132" i="4" s="1"/>
  <c r="AO132" i="4"/>
  <c r="AM95" i="4"/>
  <c r="AN95" i="4" s="1"/>
  <c r="AO95" i="4"/>
  <c r="AO49" i="4"/>
  <c r="AM49" i="4"/>
  <c r="AN49" i="4" s="1"/>
  <c r="AM168" i="4"/>
  <c r="AN168" i="4" s="1"/>
  <c r="AO168" i="4"/>
  <c r="AM134" i="4"/>
  <c r="AN134" i="4" s="1"/>
  <c r="AO134" i="4"/>
  <c r="AM51" i="4"/>
  <c r="AN51" i="4" s="1"/>
  <c r="AO51" i="4"/>
  <c r="AO97" i="4"/>
  <c r="AM97" i="4"/>
  <c r="AN97" i="4" s="1"/>
  <c r="AM136" i="4"/>
  <c r="AN136" i="4" s="1"/>
  <c r="AO136" i="4"/>
  <c r="AN270" i="4"/>
  <c r="AO270" i="4"/>
  <c r="AO31" i="4"/>
  <c r="AM31" i="4"/>
  <c r="AN31" i="4" s="1"/>
  <c r="AM235" i="4"/>
  <c r="AN235" i="4" s="1"/>
  <c r="AO235" i="4"/>
  <c r="AM258" i="4"/>
  <c r="AN258" i="4" s="1"/>
  <c r="AO258" i="4"/>
  <c r="AM141" i="4"/>
  <c r="AN141" i="4" s="1"/>
  <c r="AO141" i="4"/>
  <c r="AO238" i="4"/>
  <c r="AM238" i="4"/>
  <c r="AN238" i="4" s="1"/>
  <c r="AM208" i="4"/>
  <c r="AN208" i="4" s="1"/>
  <c r="AO208" i="4"/>
  <c r="AM101" i="4"/>
  <c r="AN101" i="4" s="1"/>
  <c r="AO101" i="4"/>
  <c r="AM172" i="4"/>
  <c r="AN172" i="4" s="1"/>
  <c r="AO172" i="4"/>
  <c r="AO209" i="4"/>
  <c r="AM209" i="4"/>
  <c r="AN209" i="4" s="1"/>
  <c r="AM120" i="4"/>
  <c r="AN120" i="4" s="1"/>
  <c r="AO120" i="4"/>
  <c r="AM36" i="4"/>
  <c r="AN36" i="4" s="1"/>
  <c r="AO36" i="4"/>
  <c r="AM232" i="4"/>
  <c r="AN232" i="4" s="1"/>
  <c r="AO232" i="4"/>
  <c r="AO75" i="4"/>
  <c r="AM75" i="4"/>
  <c r="AN75" i="4" s="1"/>
  <c r="AM177" i="4"/>
  <c r="AN177" i="4" s="1"/>
  <c r="AO177" i="4"/>
  <c r="AM213" i="4"/>
  <c r="AN213" i="4" s="1"/>
  <c r="AO213" i="4"/>
  <c r="AM214" i="4"/>
  <c r="AN214" i="4" s="1"/>
  <c r="AO214" i="4"/>
  <c r="AO145" i="4"/>
  <c r="AM145" i="4"/>
  <c r="AN145" i="4" s="1"/>
  <c r="AM122" i="4"/>
  <c r="AN122" i="4" s="1"/>
  <c r="AO122" i="4"/>
  <c r="AM241" i="4"/>
  <c r="AN241" i="4" s="1"/>
  <c r="AO241" i="4"/>
  <c r="AM218" i="4"/>
  <c r="AN218" i="4" s="1"/>
  <c r="AO218" i="4"/>
  <c r="AO147" i="4"/>
  <c r="AM147" i="4"/>
  <c r="AN147" i="4" s="1"/>
  <c r="AM219" i="4"/>
  <c r="AN219" i="4" s="1"/>
  <c r="AO219" i="4"/>
  <c r="AM17" i="4"/>
  <c r="AN17" i="4" s="1"/>
  <c r="AO17" i="4"/>
  <c r="AM57" i="4"/>
  <c r="AN57" i="4" s="1"/>
  <c r="AO57" i="4"/>
  <c r="AO58" i="4"/>
  <c r="AM58" i="4"/>
  <c r="AN58" i="4" s="1"/>
  <c r="AM8" i="4"/>
  <c r="AN8" i="4" s="1"/>
  <c r="AO8" i="4"/>
  <c r="AM253" i="4"/>
  <c r="AN253" i="4" s="1"/>
  <c r="AO253" i="4"/>
  <c r="AM183" i="4"/>
  <c r="AN183" i="4" s="1"/>
  <c r="AO183" i="4"/>
  <c r="AO249" i="4"/>
  <c r="AM249" i="4"/>
  <c r="AN249" i="4" s="1"/>
  <c r="AM250" i="4"/>
  <c r="AN250" i="4" s="1"/>
  <c r="AO250" i="4"/>
  <c r="AM20" i="4"/>
  <c r="AN20" i="4" s="1"/>
  <c r="AO20" i="4"/>
  <c r="AM116" i="4"/>
  <c r="AN116" i="4" s="1"/>
  <c r="AO116" i="4"/>
  <c r="AO224" i="4"/>
  <c r="AM224" i="4"/>
  <c r="AN224" i="4" s="1"/>
  <c r="AM42" i="4"/>
  <c r="AN42" i="4" s="1"/>
  <c r="AO42" i="4"/>
  <c r="AM21" i="4"/>
  <c r="AN21" i="4" s="1"/>
  <c r="AO21" i="4"/>
  <c r="AM152" i="4"/>
  <c r="AN152" i="4" s="1"/>
  <c r="AO152" i="4"/>
  <c r="AO226" i="4"/>
  <c r="AM226" i="4"/>
  <c r="AN226" i="4" s="1"/>
  <c r="AM45" i="4"/>
  <c r="AN45" i="4" s="1"/>
  <c r="AO45" i="4"/>
  <c r="AM155" i="4"/>
  <c r="AN155" i="4" s="1"/>
  <c r="AO155" i="4"/>
  <c r="AM156" i="4"/>
  <c r="AN156" i="4" s="1"/>
  <c r="AO156" i="4"/>
  <c r="AM65" i="4"/>
  <c r="AN65" i="4" s="1"/>
  <c r="AO65" i="4"/>
  <c r="AM66" i="4"/>
  <c r="AN66" i="4" s="1"/>
  <c r="AO66" i="4"/>
  <c r="AM158" i="4"/>
  <c r="AN158" i="4" s="1"/>
  <c r="AO158" i="4"/>
  <c r="AM126" i="4"/>
  <c r="AN126" i="4" s="1"/>
  <c r="AO126" i="4"/>
  <c r="AM24" i="4"/>
  <c r="AN24" i="4" s="1"/>
  <c r="AO24" i="4"/>
  <c r="AM159" i="4"/>
  <c r="AN159" i="4" s="1"/>
  <c r="AO159" i="4"/>
  <c r="AM193" i="4"/>
  <c r="AN193" i="4" s="1"/>
  <c r="AO193" i="4"/>
  <c r="AM160" i="4"/>
  <c r="AN160" i="4" s="1"/>
  <c r="AO160" i="4"/>
  <c r="AM233" i="4"/>
  <c r="AN233" i="4" s="1"/>
  <c r="AO233" i="4"/>
  <c r="AM230" i="4"/>
  <c r="AN230" i="4" s="1"/>
  <c r="AO230" i="4"/>
  <c r="AM127" i="4"/>
  <c r="AN127" i="4" s="1"/>
  <c r="AO127" i="4"/>
  <c r="AM234" i="4"/>
  <c r="AN234" i="4" s="1"/>
  <c r="AO234" i="4"/>
  <c r="AM7" i="4"/>
  <c r="AN7" i="4" s="1"/>
  <c r="AO7" i="4"/>
  <c r="AM257" i="4"/>
  <c r="AN257" i="4" s="1"/>
  <c r="AO257" i="4"/>
  <c r="AM200" i="4"/>
  <c r="AN200" i="4" s="1"/>
  <c r="AO200" i="4"/>
  <c r="AM94" i="4"/>
  <c r="AN94" i="4" s="1"/>
  <c r="AO94" i="4"/>
  <c r="AM70" i="4"/>
  <c r="AN70" i="4" s="1"/>
  <c r="AO70" i="4"/>
  <c r="AM133" i="4"/>
  <c r="AN133" i="4" s="1"/>
  <c r="AO133" i="4"/>
  <c r="AM48" i="4"/>
  <c r="AN48" i="4" s="1"/>
  <c r="AO48" i="4"/>
  <c r="AM27" i="4"/>
  <c r="AN27" i="4" s="1"/>
  <c r="AO27" i="4"/>
  <c r="AM96" i="4"/>
  <c r="AN96" i="4" s="1"/>
  <c r="AO96" i="4"/>
  <c r="AM28" i="4"/>
  <c r="AN28" i="4" s="1"/>
  <c r="AO28" i="4"/>
  <c r="AM72" i="4"/>
  <c r="AN72" i="4" s="1"/>
  <c r="AO72" i="4"/>
  <c r="AM54" i="4"/>
  <c r="AN54" i="4" s="1"/>
  <c r="AO54" i="4"/>
  <c r="AM265" i="4"/>
  <c r="AN265" i="4" s="1"/>
  <c r="AO265" i="4"/>
  <c r="AN271" i="4"/>
  <c r="AO271" i="4"/>
  <c r="AM56" i="4"/>
  <c r="AN56" i="4" s="1"/>
  <c r="AO56" i="4"/>
  <c r="AM169" i="4"/>
  <c r="AN169" i="4" s="1"/>
  <c r="AO169" i="4"/>
  <c r="AM263" i="4"/>
  <c r="AN263" i="4" s="1"/>
  <c r="AO263" i="4"/>
  <c r="AM32" i="4"/>
  <c r="AN32" i="4" s="1"/>
  <c r="AO32" i="4"/>
  <c r="AM142" i="4"/>
  <c r="AN142" i="4" s="1"/>
  <c r="AO142" i="4"/>
  <c r="AM13" i="4"/>
  <c r="AN13" i="4" s="1"/>
  <c r="AO13" i="4"/>
  <c r="AM231" i="4"/>
  <c r="AN231" i="4" s="1"/>
  <c r="AO231" i="4"/>
  <c r="AM103" i="4"/>
  <c r="AN103" i="4" s="1"/>
  <c r="AO103" i="4"/>
  <c r="AM119" i="4"/>
  <c r="AN119" i="4" s="1"/>
  <c r="AO119" i="4"/>
  <c r="AM35" i="4"/>
  <c r="AN35" i="4" s="1"/>
  <c r="AO35" i="4"/>
  <c r="AM174" i="4"/>
  <c r="AN174" i="4" s="1"/>
  <c r="AO174" i="4"/>
  <c r="AM104" i="4"/>
  <c r="AN104" i="4" s="1"/>
  <c r="AO104" i="4"/>
  <c r="AM121" i="4"/>
  <c r="AN121" i="4" s="1"/>
  <c r="AO121" i="4"/>
  <c r="AM212" i="4"/>
  <c r="AN212" i="4" s="1"/>
  <c r="AO212" i="4"/>
  <c r="AM179" i="4"/>
  <c r="AN179" i="4" s="1"/>
  <c r="AO179" i="4"/>
  <c r="AM37" i="4"/>
  <c r="AN37" i="4" s="1"/>
  <c r="AO37" i="4"/>
  <c r="AM15" i="4"/>
  <c r="AN15" i="4" s="1"/>
  <c r="AO15" i="4"/>
  <c r="AM106" i="4"/>
  <c r="AN106" i="4" s="1"/>
  <c r="AO106" i="4"/>
  <c r="AM107" i="4"/>
  <c r="AN107" i="4" s="1"/>
  <c r="AO107" i="4"/>
  <c r="AM182" i="4"/>
  <c r="AN182" i="4" s="1"/>
  <c r="AO182" i="4"/>
  <c r="AM109" i="4"/>
  <c r="AN109" i="4" s="1"/>
  <c r="AO109" i="4"/>
  <c r="AM148" i="4"/>
  <c r="AN148" i="4" s="1"/>
  <c r="AO148" i="4"/>
  <c r="AM111" i="4"/>
  <c r="AN111" i="4" s="1"/>
  <c r="AO111" i="4"/>
  <c r="AM39" i="4"/>
  <c r="AN39" i="4" s="1"/>
  <c r="AO39" i="4"/>
  <c r="AM59" i="4"/>
  <c r="AN59" i="4" s="1"/>
  <c r="AO59" i="4"/>
  <c r="AM260" i="4"/>
  <c r="AN260" i="4" s="1"/>
  <c r="AO260" i="4"/>
  <c r="AM150" i="4"/>
  <c r="AN150" i="4" s="1"/>
  <c r="AO150" i="4"/>
  <c r="AM113" i="4"/>
  <c r="AN113" i="4" s="1"/>
  <c r="AO113" i="4"/>
  <c r="AM77" i="4"/>
  <c r="AN77" i="4" s="1"/>
  <c r="AO77" i="4"/>
  <c r="AM41" i="4"/>
  <c r="AN41" i="4" s="1"/>
  <c r="AO41" i="4"/>
  <c r="AM186" i="4"/>
  <c r="AN186" i="4" s="1"/>
  <c r="AO186" i="4"/>
  <c r="AM78" i="4"/>
  <c r="AN78" i="4" s="1"/>
  <c r="AO78" i="4"/>
  <c r="AM188" i="4"/>
  <c r="AN188" i="4" s="1"/>
  <c r="AO188" i="4"/>
  <c r="AM43" i="4"/>
  <c r="AN43" i="4" s="1"/>
  <c r="AO43" i="4"/>
  <c r="AM261" i="4"/>
  <c r="AN261" i="4" s="1"/>
  <c r="AO261" i="4"/>
  <c r="AM44" i="4"/>
  <c r="AN44" i="4" s="1"/>
  <c r="AO44" i="4"/>
  <c r="AM118" i="4"/>
  <c r="AN118" i="4" s="1"/>
  <c r="AO118" i="4"/>
  <c r="AM22" i="4"/>
  <c r="AN22" i="4" s="1"/>
  <c r="AO22" i="4"/>
  <c r="AM245" i="4"/>
  <c r="AO245" i="4"/>
  <c r="AM84" i="4"/>
  <c r="AN84" i="4" s="1"/>
  <c r="AO84" i="4"/>
  <c r="AM191" i="4"/>
  <c r="AN191" i="4" s="1"/>
  <c r="AO191" i="4"/>
  <c r="AM255" i="4"/>
  <c r="AN255" i="4" s="1"/>
  <c r="AO255" i="4"/>
  <c r="AM88" i="4"/>
  <c r="AN88" i="4" s="1"/>
  <c r="AO88" i="4"/>
  <c r="AM89" i="4"/>
  <c r="AN89" i="4" s="1"/>
  <c r="AO89" i="4"/>
  <c r="AM192" i="4"/>
  <c r="AN192" i="4" s="1"/>
  <c r="AO192" i="4"/>
  <c r="AM123" i="4"/>
  <c r="AN123" i="4" s="1"/>
  <c r="AO123" i="4"/>
  <c r="AM81" i="4"/>
  <c r="AN81" i="4" s="1"/>
  <c r="AO81" i="4"/>
  <c r="AM161" i="4"/>
  <c r="AN161" i="4" s="1"/>
  <c r="AO161" i="4"/>
  <c r="AM194" i="4"/>
  <c r="AN194" i="4" s="1"/>
  <c r="AO194" i="4"/>
  <c r="AM195" i="4"/>
  <c r="AN195" i="4" s="1"/>
  <c r="AO195" i="4"/>
  <c r="AM164" i="4"/>
  <c r="AN164" i="4" s="1"/>
  <c r="AO164" i="4"/>
  <c r="AM128" i="4"/>
  <c r="AN128" i="4" s="1"/>
  <c r="AO128" i="4"/>
  <c r="AM198" i="4"/>
  <c r="AN198" i="4" s="1"/>
  <c r="AO198" i="4"/>
  <c r="AM69" i="4"/>
  <c r="AN69" i="4" s="1"/>
  <c r="AO69" i="4"/>
  <c r="AM166" i="4"/>
  <c r="AN166" i="4" s="1"/>
  <c r="AO166" i="4"/>
  <c r="AM202" i="4"/>
  <c r="AN202" i="4" s="1"/>
  <c r="AO202" i="4"/>
  <c r="AM131" i="4"/>
  <c r="AN131" i="4" s="1"/>
  <c r="AO131" i="4"/>
  <c r="AM10" i="4"/>
  <c r="AN10" i="4" s="1"/>
  <c r="AO10" i="4"/>
  <c r="AM71" i="4"/>
  <c r="AN71" i="4" s="1"/>
  <c r="AO71" i="4"/>
  <c r="AM50" i="4"/>
  <c r="AN50" i="4" s="1"/>
  <c r="AO50" i="4"/>
  <c r="AM12" i="4"/>
  <c r="AN12" i="4" s="1"/>
  <c r="AO12" i="4"/>
  <c r="AM29" i="4"/>
  <c r="AN29" i="4" s="1"/>
  <c r="AO29" i="4"/>
  <c r="AM52" i="4"/>
  <c r="AN52" i="4" s="1"/>
  <c r="AO52" i="4"/>
  <c r="AM55" i="4"/>
  <c r="AN55" i="4" s="1"/>
  <c r="AO55" i="4"/>
  <c r="AN268" i="4"/>
  <c r="AO268" i="4"/>
  <c r="AN272" i="4"/>
  <c r="AO272" i="4"/>
  <c r="AM140" i="4"/>
  <c r="AN140" i="4" s="1"/>
  <c r="AO140" i="4"/>
  <c r="AM207" i="4"/>
  <c r="AN207" i="4" s="1"/>
  <c r="AO207" i="4"/>
  <c r="AM237" i="4"/>
  <c r="AN237" i="4" s="1"/>
  <c r="AO237" i="4"/>
  <c r="AM98" i="4"/>
  <c r="AN98" i="4" s="1"/>
  <c r="AO98" i="4"/>
  <c r="AM33" i="4"/>
  <c r="AN33" i="4" s="1"/>
  <c r="AO33" i="4"/>
  <c r="AM239" i="4"/>
  <c r="AN239" i="4" s="1"/>
  <c r="AO239" i="4"/>
  <c r="AM102" i="4"/>
  <c r="AN102" i="4" s="1"/>
  <c r="AO102" i="4"/>
  <c r="AM73" i="4"/>
  <c r="AN73" i="4" s="1"/>
  <c r="AO73" i="4"/>
  <c r="AM240" i="4"/>
  <c r="AN240" i="4" s="1"/>
  <c r="AO240" i="4"/>
  <c r="AM173" i="4"/>
  <c r="AN173" i="4" s="1"/>
  <c r="AO173" i="4"/>
  <c r="AM143" i="4"/>
  <c r="AN143" i="4" s="1"/>
  <c r="AO143" i="4"/>
  <c r="AM14" i="4"/>
  <c r="AN14" i="4" s="1"/>
  <c r="AO14" i="4"/>
  <c r="AM176" i="4"/>
  <c r="AN176" i="4" s="1"/>
  <c r="AO176" i="4"/>
  <c r="AM144" i="4"/>
  <c r="AN144" i="4" s="1"/>
  <c r="AO144" i="4"/>
  <c r="AM105" i="4"/>
  <c r="AN105" i="4" s="1"/>
  <c r="AO105" i="4"/>
  <c r="AM215" i="4"/>
  <c r="AN215" i="4" s="1"/>
  <c r="AO215" i="4"/>
  <c r="AM181" i="4"/>
  <c r="AN181" i="4" s="1"/>
  <c r="AO181" i="4"/>
  <c r="AM217" i="4"/>
  <c r="AN217" i="4" s="1"/>
  <c r="AO217" i="4"/>
  <c r="AM108" i="4"/>
  <c r="AN108" i="4" s="1"/>
  <c r="AO108" i="4"/>
  <c r="AM76" i="4"/>
  <c r="AN76" i="4" s="1"/>
  <c r="AO76" i="4"/>
  <c r="AM38" i="4"/>
  <c r="AN38" i="4" s="1"/>
  <c r="AO38" i="4"/>
  <c r="AM220" i="4"/>
  <c r="AN220" i="4" s="1"/>
  <c r="AO220" i="4"/>
  <c r="AM221" i="4"/>
  <c r="AN221" i="4" s="1"/>
  <c r="AO221" i="4"/>
  <c r="AM18" i="4"/>
  <c r="AN18" i="4" s="1"/>
  <c r="AO18" i="4"/>
  <c r="AM112" i="4"/>
  <c r="AN112" i="4" s="1"/>
  <c r="AO112" i="4"/>
  <c r="AM222" i="4"/>
  <c r="AN222" i="4" s="1"/>
  <c r="AO222" i="4"/>
  <c r="AM243" i="4"/>
  <c r="AN243" i="4" s="1"/>
  <c r="AO243" i="4"/>
  <c r="AM151" i="4"/>
  <c r="AN151" i="4" s="1"/>
  <c r="AO151" i="4"/>
  <c r="AM114" i="4"/>
  <c r="AN114" i="4" s="1"/>
  <c r="AO114" i="4"/>
  <c r="AM185" i="4"/>
  <c r="AN185" i="4" s="1"/>
  <c r="AO185" i="4"/>
  <c r="AM115" i="4"/>
  <c r="AN115" i="4" s="1"/>
  <c r="AO115" i="4"/>
  <c r="AM79" i="4"/>
  <c r="AN79" i="4" s="1"/>
  <c r="AO79" i="4"/>
  <c r="AM225" i="4"/>
  <c r="AN225" i="4" s="1"/>
  <c r="AO225" i="4"/>
  <c r="AM60" i="4"/>
  <c r="AN60" i="4" s="1"/>
  <c r="AO60" i="4"/>
  <c r="AM61" i="4"/>
  <c r="AN61" i="4" s="1"/>
  <c r="AO61" i="4"/>
  <c r="AM189" i="4"/>
  <c r="AN189" i="4" s="1"/>
  <c r="AO189" i="4"/>
  <c r="AM227" i="4"/>
  <c r="AN227" i="4" s="1"/>
  <c r="AO227" i="4"/>
  <c r="AM83" i="4"/>
  <c r="AN83" i="4" s="1"/>
  <c r="AO83" i="4"/>
  <c r="AM124" i="4"/>
  <c r="AN124" i="4" s="1"/>
  <c r="AO124" i="4"/>
  <c r="AM125" i="4"/>
  <c r="AN125" i="4" s="1"/>
  <c r="AO125" i="4"/>
  <c r="AM86" i="4"/>
  <c r="AN86" i="4" s="1"/>
  <c r="AO86" i="4"/>
  <c r="AM82" i="4"/>
  <c r="AN82" i="4" s="1"/>
  <c r="AO82" i="4"/>
  <c r="AM23" i="4"/>
  <c r="AN23" i="4" s="1"/>
  <c r="AO23" i="4"/>
  <c r="AM90" i="4"/>
  <c r="AN90" i="4" s="1"/>
  <c r="AO90" i="4"/>
  <c r="AM244" i="4"/>
  <c r="AN244" i="4" s="1"/>
  <c r="AO244" i="4"/>
  <c r="AM63" i="4"/>
  <c r="AN63" i="4" s="1"/>
  <c r="AO63" i="4"/>
  <c r="AM264" i="4"/>
  <c r="AN264" i="4" s="1"/>
  <c r="AO264" i="4"/>
  <c r="AM162" i="4"/>
  <c r="AN162" i="4" s="1"/>
  <c r="AO162" i="4"/>
  <c r="AM92" i="4"/>
  <c r="AN92" i="4" s="1"/>
  <c r="AO92" i="4"/>
  <c r="AM6" i="4"/>
  <c r="AN6" i="4" s="1"/>
  <c r="AO6" i="4"/>
  <c r="AM197" i="4"/>
  <c r="AN197" i="4" s="1"/>
  <c r="AO197" i="4"/>
  <c r="AM68" i="4"/>
  <c r="AN68" i="4" s="1"/>
  <c r="AO68" i="4"/>
  <c r="AM165" i="4"/>
  <c r="AN165" i="4" s="1"/>
  <c r="AO165" i="4"/>
  <c r="AM93" i="4"/>
  <c r="AN93" i="4" s="1"/>
  <c r="AO93" i="4"/>
  <c r="AM203" i="4"/>
  <c r="AN203" i="4" s="1"/>
  <c r="AO203" i="4"/>
  <c r="AM47" i="4"/>
  <c r="AN47" i="4" s="1"/>
  <c r="AO47" i="4"/>
  <c r="AM26" i="4"/>
  <c r="AN26" i="4" s="1"/>
  <c r="AO26" i="4"/>
  <c r="AM246" i="4"/>
  <c r="AN246" i="4" s="1"/>
  <c r="AO246" i="4"/>
  <c r="AM11" i="4"/>
  <c r="AN11" i="4" s="1"/>
  <c r="AO11" i="4"/>
  <c r="AM204" i="4"/>
  <c r="AN204" i="4" s="1"/>
  <c r="AO204" i="4"/>
  <c r="AM135" i="4"/>
  <c r="AN135" i="4" s="1"/>
  <c r="AO135" i="4"/>
  <c r="AM53" i="4"/>
  <c r="AN53" i="4" s="1"/>
  <c r="AO53" i="4"/>
  <c r="AM247" i="4"/>
  <c r="AN247" i="4" s="1"/>
  <c r="AO247" i="4"/>
  <c r="AN269" i="4"/>
  <c r="AO269" i="4"/>
  <c r="AM30" i="4"/>
  <c r="AN30" i="4" s="1"/>
  <c r="AO30" i="4"/>
  <c r="AM206" i="4"/>
  <c r="AN206" i="4" s="1"/>
  <c r="AO206" i="4"/>
  <c r="AM236" i="4"/>
  <c r="AN236" i="4" s="1"/>
  <c r="AO236" i="4"/>
  <c r="AM252" i="4"/>
  <c r="AN252" i="4" s="1"/>
  <c r="AO252" i="4"/>
  <c r="AM99" i="4"/>
  <c r="AN99" i="4" s="1"/>
  <c r="AO99" i="4"/>
  <c r="AM170" i="4"/>
  <c r="AN170" i="4" s="1"/>
  <c r="AO170" i="4"/>
  <c r="AM100" i="4"/>
  <c r="AN100" i="4" s="1"/>
  <c r="AO100" i="4"/>
  <c r="AM171" i="4"/>
  <c r="AN171" i="4" s="1"/>
  <c r="AO171" i="4"/>
  <c r="AM34" i="4"/>
  <c r="AN34" i="4" s="1"/>
  <c r="AO34" i="4"/>
  <c r="AM248" i="4"/>
  <c r="AN248" i="4" s="1"/>
  <c r="AO248" i="4"/>
  <c r="AM210" i="4"/>
  <c r="AN210" i="4" s="1"/>
  <c r="AO210" i="4"/>
  <c r="AM74" i="4"/>
  <c r="AN74" i="4" s="1"/>
  <c r="AO74" i="4"/>
  <c r="AM175" i="4"/>
  <c r="AN175" i="4" s="1"/>
  <c r="AO175" i="4"/>
  <c r="AM211" i="4"/>
  <c r="AN211" i="4" s="1"/>
  <c r="AO211" i="4"/>
  <c r="AM178" i="4"/>
  <c r="AN178" i="4" s="1"/>
  <c r="AO178" i="4"/>
  <c r="AM180" i="4"/>
  <c r="AN180" i="4" s="1"/>
  <c r="AO180" i="4"/>
  <c r="AM216" i="4"/>
  <c r="AN216" i="4" s="1"/>
  <c r="AO216" i="4"/>
  <c r="AM46" i="4"/>
  <c r="AN46" i="4" s="1"/>
  <c r="AO46" i="4"/>
  <c r="AM16" i="4"/>
  <c r="AN16" i="4" s="1"/>
  <c r="AO16" i="4"/>
  <c r="AM146" i="4"/>
  <c r="AN146" i="4" s="1"/>
  <c r="AO146" i="4"/>
  <c r="AM267" i="4"/>
  <c r="AN267" i="4" s="1"/>
  <c r="AO267" i="4"/>
  <c r="AM110" i="4"/>
  <c r="AN110" i="4" s="1"/>
  <c r="AO110" i="4"/>
  <c r="AM266" i="4"/>
  <c r="AN266" i="4" s="1"/>
  <c r="AO266" i="4"/>
  <c r="AM259" i="4"/>
  <c r="AN259" i="4" s="1"/>
  <c r="AO259" i="4"/>
  <c r="AM149" i="4"/>
  <c r="AN149" i="4" s="1"/>
  <c r="AO149" i="4"/>
  <c r="AM242" i="4"/>
  <c r="AN242" i="4" s="1"/>
  <c r="AO242" i="4"/>
  <c r="AM40" i="4"/>
  <c r="AN40" i="4" s="1"/>
  <c r="AO40" i="4"/>
  <c r="AM190" i="4"/>
  <c r="AN190" i="4" s="1"/>
  <c r="AO190" i="4"/>
  <c r="AM19" i="4"/>
  <c r="AN19" i="4" s="1"/>
  <c r="AO19" i="4"/>
  <c r="AM184" i="4"/>
  <c r="AN184" i="4" s="1"/>
  <c r="AO184" i="4"/>
  <c r="AM223" i="4"/>
  <c r="AN223" i="4" s="1"/>
  <c r="AO223" i="4"/>
  <c r="AM251" i="4"/>
  <c r="AN251" i="4" s="1"/>
  <c r="AO251" i="4"/>
  <c r="AM187" i="4"/>
  <c r="AN187" i="4" s="1"/>
  <c r="AO187" i="4"/>
  <c r="AM80" i="4"/>
  <c r="AN80" i="4" s="1"/>
  <c r="AO80" i="4"/>
  <c r="AM117" i="4"/>
  <c r="AN117" i="4" s="1"/>
  <c r="AO117" i="4"/>
  <c r="AM62" i="4"/>
  <c r="AN62" i="4" s="1"/>
  <c r="AO62" i="4"/>
  <c r="AM153" i="4"/>
  <c r="AN153" i="4" s="1"/>
  <c r="AO153" i="4"/>
  <c r="AM154" i="4"/>
  <c r="AN154" i="4" s="1"/>
  <c r="AO154" i="4"/>
  <c r="AN245" i="4"/>
  <c r="AS83" i="4"/>
  <c r="AS65" i="4"/>
  <c r="AS159" i="4"/>
  <c r="AS256" i="4"/>
  <c r="AS163" i="4"/>
  <c r="AS254" i="4"/>
  <c r="BG254" i="4" s="1"/>
  <c r="AS165" i="4"/>
  <c r="AS203" i="4"/>
  <c r="AS26" i="4"/>
  <c r="AS11" i="4"/>
  <c r="AS135" i="4"/>
  <c r="AS247" i="4"/>
  <c r="AS137" i="4"/>
  <c r="BG137" i="4" s="1"/>
  <c r="AS269" i="4"/>
  <c r="AS206" i="4"/>
  <c r="AS99" i="4"/>
  <c r="AS171" i="4"/>
  <c r="AS248" i="4"/>
  <c r="AS74" i="4"/>
  <c r="AS211" i="4"/>
  <c r="AS252" i="4"/>
  <c r="AS84" i="4"/>
  <c r="AS255" i="4"/>
  <c r="AS89" i="4"/>
  <c r="AS192" i="4"/>
  <c r="AS123" i="4"/>
  <c r="AS91" i="4"/>
  <c r="BG91" i="4" s="1"/>
  <c r="AS129" i="4"/>
  <c r="AS199" i="4"/>
  <c r="AS130" i="4"/>
  <c r="AS201" i="4"/>
  <c r="AS167" i="4"/>
  <c r="AS132" i="4"/>
  <c r="AS95" i="4"/>
  <c r="AS49" i="4"/>
  <c r="AS168" i="4"/>
  <c r="AS134" i="4"/>
  <c r="AS51" i="4"/>
  <c r="AS97" i="4"/>
  <c r="AS136" i="4"/>
  <c r="AS138" i="4"/>
  <c r="BG138" i="4" s="1"/>
  <c r="AS270" i="4"/>
  <c r="AS31" i="4"/>
  <c r="AS235" i="4"/>
  <c r="AS258" i="4"/>
  <c r="AS141" i="4"/>
  <c r="AS238" i="4"/>
  <c r="AS208" i="4"/>
  <c r="AS101" i="4"/>
  <c r="AS172" i="4"/>
  <c r="AS209" i="4"/>
  <c r="AS120" i="4"/>
  <c r="AS36" i="4"/>
  <c r="AS232" i="4"/>
  <c r="AS75" i="4"/>
  <c r="AS124" i="4"/>
  <c r="AS125" i="4"/>
  <c r="AS86" i="4"/>
  <c r="AS82" i="4"/>
  <c r="AS23" i="4"/>
  <c r="AS90" i="4"/>
  <c r="AS244" i="4"/>
  <c r="AS63" i="4"/>
  <c r="AS161" i="4"/>
  <c r="AS195" i="4"/>
  <c r="AS164" i="4"/>
  <c r="AS128" i="4"/>
  <c r="AS7" i="4"/>
  <c r="AS200" i="4"/>
  <c r="AS70" i="4"/>
  <c r="AS48" i="4"/>
  <c r="AS96" i="4"/>
  <c r="AS72" i="4"/>
  <c r="AS265" i="4"/>
  <c r="AS139" i="4"/>
  <c r="BG139" i="4" s="1"/>
  <c r="AS271" i="4"/>
  <c r="AS169" i="4"/>
  <c r="AS32" i="4"/>
  <c r="AS13" i="4"/>
  <c r="AS103" i="4"/>
  <c r="AS35" i="4"/>
  <c r="AS104" i="4"/>
  <c r="AS212" i="4"/>
  <c r="AS37" i="4"/>
  <c r="AS85" i="4"/>
  <c r="AS87" i="4"/>
  <c r="AS229" i="4"/>
  <c r="AS64" i="4"/>
  <c r="AS264" i="4"/>
  <c r="AS162" i="4"/>
  <c r="AS92" i="4"/>
  <c r="AS6" i="4"/>
  <c r="AS69" i="4"/>
  <c r="AS10" i="4"/>
  <c r="AS29" i="4"/>
  <c r="AS205" i="4"/>
  <c r="BG205" i="4" s="1"/>
  <c r="AS268" i="4"/>
  <c r="AS237" i="4"/>
  <c r="AS102" i="4"/>
  <c r="AS143" i="4"/>
  <c r="AS16" i="4"/>
  <c r="AS266" i="4"/>
  <c r="AS40" i="4"/>
  <c r="AS223" i="4"/>
  <c r="AS117" i="4"/>
  <c r="AS177" i="4"/>
  <c r="AS213" i="4"/>
  <c r="AS214" i="4"/>
  <c r="AS145" i="4"/>
  <c r="AS122" i="4"/>
  <c r="AS241" i="4"/>
  <c r="AS218" i="4"/>
  <c r="AS147" i="4"/>
  <c r="AS219" i="4"/>
  <c r="AS17" i="4"/>
  <c r="AS57" i="4"/>
  <c r="AS58" i="4"/>
  <c r="AS8" i="4"/>
  <c r="AS253" i="4"/>
  <c r="AS183" i="4"/>
  <c r="AS249" i="4"/>
  <c r="AS250" i="4"/>
  <c r="AS20" i="4"/>
  <c r="AS116" i="4"/>
  <c r="AS224" i="4"/>
  <c r="AS42" i="4"/>
  <c r="AS21" i="4"/>
  <c r="AS152" i="4"/>
  <c r="AS226" i="4"/>
  <c r="AS45" i="4"/>
  <c r="AS106" i="4"/>
  <c r="AS182" i="4"/>
  <c r="AS148" i="4"/>
  <c r="AS39" i="4"/>
  <c r="AS260" i="4"/>
  <c r="AS113" i="4"/>
  <c r="AS41" i="4"/>
  <c r="AS78" i="4"/>
  <c r="AS43" i="4"/>
  <c r="AS44" i="4"/>
  <c r="AS22" i="4"/>
  <c r="AS215" i="4"/>
  <c r="AS76" i="4"/>
  <c r="AS18" i="4"/>
  <c r="AS151" i="4"/>
  <c r="AS79" i="4"/>
  <c r="AS189" i="4"/>
  <c r="AL273" i="4" l="1"/>
  <c r="BG189" i="4"/>
  <c r="BG79" i="4"/>
  <c r="BG19" i="4"/>
  <c r="BG149" i="4"/>
  <c r="BG267" i="4"/>
  <c r="BG80" i="4"/>
  <c r="BG11" i="4"/>
  <c r="BG203" i="4"/>
  <c r="BG107" i="4"/>
  <c r="BG46" i="4"/>
  <c r="BG170" i="4"/>
  <c r="BG206" i="4"/>
  <c r="BG58" i="4"/>
  <c r="BG53" i="4"/>
  <c r="BG211" i="4"/>
  <c r="BG247" i="4"/>
  <c r="BG63" i="4"/>
  <c r="BG215" i="4"/>
  <c r="BG69" i="4"/>
  <c r="BG128" i="4"/>
  <c r="BG263" i="4"/>
  <c r="BG207" i="4"/>
  <c r="BG153" i="4"/>
  <c r="BG6" i="4"/>
  <c r="BG76" i="4"/>
  <c r="BG143" i="4"/>
  <c r="BG102" i="4"/>
  <c r="BG261" i="4"/>
  <c r="BG161" i="4"/>
  <c r="BG186" i="4"/>
  <c r="BG179" i="4"/>
  <c r="BG233" i="4"/>
  <c r="BG224" i="4"/>
  <c r="BG31" i="4"/>
  <c r="BG262" i="4"/>
  <c r="BG266" i="4"/>
  <c r="BG180" i="4"/>
  <c r="BG269" i="4"/>
  <c r="BG117" i="4"/>
  <c r="BG242" i="4"/>
  <c r="BG16" i="4"/>
  <c r="BG74" i="4"/>
  <c r="BG248" i="4"/>
  <c r="BG246" i="4"/>
  <c r="BG197" i="4"/>
  <c r="BG90" i="4"/>
  <c r="BG82" i="4"/>
  <c r="BG151" i="4"/>
  <c r="BG173" i="4"/>
  <c r="BG237" i="4"/>
  <c r="BG29" i="4"/>
  <c r="BG123" i="4"/>
  <c r="BG89" i="4"/>
  <c r="BG150" i="4"/>
  <c r="BG174" i="4"/>
  <c r="BG193" i="4"/>
  <c r="BG24" i="4"/>
  <c r="BG209" i="4"/>
  <c r="BG67" i="4"/>
  <c r="BG40" i="4"/>
  <c r="BG252" i="4"/>
  <c r="BG184" i="4"/>
  <c r="BG154" i="4"/>
  <c r="BG187" i="4"/>
  <c r="BG223" i="4"/>
  <c r="BG110" i="4"/>
  <c r="BG171" i="4"/>
  <c r="BG93" i="4"/>
  <c r="BG92" i="4"/>
  <c r="BG264" i="4"/>
  <c r="BG125" i="4"/>
  <c r="BG18" i="4"/>
  <c r="BG239" i="4"/>
  <c r="BG268" i="4"/>
  <c r="BG10" i="4"/>
  <c r="BG164" i="4"/>
  <c r="BG194" i="4"/>
  <c r="BG255" i="4"/>
  <c r="BG84" i="4"/>
  <c r="BG111" i="4"/>
  <c r="BG231" i="4"/>
  <c r="BG65" i="4"/>
  <c r="BG145" i="4"/>
  <c r="BG157" i="4"/>
  <c r="BG190" i="4"/>
  <c r="BG178" i="4"/>
  <c r="BG204" i="4"/>
  <c r="BG68" i="4"/>
  <c r="BG226" i="4"/>
  <c r="BG249" i="4"/>
  <c r="BG147" i="4"/>
  <c r="BG75" i="4"/>
  <c r="BG238" i="4"/>
  <c r="BG49" i="4"/>
  <c r="BG259" i="4"/>
  <c r="BG210" i="4"/>
  <c r="BG47" i="4"/>
  <c r="BG61" i="4"/>
  <c r="BG243" i="4"/>
  <c r="BG108" i="4"/>
  <c r="BG73" i="4"/>
  <c r="BG272" i="4"/>
  <c r="BG12" i="4"/>
  <c r="BG198" i="4"/>
  <c r="BG195" i="4"/>
  <c r="BG192" i="4"/>
  <c r="BG44" i="4"/>
  <c r="BG188" i="4"/>
  <c r="BG113" i="4"/>
  <c r="BG59" i="4"/>
  <c r="BG182" i="4"/>
  <c r="BG15" i="4"/>
  <c r="BG104" i="4"/>
  <c r="BG119" i="4"/>
  <c r="BG32" i="4"/>
  <c r="BG56" i="4"/>
  <c r="BG28" i="4"/>
  <c r="BG48" i="4"/>
  <c r="BG257" i="4"/>
  <c r="BG127" i="4"/>
  <c r="BG159" i="4"/>
  <c r="BG158" i="4"/>
  <c r="BG45" i="4"/>
  <c r="BG21" i="4"/>
  <c r="BG250" i="4"/>
  <c r="BG253" i="4"/>
  <c r="BG219" i="4"/>
  <c r="BG241" i="4"/>
  <c r="BG177" i="4"/>
  <c r="BG36" i="4"/>
  <c r="BG208" i="4"/>
  <c r="BG258" i="4"/>
  <c r="BG51" i="4"/>
  <c r="BG130" i="4"/>
  <c r="BG196" i="4"/>
  <c r="BG64" i="4"/>
  <c r="BG229" i="4"/>
  <c r="BG251" i="4"/>
  <c r="BG236" i="4"/>
  <c r="BG162" i="4"/>
  <c r="BG23" i="4"/>
  <c r="BG97" i="4"/>
  <c r="BG62" i="4"/>
  <c r="BG146" i="4"/>
  <c r="BG100" i="4"/>
  <c r="BG124" i="4"/>
  <c r="BG115" i="4"/>
  <c r="BG221" i="4"/>
  <c r="BG105" i="4"/>
  <c r="BG14" i="4"/>
  <c r="BG98" i="4"/>
  <c r="BG131" i="4"/>
  <c r="BG191" i="4"/>
  <c r="BG118" i="4"/>
  <c r="BG78" i="4"/>
  <c r="BG77" i="4"/>
  <c r="BG39" i="4"/>
  <c r="BG109" i="4"/>
  <c r="BG37" i="4"/>
  <c r="BG121" i="4"/>
  <c r="BG103" i="4"/>
  <c r="BG142" i="4"/>
  <c r="BG271" i="4"/>
  <c r="BG72" i="4"/>
  <c r="BG133" i="4"/>
  <c r="BG200" i="4"/>
  <c r="BG230" i="4"/>
  <c r="BG66" i="4"/>
  <c r="BG155" i="4"/>
  <c r="BG42" i="4"/>
  <c r="BG20" i="4"/>
  <c r="BG8" i="4"/>
  <c r="BG17" i="4"/>
  <c r="BG122" i="4"/>
  <c r="BG213" i="4"/>
  <c r="BG120" i="4"/>
  <c r="BG101" i="4"/>
  <c r="BG235" i="4"/>
  <c r="BG95" i="4"/>
  <c r="BG201" i="4"/>
  <c r="BG163" i="4"/>
  <c r="BG25" i="4"/>
  <c r="BG87" i="4"/>
  <c r="BG228" i="4"/>
  <c r="BG60" i="4"/>
  <c r="BG222" i="4"/>
  <c r="BG220" i="4"/>
  <c r="BG144" i="4"/>
  <c r="BG55" i="4"/>
  <c r="BG50" i="4"/>
  <c r="BG265" i="4"/>
  <c r="BG70" i="4"/>
  <c r="BG134" i="4"/>
  <c r="BG132" i="4"/>
  <c r="BG199" i="4"/>
  <c r="BG83" i="4"/>
  <c r="BG185" i="4"/>
  <c r="BG217" i="4"/>
  <c r="BG202" i="4"/>
  <c r="BG96" i="4"/>
  <c r="BG7" i="4"/>
  <c r="BG216" i="4"/>
  <c r="BG175" i="4"/>
  <c r="BG34" i="4"/>
  <c r="BG99" i="4"/>
  <c r="BG30" i="4"/>
  <c r="BG135" i="4"/>
  <c r="BG26" i="4"/>
  <c r="BG165" i="4"/>
  <c r="BG244" i="4"/>
  <c r="BG86" i="4"/>
  <c r="BG227" i="4"/>
  <c r="BG225" i="4"/>
  <c r="BG114" i="4"/>
  <c r="BG112" i="4"/>
  <c r="BG38" i="4"/>
  <c r="BG181" i="4"/>
  <c r="BG176" i="4"/>
  <c r="BG240" i="4"/>
  <c r="BG33" i="4"/>
  <c r="BG140" i="4"/>
  <c r="BG52" i="4"/>
  <c r="BG71" i="4"/>
  <c r="BG166" i="4"/>
  <c r="BG81" i="4"/>
  <c r="BG88" i="4"/>
  <c r="BG22" i="4"/>
  <c r="BG43" i="4"/>
  <c r="BG41" i="4"/>
  <c r="BG260" i="4"/>
  <c r="BG148" i="4"/>
  <c r="BG106" i="4"/>
  <c r="BG212" i="4"/>
  <c r="BG35" i="4"/>
  <c r="BG13" i="4"/>
  <c r="BG169" i="4"/>
  <c r="BG54" i="4"/>
  <c r="BG27" i="4"/>
  <c r="BG94" i="4"/>
  <c r="BG234" i="4"/>
  <c r="BG160" i="4"/>
  <c r="BG126" i="4"/>
  <c r="BG156" i="4"/>
  <c r="BG152" i="4"/>
  <c r="BG116" i="4"/>
  <c r="BG183" i="4"/>
  <c r="BG57" i="4"/>
  <c r="BG218" i="4"/>
  <c r="BG214" i="4"/>
  <c r="BG232" i="4"/>
  <c r="BG172" i="4"/>
  <c r="BG141" i="4"/>
  <c r="BG270" i="4"/>
  <c r="BG136" i="4"/>
  <c r="BG168" i="4"/>
  <c r="BG167" i="4"/>
  <c r="BG129" i="4"/>
  <c r="BG256" i="4"/>
  <c r="BG9" i="4"/>
  <c r="BG85" i="4"/>
  <c r="AS245" i="4"/>
  <c r="BG245" i="4" s="1"/>
</calcChain>
</file>

<file path=xl/sharedStrings.xml><?xml version="1.0" encoding="utf-8"?>
<sst xmlns="http://schemas.openxmlformats.org/spreadsheetml/2006/main" count="7227" uniqueCount="505">
  <si>
    <t>Region de salud según Depto</t>
  </si>
  <si>
    <t>Departamento según Procedencia del Px.</t>
  </si>
  <si>
    <t>Microred del municipio según de procedencia del Px.1</t>
  </si>
  <si>
    <t>Municipio de procedencia del Px.</t>
  </si>
  <si>
    <t>REGION DE SALUD CENTRAL</t>
  </si>
  <si>
    <t>Chalatenango</t>
  </si>
  <si>
    <t>AZACUALPA CH</t>
  </si>
  <si>
    <t>CHALATENANGO CH</t>
  </si>
  <si>
    <t>COMALAPA CH</t>
  </si>
  <si>
    <t>CONCEPCION QUEZALTEPEQUE CH</t>
  </si>
  <si>
    <t>EL CARRIZAL CH</t>
  </si>
  <si>
    <t>LA LAGUNA CH</t>
  </si>
  <si>
    <t>LAS VUELTAS CH</t>
  </si>
  <si>
    <t>OJOS DE AGUA CH</t>
  </si>
  <si>
    <t>POTONICO CH</t>
  </si>
  <si>
    <t>SAN FRANCISCO LEMPA CH</t>
  </si>
  <si>
    <t>SAN LUIS DEL CARMEN CH</t>
  </si>
  <si>
    <t>SAN MIGUEL DE MERCEDES CH</t>
  </si>
  <si>
    <t>Dulce Nombre de Maria</t>
  </si>
  <si>
    <t>DULCE NOMBRE DE MARIA CH</t>
  </si>
  <si>
    <t>SAN FERNANDO CH</t>
  </si>
  <si>
    <t>SAN RAFAEL CH</t>
  </si>
  <si>
    <t>SANTA RITA CH</t>
  </si>
  <si>
    <t>Guarjila</t>
  </si>
  <si>
    <t>ARCATAO CH</t>
  </si>
  <si>
    <t>CANCASQUE CH</t>
  </si>
  <si>
    <t>LAS FLORES CH</t>
  </si>
  <si>
    <t>NOMBRE DE JESUS CH</t>
  </si>
  <si>
    <t>NUEVA TRINIDAD CH</t>
  </si>
  <si>
    <t>SAN ANTONIO DE LA CRUZ CH</t>
  </si>
  <si>
    <t>SAN ANTONIO LOS RANCHOS CH</t>
  </si>
  <si>
    <t>SAN ISIDRO LABRADOR CH</t>
  </si>
  <si>
    <t>La Palma</t>
  </si>
  <si>
    <t>CITALA CH</t>
  </si>
  <si>
    <t>LA PALMA CH</t>
  </si>
  <si>
    <t>SAN IGNACIO CH</t>
  </si>
  <si>
    <t>Nueva Concepción</t>
  </si>
  <si>
    <t>NUEVA CONCEPCION CH</t>
  </si>
  <si>
    <t>Tejutla</t>
  </si>
  <si>
    <t>AGUA CALIENTE CH</t>
  </si>
  <si>
    <t>EL PARAISO CH</t>
  </si>
  <si>
    <t>LA REINA CH</t>
  </si>
  <si>
    <t>TEJUTLA CH</t>
  </si>
  <si>
    <t>La Libertad</t>
  </si>
  <si>
    <t>Cordilera  del Balsamo</t>
  </si>
  <si>
    <t>ANTIGUO CUSCATLAN LL</t>
  </si>
  <si>
    <t>COMASAGUA LL</t>
  </si>
  <si>
    <t>HUIZUCAR LL</t>
  </si>
  <si>
    <t>NUEVO CUSCATLAN LL</t>
  </si>
  <si>
    <t>SAN JOSE VILLANUEVA LL</t>
  </si>
  <si>
    <t>SANTA TECLA LL</t>
  </si>
  <si>
    <t>ZARAGOZA LL</t>
  </si>
  <si>
    <t>Joya de Ceren</t>
  </si>
  <si>
    <t>CIUDAD ARCE LL</t>
  </si>
  <si>
    <t>QUEZALTEPEQUE LL</t>
  </si>
  <si>
    <t>SAN JUAN OPICO LL</t>
  </si>
  <si>
    <t>SAN MATIAS LL</t>
  </si>
  <si>
    <t>SAN PABLO TACACHICO LL</t>
  </si>
  <si>
    <t>La Cumbre</t>
  </si>
  <si>
    <t>COLON LL</t>
  </si>
  <si>
    <t>JAYAQUE LL</t>
  </si>
  <si>
    <t>SACACOYO LL</t>
  </si>
  <si>
    <t>TALNIQUE LL</t>
  </si>
  <si>
    <t>TEPECOYO LL</t>
  </si>
  <si>
    <t>Macizo Costero</t>
  </si>
  <si>
    <t>CHILTIUPAN LL</t>
  </si>
  <si>
    <t>JICALAPA LL</t>
  </si>
  <si>
    <t>LA LIBERTAD LL</t>
  </si>
  <si>
    <t>TAMANIQUE LL</t>
  </si>
  <si>
    <t>TEOTEPEQUE LL</t>
  </si>
  <si>
    <t>REGION DE SALUD METROPOLITANA</t>
  </si>
  <si>
    <t>San Salvador</t>
  </si>
  <si>
    <t>Aguilares</t>
  </si>
  <si>
    <t>AGUILARES SS</t>
  </si>
  <si>
    <t>EL PAISNAL SS</t>
  </si>
  <si>
    <t>GUAZAPA SS</t>
  </si>
  <si>
    <t>Apopa</t>
  </si>
  <si>
    <t>APOPA SS</t>
  </si>
  <si>
    <t>NEJAPA SS</t>
  </si>
  <si>
    <t>Barrios</t>
  </si>
  <si>
    <t>SAN SALVADOR SS</t>
  </si>
  <si>
    <t>Ciudad Delgado</t>
  </si>
  <si>
    <t>CUSCATANCINGO SS</t>
  </si>
  <si>
    <t>DELGADO SS</t>
  </si>
  <si>
    <t>Ilopango</t>
  </si>
  <si>
    <t>ILOPANGO SS</t>
  </si>
  <si>
    <t>Lourdes</t>
  </si>
  <si>
    <t>Mejicanos</t>
  </si>
  <si>
    <t>AYUTUXTEPEQUE SS</t>
  </si>
  <si>
    <t>MEJICANOS SS</t>
  </si>
  <si>
    <t>Panchimalco</t>
  </si>
  <si>
    <t>PANCHIMALCO SS</t>
  </si>
  <si>
    <t>ROSARIO DE MORA SS</t>
  </si>
  <si>
    <t>San Jacinto</t>
  </si>
  <si>
    <t>San Marcos</t>
  </si>
  <si>
    <t>SAN MARCOS SS</t>
  </si>
  <si>
    <t>SANTIAGO TEXACUANGOS SS</t>
  </si>
  <si>
    <t>SANTO TOMAS SS</t>
  </si>
  <si>
    <t>San Martin</t>
  </si>
  <si>
    <t>SAN MARTIN SS</t>
  </si>
  <si>
    <t>San Miguelito</t>
  </si>
  <si>
    <t>Soyapango</t>
  </si>
  <si>
    <t>SOYAPANGO SS</t>
  </si>
  <si>
    <t>Tonacatepeque</t>
  </si>
  <si>
    <t>TONACATEPEQUE SS</t>
  </si>
  <si>
    <t>REGION DE SALUD OCCIDENTAL</t>
  </si>
  <si>
    <t>Ahuachapan</t>
  </si>
  <si>
    <t>AHUACHAPAN AH</t>
  </si>
  <si>
    <t>APANECA AH</t>
  </si>
  <si>
    <t>CONCEPCION DE ATACO AH</t>
  </si>
  <si>
    <t>TACUBA AH</t>
  </si>
  <si>
    <t>Atiquizaya</t>
  </si>
  <si>
    <t>ATIQUIZAYA AH</t>
  </si>
  <si>
    <t>EL REFUGIO AH</t>
  </si>
  <si>
    <t>SAN LORENZO AH</t>
  </si>
  <si>
    <t>TURIN AH</t>
  </si>
  <si>
    <t>Cara Sucia</t>
  </si>
  <si>
    <t>SAN FRANCISCO MENENDEZ AH</t>
  </si>
  <si>
    <t>Guaymango</t>
  </si>
  <si>
    <t>GUAYMANGO AH</t>
  </si>
  <si>
    <t>JUJUTLA AH</t>
  </si>
  <si>
    <t>SAN PEDRO PUXTLA AH</t>
  </si>
  <si>
    <t>Santa Ana</t>
  </si>
  <si>
    <t>Candelaria de la Frontera</t>
  </si>
  <si>
    <t>CANDELARIA DE LA FRONTERA SA</t>
  </si>
  <si>
    <t>SAN ANTONIO PAJONAL SA</t>
  </si>
  <si>
    <t>SANTIAGO DE LA FRONTERA SA</t>
  </si>
  <si>
    <t>Chalchuapa</t>
  </si>
  <si>
    <t>CHALCHUAPA SA</t>
  </si>
  <si>
    <t>EL PORVENIR SA</t>
  </si>
  <si>
    <t>SAN SEBASTIAN SALITRILLO SA</t>
  </si>
  <si>
    <t>El Congo</t>
  </si>
  <si>
    <t>COATEPEQUE SA</t>
  </si>
  <si>
    <t>EL CONGO SA</t>
  </si>
  <si>
    <t>Metapan</t>
  </si>
  <si>
    <t>MASAHUAT SA</t>
  </si>
  <si>
    <t>METAPAN SA</t>
  </si>
  <si>
    <t>SANTA ROSA GUACHIPILIN SA</t>
  </si>
  <si>
    <t>SANTA ANA SA</t>
  </si>
  <si>
    <t>TEXISTEPEQUE SA</t>
  </si>
  <si>
    <t>Sonsonate</t>
  </si>
  <si>
    <t>Acajutla</t>
  </si>
  <si>
    <t>ACAJUTLA SO</t>
  </si>
  <si>
    <t>Izalco</t>
  </si>
  <si>
    <t>ARMENIA SO</t>
  </si>
  <si>
    <t>CALUCO SO</t>
  </si>
  <si>
    <t>CUISNAHUAT SO</t>
  </si>
  <si>
    <t>IZALCO SO</t>
  </si>
  <si>
    <t>SAN JULIAN SO</t>
  </si>
  <si>
    <t>SANTA ISABEL ISHUATAN SO</t>
  </si>
  <si>
    <t>NAHUILINGO SO</t>
  </si>
  <si>
    <t>SAN ANTONIO DEL MONTE SO</t>
  </si>
  <si>
    <t>SANTA CATARINA MASAHUAT SO</t>
  </si>
  <si>
    <t>SANTO DOMINGO DE GUZMAN SO</t>
  </si>
  <si>
    <t>SONSONATE SO</t>
  </si>
  <si>
    <t>Sonzacate</t>
  </si>
  <si>
    <t>JUAYUA SO</t>
  </si>
  <si>
    <t>NAHUIZALCO SO</t>
  </si>
  <si>
    <t>SALCOATITAN SO</t>
  </si>
  <si>
    <t>SONZACATE SO</t>
  </si>
  <si>
    <t>REGION DE SALUD ORIENTAL</t>
  </si>
  <si>
    <t>La Union</t>
  </si>
  <si>
    <t>Anamoros</t>
  </si>
  <si>
    <t>ANAMOROS LU</t>
  </si>
  <si>
    <t>LISLIQUE LU</t>
  </si>
  <si>
    <t>NUEVA ESPARTA LU</t>
  </si>
  <si>
    <t>POLOROS LU</t>
  </si>
  <si>
    <t>Llano Los Patos</t>
  </si>
  <si>
    <t>CONCHAGUA LU</t>
  </si>
  <si>
    <t>INTIPUCA LU</t>
  </si>
  <si>
    <t>Perquin</t>
  </si>
  <si>
    <t>MEANGUERA DEL GOLFO LU</t>
  </si>
  <si>
    <t>San Carlos Borromeo</t>
  </si>
  <si>
    <t>EL CARMEN LU</t>
  </si>
  <si>
    <t>LA UNION LU</t>
  </si>
  <si>
    <t>SAN ALEJO LU</t>
  </si>
  <si>
    <t>San Miguel</t>
  </si>
  <si>
    <t>YAYANTIQUE LU</t>
  </si>
  <si>
    <t>YUCUAIQUIN LU</t>
  </si>
  <si>
    <t>Santa Rosa de Lima</t>
  </si>
  <si>
    <t>BOLIVAR LU</t>
  </si>
  <si>
    <t>CONCEPCION ORIENTE LU</t>
  </si>
  <si>
    <t>EL SAUCE LU</t>
  </si>
  <si>
    <t>PASAQUINA LU</t>
  </si>
  <si>
    <t>SAN JOSE LU</t>
  </si>
  <si>
    <t>SANTA ROSA DE LIMA LU</t>
  </si>
  <si>
    <t>Morazan</t>
  </si>
  <si>
    <t>Corinto</t>
  </si>
  <si>
    <t>CORINTO MO</t>
  </si>
  <si>
    <t>Jocoro</t>
  </si>
  <si>
    <t>EL DIVISADERO MO</t>
  </si>
  <si>
    <t>JOCORO MO</t>
  </si>
  <si>
    <t>SOCIEDAD MO</t>
  </si>
  <si>
    <t>Osicala</t>
  </si>
  <si>
    <t>DELICIAS DE CONCEPCION MO</t>
  </si>
  <si>
    <t>GUALOCOCTI MO</t>
  </si>
  <si>
    <t>OSICALA MO</t>
  </si>
  <si>
    <t>SAN ISIDRO MO</t>
  </si>
  <si>
    <t>SAN SIMON MO</t>
  </si>
  <si>
    <t>YOLOAIQUIN MO</t>
  </si>
  <si>
    <t>ARAMBALA MO</t>
  </si>
  <si>
    <t>EL ROSARIO MO</t>
  </si>
  <si>
    <t>JOATECA MO</t>
  </si>
  <si>
    <t>JOCOAITIQUE MO</t>
  </si>
  <si>
    <t>MEANGUERA MO</t>
  </si>
  <si>
    <t>PERQUIN MO</t>
  </si>
  <si>
    <t>SAN FERNANDO MO</t>
  </si>
  <si>
    <t>TOROLA MO</t>
  </si>
  <si>
    <t>San Francisco Gotera</t>
  </si>
  <si>
    <t>CACAOPERA MO</t>
  </si>
  <si>
    <t>CHILANGA MO</t>
  </si>
  <si>
    <t>LOLOTIQUILLO MO</t>
  </si>
  <si>
    <t>SAN CARLOS MO</t>
  </si>
  <si>
    <t>SAN FRANCISCO GOTERA MO</t>
  </si>
  <si>
    <t>Sensembra</t>
  </si>
  <si>
    <t>GUATAJIAGUA MO</t>
  </si>
  <si>
    <t>SEMSEMBRA MO</t>
  </si>
  <si>
    <t>YAMABAL MO</t>
  </si>
  <si>
    <t>Chinameca</t>
  </si>
  <si>
    <t>CHAPELTIQUE SM</t>
  </si>
  <si>
    <t>CHINAMECA SM</t>
  </si>
  <si>
    <t>LOLOTIQUE SM</t>
  </si>
  <si>
    <t>MONCAGUA SM</t>
  </si>
  <si>
    <t>NUEVA GUADALUPE SM</t>
  </si>
  <si>
    <t>Ciudad Barrios</t>
  </si>
  <si>
    <t>CAROLINA SM</t>
  </si>
  <si>
    <t>CIUDAD BARRIOS SM</t>
  </si>
  <si>
    <t>SAN ANTONIO SM</t>
  </si>
  <si>
    <t>SAN GERARDO SM</t>
  </si>
  <si>
    <t>SAN LUIS DE LA REINA SM</t>
  </si>
  <si>
    <t>SESORI SM</t>
  </si>
  <si>
    <t>Concepcion Batres</t>
  </si>
  <si>
    <t>EL TRANSITO SM</t>
  </si>
  <si>
    <t>SAN JORGE SM</t>
  </si>
  <si>
    <t>SAN RAFAEL DE ORIENTE SM</t>
  </si>
  <si>
    <t>CHIRILAGUA SM</t>
  </si>
  <si>
    <t>COMACARAN SM</t>
  </si>
  <si>
    <t>QUELEPA SM</t>
  </si>
  <si>
    <t>SAN MIGUEL SM</t>
  </si>
  <si>
    <t>ULUAZAPA SM</t>
  </si>
  <si>
    <t>Sensuntepeque</t>
  </si>
  <si>
    <t>NUEVO EDEN DE SAN JUAN SM</t>
  </si>
  <si>
    <t>Usulutan</t>
  </si>
  <si>
    <t>Berlin</t>
  </si>
  <si>
    <t>ALEGRIA US</t>
  </si>
  <si>
    <t>BERLIN US</t>
  </si>
  <si>
    <t>ESTANZUELAS US</t>
  </si>
  <si>
    <t>MERCEDES UMAÑA US</t>
  </si>
  <si>
    <t>NUEVA GRANADA US</t>
  </si>
  <si>
    <t>JUCUAPA US</t>
  </si>
  <si>
    <t>SAN BUENAVENTURA US</t>
  </si>
  <si>
    <t>CONCEPCION BATRES US</t>
  </si>
  <si>
    <t>EREGUAYQUIN US</t>
  </si>
  <si>
    <t>JUCUARAN US</t>
  </si>
  <si>
    <t>Jiquilisco</t>
  </si>
  <si>
    <t>JIQUILISCO US</t>
  </si>
  <si>
    <t>PUERTO EL TRIUNFO US</t>
  </si>
  <si>
    <t>SAN AGUSTIN US</t>
  </si>
  <si>
    <t>SAN FRANCISCO JAVIER US</t>
  </si>
  <si>
    <t>Santiago de Maria</t>
  </si>
  <si>
    <t>CALIFORNIA US</t>
  </si>
  <si>
    <t>EL TRIUNFO US</t>
  </si>
  <si>
    <t>SANTIAGO DE MARIA US</t>
  </si>
  <si>
    <t>TECAPAN US</t>
  </si>
  <si>
    <t>OZATLAN US</t>
  </si>
  <si>
    <t>SAN DIONISIO US</t>
  </si>
  <si>
    <t>SANTA ELENA US</t>
  </si>
  <si>
    <t>SANTA MARIA US</t>
  </si>
  <si>
    <t>USULUTAN US</t>
  </si>
  <si>
    <t>REGION DE SALUD PARACENTRAL</t>
  </si>
  <si>
    <t>Cabañas</t>
  </si>
  <si>
    <t>Ilobasco</t>
  </si>
  <si>
    <t>CINQUERA CA</t>
  </si>
  <si>
    <t>ILOBASCO CA</t>
  </si>
  <si>
    <t>JUTIAPA CA</t>
  </si>
  <si>
    <t>TEJUTEPEQUE CA</t>
  </si>
  <si>
    <t>San Vicente</t>
  </si>
  <si>
    <t>SENSUNTEPEQUE CA</t>
  </si>
  <si>
    <t>DOLORES CA</t>
  </si>
  <si>
    <t>GUACOTECTI CA</t>
  </si>
  <si>
    <t>SAN ISIDRO CA</t>
  </si>
  <si>
    <t>VICTORIA CA</t>
  </si>
  <si>
    <t>Cuscatlan</t>
  </si>
  <si>
    <t>Candelaria</t>
  </si>
  <si>
    <t>CANDELARIA CU</t>
  </si>
  <si>
    <t>SAN RAMON CU</t>
  </si>
  <si>
    <t>SANTA CRUZ ANALQUITO CU</t>
  </si>
  <si>
    <t>Cojutepeque</t>
  </si>
  <si>
    <t>COJUTEPEQUE CU</t>
  </si>
  <si>
    <t>MONTE SAN JUAN CU</t>
  </si>
  <si>
    <t>SAN CRISTOBAL CU</t>
  </si>
  <si>
    <t>SANTA CRUZ MICHAPA CU</t>
  </si>
  <si>
    <t>TENANCINGO CU</t>
  </si>
  <si>
    <t>SAN BARTOLOME PERULAPIA CU</t>
  </si>
  <si>
    <t>San Pedro Perulapan</t>
  </si>
  <si>
    <t>ORATORIO DE CONCEPCION CU</t>
  </si>
  <si>
    <t>SAN JOSE GUAYABAL CU</t>
  </si>
  <si>
    <t>SAN PEDRO PERULAPAN CU</t>
  </si>
  <si>
    <t>SUCHITOTO CU</t>
  </si>
  <si>
    <t>San Rafael Cedros</t>
  </si>
  <si>
    <t>EL CARMEN CU</t>
  </si>
  <si>
    <t>EL ROSARIO CU</t>
  </si>
  <si>
    <t>SAN RAFAEL CEDROS CU</t>
  </si>
  <si>
    <t>La Paz</t>
  </si>
  <si>
    <t>PARAISO DE OSORIO LP</t>
  </si>
  <si>
    <t>SAN EMIGDIO LP</t>
  </si>
  <si>
    <t>Olocuilta</t>
  </si>
  <si>
    <t>CUYULTITAN LP</t>
  </si>
  <si>
    <t>OLOCUILTA LP</t>
  </si>
  <si>
    <t>SAN FRANCISCO CHINAMECA LP</t>
  </si>
  <si>
    <t>SAN JUAN TALPA LP</t>
  </si>
  <si>
    <t>SAN JUAN TEPEZONTES LP</t>
  </si>
  <si>
    <t>SAN LUIS TALPA LP</t>
  </si>
  <si>
    <t>SAN MIGUEL TEPEZONTES LP</t>
  </si>
  <si>
    <t>TAPALHUACA LP</t>
  </si>
  <si>
    <t>Rosario</t>
  </si>
  <si>
    <t>EL ROSARIO LP</t>
  </si>
  <si>
    <t>SAN ANTONIO MASAHUAT LP</t>
  </si>
  <si>
    <t>SAN LUIS DE LA HERRADURA LP</t>
  </si>
  <si>
    <t>SAN PEDRO MASAHUAT LP</t>
  </si>
  <si>
    <t>Santiago Nonualco</t>
  </si>
  <si>
    <t>SAN PEDRO NONUALCO LP</t>
  </si>
  <si>
    <t>SAN RAFAEL OBRAJUELO LP</t>
  </si>
  <si>
    <t>SANTA MARIA OSTUMA LP</t>
  </si>
  <si>
    <t>SANTIAGO NONUALCO LP</t>
  </si>
  <si>
    <t>Verapaz</t>
  </si>
  <si>
    <t>JERUSALEN LP</t>
  </si>
  <si>
    <t>MERCEDES LA CEIBA LP</t>
  </si>
  <si>
    <t>Zacatecoluca</t>
  </si>
  <si>
    <t>SAN JUAN NONUALCO LP</t>
  </si>
  <si>
    <t>ZACATECOLUCA LP</t>
  </si>
  <si>
    <t>Apastepeque</t>
  </si>
  <si>
    <t>APASTEPEQUE SV</t>
  </si>
  <si>
    <t>SAN ESTEBAN CATARINA SV</t>
  </si>
  <si>
    <t>SAN ILDEFONSO SV</t>
  </si>
  <si>
    <t>SAN LORENZO SV</t>
  </si>
  <si>
    <t>SANTA CLARA SV</t>
  </si>
  <si>
    <t>SAN SEBASTIAN SV</t>
  </si>
  <si>
    <t>SAN VICENTE SV</t>
  </si>
  <si>
    <t>SANTO DOMINGO SV</t>
  </si>
  <si>
    <t>Tecoluca</t>
  </si>
  <si>
    <t>TECOLUCA SV</t>
  </si>
  <si>
    <t>GUADALUPE SV</t>
  </si>
  <si>
    <t>SAN CAYETANO ISTEPEQUE SV</t>
  </si>
  <si>
    <t>TEPETITAN SV</t>
  </si>
  <si>
    <t>VERAPAZ SV</t>
  </si>
  <si>
    <t>Poblacion por municipio 2013</t>
  </si>
  <si>
    <t>Densidad Poblacional</t>
  </si>
  <si>
    <t>San Francisco Morazán</t>
  </si>
  <si>
    <t>Extrema Severa</t>
  </si>
  <si>
    <t>Extrema Alta</t>
  </si>
  <si>
    <t>Extrema Moderada</t>
  </si>
  <si>
    <t>Extrema Baja</t>
  </si>
  <si>
    <t>ISSS</t>
  </si>
  <si>
    <t>ISBM</t>
  </si>
  <si>
    <t>CENTROS PENALES</t>
  </si>
  <si>
    <t>MINSAL</t>
  </si>
  <si>
    <t>PNC</t>
  </si>
  <si>
    <t>SAN FRANCISCO MORAZAN CH</t>
  </si>
  <si>
    <t>Tasa de Tb tf por 100,000 hab. Programada</t>
  </si>
  <si>
    <t>Laboratorio al que refiere</t>
  </si>
  <si>
    <t>Horas Médico(diarias)</t>
  </si>
  <si>
    <t>laboratoristas</t>
  </si>
  <si>
    <t>Promotores</t>
  </si>
  <si>
    <t>Comité intersectorial municipal</t>
  </si>
  <si>
    <t>Participación de las Alcaldias en Tb</t>
  </si>
  <si>
    <t>Recursos</t>
  </si>
  <si>
    <t>Participacion</t>
  </si>
  <si>
    <t>Laboratorio</t>
  </si>
  <si>
    <t xml:space="preserve">Número de Laboratorios </t>
  </si>
  <si>
    <t>Número de Medicos</t>
  </si>
  <si>
    <t>Número de Enfermeras</t>
  </si>
  <si>
    <t>UCSFE Verapaz SV</t>
  </si>
  <si>
    <t>UCSFI Apastepeque SV</t>
  </si>
  <si>
    <t>UCSFI San Vicente SV Periférica</t>
  </si>
  <si>
    <t>SI</t>
  </si>
  <si>
    <t>NO</t>
  </si>
  <si>
    <t>Hora Enfermeras (diarias)</t>
  </si>
  <si>
    <t>Clasificacion de Pobreza (ponderación)</t>
  </si>
  <si>
    <t>Clasificación de Pobreza</t>
  </si>
  <si>
    <t>Hospital Santa Santa Rosa de Lima</t>
  </si>
  <si>
    <t>UCSFI El Carmen LU y UCSFI El Carmen LU Olomega</t>
  </si>
  <si>
    <t>Hospital San Francisco Gotera, UCSFE Osicala MO, UCSF San Francisco Gotera MO</t>
  </si>
  <si>
    <t xml:space="preserve">Hospital San Francisco Gotera, UCSFE Perquin MO </t>
  </si>
  <si>
    <t>Hospital San Francisco Gotera, UCSF Guatajiagua MO</t>
  </si>
  <si>
    <t>UCSFE Osicala MO</t>
  </si>
  <si>
    <t>Hospital San Francisco Gotera, UCSFE Osicala MO</t>
  </si>
  <si>
    <t>UCSF Meanguera MO San Luis</t>
  </si>
  <si>
    <t>Hospital San Francisco Gotera, USCF Cacaopera MO, UCSF San Francisco Gotera MO</t>
  </si>
  <si>
    <t>UCSF EL Divisadero</t>
  </si>
  <si>
    <t>UCSFE Perquin MO, UCSF Meanguera MO San Luis</t>
  </si>
  <si>
    <t>UCSFE Perquin MO</t>
  </si>
  <si>
    <t>Hospital San Francisco Gotera, UCSFE Perquin MO, UCSF Meanguera MO San Luis</t>
  </si>
  <si>
    <t>UCSFE Osicala MO, UCSF San Francisco Gotera MO</t>
  </si>
  <si>
    <t>UCSF San Marcos SS</t>
  </si>
  <si>
    <t>UCSFI Tejutepeque CA</t>
  </si>
  <si>
    <t>UCSFE Sensuntepeque CA</t>
  </si>
  <si>
    <t>UCSFE Berlin US</t>
  </si>
  <si>
    <t>Hospital Santiago de Maria, UCSFI Ozatlan</t>
  </si>
  <si>
    <t>Hospital Santiago de Maria, UCSF Mercedes Umaña US</t>
  </si>
  <si>
    <t>UCSF El Transito y UCSF Concepcion Batres US</t>
  </si>
  <si>
    <t>UCSFE Berlin US, UCSF Mercedes Umaña US</t>
  </si>
  <si>
    <t>Hospital San Pedro US</t>
  </si>
  <si>
    <t>Hospital Santiago de Maria</t>
  </si>
  <si>
    <t>si</t>
  </si>
  <si>
    <t>Total de casos Tb todas las formas todas intituciones y todas las edades</t>
  </si>
  <si>
    <t>Brecha de casos no detectados</t>
  </si>
  <si>
    <t>Indice de priorizacion de mayor a menor para intrvenir</t>
  </si>
  <si>
    <t>Total de consultas MINSAL primera vez en el año mayor de 10 años</t>
  </si>
  <si>
    <t>FOSALUD</t>
  </si>
  <si>
    <t>COSAM</t>
  </si>
  <si>
    <t>SECTOR PRIVADO</t>
  </si>
  <si>
    <t>ONG</t>
  </si>
  <si>
    <t>ALCALDIAS</t>
  </si>
  <si>
    <t>COMUNIDAD</t>
  </si>
  <si>
    <t>Casos de VIH/SIDA todas las edades  2013</t>
  </si>
  <si>
    <t>Tasa de prevalencia VIH /SIDA todas las edades x 100,000</t>
  </si>
  <si>
    <t>Total de sintomatos repitarorios programados según fórmula de norma</t>
  </si>
  <si>
    <t>Cobertura de ECOS (Nada:10, Parcial: 5 y Completo: 0)</t>
  </si>
  <si>
    <t>Total SR investigados (Positivos + Negativos)</t>
  </si>
  <si>
    <t>Total SR investigados positivos</t>
  </si>
  <si>
    <t>Total SR investigados negativos</t>
  </si>
  <si>
    <t>Fuente: Tabulador de TB-SEPS</t>
  </si>
  <si>
    <t>Casos nuevos TB todas las Formas según Institución. Fuente: VIGEPES</t>
  </si>
  <si>
    <t>Unidades Notificadoras del SNS. Fuente: VIGEPES</t>
  </si>
  <si>
    <t>Datos institucionales. Fuente: SIMMOW</t>
  </si>
  <si>
    <t xml:space="preserve"> Fuente: DIGESTYC</t>
  </si>
  <si>
    <t>Mapa de Pobreza. FISDL</t>
  </si>
  <si>
    <t>Si</t>
  </si>
  <si>
    <t>No</t>
  </si>
  <si>
    <t>Hospital Nueva Concepción, UCSF Tejutla</t>
  </si>
  <si>
    <t>UCSF Nueva Trinidad</t>
  </si>
  <si>
    <t>Hospital de Chalatenango</t>
  </si>
  <si>
    <t>UCSF La Palma</t>
  </si>
  <si>
    <t>UCSF Santa Rita</t>
  </si>
  <si>
    <t>UCSF Tejutla</t>
  </si>
  <si>
    <t>Hospital de Chalatenango, UCSF Guarjila</t>
  </si>
  <si>
    <t>UCSF Azacualpa</t>
  </si>
  <si>
    <t>UCSF Guarjila</t>
  </si>
  <si>
    <t>UCSF Dulce Nombre de María</t>
  </si>
  <si>
    <t>UCSF Dulce Nombre de María y UCSF Tejutla</t>
  </si>
  <si>
    <t>UCSF Dr. Carlos Díaz del Pinal</t>
  </si>
  <si>
    <t>UCSF Chiltiupán LL Taquillo</t>
  </si>
  <si>
    <t>UCSF Lourdes y UCSF Tepecoyo</t>
  </si>
  <si>
    <t>UCSF Comasagua</t>
  </si>
  <si>
    <t>UCSF La Libertad LL Puerto</t>
  </si>
  <si>
    <t>Clasificacion de densidad (ponderación)</t>
  </si>
  <si>
    <t>Brecha de SR no captados (ponderacion)</t>
  </si>
  <si>
    <t>Porcentaje de SR investigados (%)</t>
  </si>
  <si>
    <t>Brecha de casos TB no detectados (ponderación)</t>
  </si>
  <si>
    <t>Consulta de Primera en mayores de 10 años de Diabetes Mellitus</t>
  </si>
  <si>
    <t>Consulta de Primera en mayores de 10 años de Hipertension Arterial</t>
  </si>
  <si>
    <t>UCSF Jucuapa US</t>
  </si>
  <si>
    <t>Hospital San Miguel SM San Juan deDios y UCSFE San Miguel SM</t>
  </si>
  <si>
    <t>UCSFE San Miguel SM El Zamoran</t>
  </si>
  <si>
    <t>UCSF Chinameca SM</t>
  </si>
  <si>
    <t>UCSFE Ciudad Barrios SM y UCSFI Carolina SM</t>
  </si>
  <si>
    <t>UCSFE Sesori SM</t>
  </si>
  <si>
    <t xml:space="preserve">UCSFE San Miguel SM </t>
  </si>
  <si>
    <t>UCSF Mejicanos SS Zacamil</t>
  </si>
  <si>
    <t>UCSF San Martin SS</t>
  </si>
  <si>
    <t>Rótulos de fila</t>
  </si>
  <si>
    <t>Total general</t>
  </si>
  <si>
    <t>Suma de Clasificacion de densidad (ponderación)</t>
  </si>
  <si>
    <t>Valores</t>
  </si>
  <si>
    <t>Suma de Clasificacion de Pobreza (ponderación)</t>
  </si>
  <si>
    <t>Suma de Brecha de SR no captados (ponderacion)</t>
  </si>
  <si>
    <t>Suma de Brecha de casos TB no detectados (ponderación)</t>
  </si>
  <si>
    <t>Suma de Cobertura de ECOS (Nada:10, Parcial: 5 y Completo: 0)</t>
  </si>
  <si>
    <t>Prioridad a atender (mayor a menor)</t>
  </si>
  <si>
    <t>Rojo 33 a 50</t>
  </si>
  <si>
    <t>Rango</t>
  </si>
  <si>
    <t>Municipios a intervenir</t>
  </si>
  <si>
    <t>Verde 0 a 24</t>
  </si>
  <si>
    <t>Amarillo 25 a 32</t>
  </si>
  <si>
    <t>Municipios total paìs</t>
  </si>
  <si>
    <t>Municipios</t>
  </si>
  <si>
    <t xml:space="preserve">Anexo 1A- Base de Datos para Intervenciones diferenciadas en Municipios priorizados de acuerdo a brechas de bùsqueda, detecciòn, cobertura, pobreza y densidad poblacional para la </t>
  </si>
  <si>
    <t>Anexo 1-B.  Municipios clasificados por prioridad para intervenciones diferenciadas en Municipios priorizados de acuerdo a brechas de bùsqueda, detecciòn, cobertura, pobreza y densidad poblacional para la prevencion y control de la tuberculosis y desarrollo del SNS</t>
  </si>
  <si>
    <t>Anexo 1-C.  Ubicación de Municipios para intervenciones diferenciadas en Municipios priorizados de acuerdo a brechas de bùsqueda, detecciòn, cobertura, pobreza y densidad poblacional para la prevencion y control de la tuberculosis y desarrollo del SNS</t>
  </si>
  <si>
    <t>Mapa</t>
  </si>
  <si>
    <t>Intervencion con Fortalecimiento con otro proyecto</t>
  </si>
  <si>
    <t>Intervencion con NFMTB (Junio 2015-Junio 2018)</t>
  </si>
  <si>
    <t>Anexo 1-D  Listado de Municipios en la que habra intervencion del desarrollo del SNS con Intervencion con NFMTB  y otros proyectos</t>
  </si>
  <si>
    <t>CATEGORIA</t>
  </si>
  <si>
    <t>ALTA</t>
  </si>
  <si>
    <t>PRIORIDAD</t>
  </si>
  <si>
    <t>INTERMEDIA</t>
  </si>
  <si>
    <t>BAJA</t>
  </si>
  <si>
    <t>Brecha de SR no investigados (%)</t>
  </si>
  <si>
    <t>Tasa de TB Pulmonar Bk +por 100.000 hab detectada</t>
  </si>
  <si>
    <t>Casos de TB Pulmonar programados (Con el 3%)</t>
  </si>
  <si>
    <t>Casos de TB Pulmonar programados (Con el 5%)</t>
  </si>
  <si>
    <t>Casos de TB con programación diferenciada</t>
  </si>
  <si>
    <t>Prioridad a atender (mayor a menor) con 5%</t>
  </si>
  <si>
    <t>Alta</t>
  </si>
  <si>
    <t>33-50</t>
  </si>
  <si>
    <t>Rango de priorización</t>
  </si>
  <si>
    <t>Intermedia</t>
  </si>
  <si>
    <t>Baja</t>
  </si>
  <si>
    <t>Escala de priorización de acuerdo a brecha</t>
  </si>
  <si>
    <t>20-32</t>
  </si>
  <si>
    <t>0-19</t>
  </si>
  <si>
    <t>Total</t>
  </si>
  <si>
    <t>Total de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</si>
</sst>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0.0"/>
    <numFmt numFmtId="167" formatCode="000.0"/>
  </numFmts>
  <fonts count="25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rgb="FF000000"/>
      <name val="Calibri"/>
      <family val="2"/>
      <charset val="1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2060"/>
      <name val="Arial"/>
      <family val="2"/>
    </font>
    <font>
      <sz val="7"/>
      <color rgb="FF002060"/>
      <name val="Verdana"/>
      <family val="2"/>
    </font>
    <font>
      <sz val="10"/>
      <color rgb="FF002060"/>
      <name val="Calibri"/>
      <family val="2"/>
      <charset val="1"/>
    </font>
    <font>
      <b/>
      <sz val="12"/>
      <color rgb="FF00206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2060"/>
      <name val="Tahoma"/>
      <family val="2"/>
    </font>
    <font>
      <b/>
      <sz val="14"/>
      <color rgb="FF000066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9" tint="0.59999389629810485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D"/>
        <bgColor theme="4" tint="0.79998168889431442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399FF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CCB9A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00"/>
        <bgColor theme="4" tint="0.79998168889431442"/>
      </patternFill>
    </fill>
    <fill>
      <patternFill patternType="solid">
        <fgColor rgb="FF9FFF9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6D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3" fillId="0" borderId="0" xfId="0" applyFont="1" applyFill="1"/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4" fillId="0" borderId="4" xfId="0" applyFont="1" applyFill="1" applyBorder="1" applyAlignment="1"/>
    <xf numFmtId="0" fontId="2" fillId="6" borderId="5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0" borderId="6" xfId="0" applyFont="1" applyFill="1" applyBorder="1"/>
    <xf numFmtId="0" fontId="0" fillId="0" borderId="0" xfId="0" applyFill="1"/>
    <xf numFmtId="0" fontId="5" fillId="0" borderId="0" xfId="0" applyFont="1" applyFill="1"/>
    <xf numFmtId="0" fontId="3" fillId="0" borderId="7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right" textRotation="90" wrapText="1"/>
    </xf>
    <xf numFmtId="0" fontId="6" fillId="5" borderId="14" xfId="0" applyFont="1" applyFill="1" applyBorder="1" applyAlignment="1">
      <alignment horizontal="right" textRotation="90" wrapText="1"/>
    </xf>
    <xf numFmtId="0" fontId="6" fillId="5" borderId="13" xfId="0" applyFont="1" applyFill="1" applyBorder="1" applyAlignment="1">
      <alignment horizontal="right" textRotation="90" wrapText="1"/>
    </xf>
    <xf numFmtId="0" fontId="2" fillId="3" borderId="15" xfId="0" applyFont="1" applyFill="1" applyBorder="1" applyAlignment="1">
      <alignment vertical="center" wrapText="1"/>
    </xf>
    <xf numFmtId="3" fontId="9" fillId="0" borderId="6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0" fontId="10" fillId="0" borderId="6" xfId="0" applyFont="1" applyFill="1" applyBorder="1"/>
    <xf numFmtId="0" fontId="11" fillId="0" borderId="6" xfId="0" applyFont="1" applyFill="1" applyBorder="1"/>
    <xf numFmtId="164" fontId="11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center"/>
    </xf>
    <xf numFmtId="3" fontId="12" fillId="0" borderId="6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 vertical="center"/>
    </xf>
    <xf numFmtId="167" fontId="11" fillId="0" borderId="6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166" fontId="11" fillId="0" borderId="6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0" fillId="0" borderId="8" xfId="0" applyFont="1" applyFill="1" applyBorder="1"/>
    <xf numFmtId="0" fontId="11" fillId="0" borderId="8" xfId="0" applyFont="1" applyFill="1" applyBorder="1"/>
    <xf numFmtId="164" fontId="11" fillId="0" borderId="8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3" fontId="12" fillId="0" borderId="8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0" fillId="0" borderId="7" xfId="0" applyFont="1" applyFill="1" applyBorder="1"/>
    <xf numFmtId="0" fontId="11" fillId="0" borderId="7" xfId="0" applyFont="1" applyFill="1" applyBorder="1"/>
    <xf numFmtId="164" fontId="11" fillId="0" borderId="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/>
    </xf>
    <xf numFmtId="3" fontId="12" fillId="0" borderId="7" xfId="0" applyNumberFormat="1" applyFont="1" applyFill="1" applyBorder="1" applyAlignment="1">
      <alignment horizontal="center" vertical="center"/>
    </xf>
    <xf numFmtId="1" fontId="9" fillId="0" borderId="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2" fontId="0" fillId="0" borderId="0" xfId="0" applyNumberFormat="1"/>
    <xf numFmtId="3" fontId="1" fillId="0" borderId="0" xfId="0" applyNumberFormat="1" applyFont="1" applyFill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/>
    </xf>
    <xf numFmtId="1" fontId="9" fillId="0" borderId="7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wrapText="1"/>
    </xf>
    <xf numFmtId="0" fontId="18" fillId="10" borderId="17" xfId="0" applyFont="1" applyFill="1" applyBorder="1" applyAlignment="1">
      <alignment horizontal="left"/>
    </xf>
    <xf numFmtId="0" fontId="18" fillId="10" borderId="17" xfId="0" applyNumberFormat="1" applyFont="1" applyFill="1" applyBorder="1"/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10" borderId="1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NumberFormat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9" fillId="0" borderId="0" xfId="0" applyFont="1" applyFill="1"/>
    <xf numFmtId="0" fontId="0" fillId="0" borderId="0" xfId="0" applyFill="1" applyAlignment="1">
      <alignment horizontal="left"/>
    </xf>
    <xf numFmtId="0" fontId="21" fillId="0" borderId="0" xfId="0" applyFont="1" applyAlignment="1">
      <alignment horizontal="left" indent="1"/>
    </xf>
    <xf numFmtId="0" fontId="0" fillId="12" borderId="0" xfId="0" applyFill="1" applyAlignment="1">
      <alignment horizontal="center" vertical="center"/>
    </xf>
    <xf numFmtId="3" fontId="22" fillId="0" borderId="6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3" fontId="22" fillId="0" borderId="8" xfId="0" applyNumberFormat="1" applyFont="1" applyFill="1" applyBorder="1" applyAlignment="1">
      <alignment horizontal="center" vertical="center"/>
    </xf>
    <xf numFmtId="3" fontId="22" fillId="0" borderId="7" xfId="0" applyNumberFormat="1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 wrapText="1"/>
    </xf>
    <xf numFmtId="164" fontId="11" fillId="15" borderId="6" xfId="0" applyNumberFormat="1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 wrapText="1"/>
    </xf>
    <xf numFmtId="164" fontId="9" fillId="17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18" borderId="13" xfId="0" applyFont="1" applyFill="1" applyBorder="1" applyAlignment="1">
      <alignment horizontal="center" vertical="center" wrapText="1"/>
    </xf>
    <xf numFmtId="3" fontId="9" fillId="19" borderId="6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3" fontId="18" fillId="0" borderId="0" xfId="0" applyNumberFormat="1" applyFont="1" applyAlignment="1">
      <alignment horizontal="center"/>
    </xf>
    <xf numFmtId="3" fontId="23" fillId="20" borderId="0" xfId="0" applyNumberFormat="1" applyFont="1" applyFill="1" applyAlignment="1">
      <alignment horizontal="center"/>
    </xf>
    <xf numFmtId="3" fontId="18" fillId="6" borderId="0" xfId="0" applyNumberFormat="1" applyFont="1" applyFill="1" applyAlignment="1">
      <alignment horizontal="center"/>
    </xf>
    <xf numFmtId="3" fontId="18" fillId="21" borderId="0" xfId="0" applyNumberFormat="1" applyFont="1" applyFill="1" applyAlignment="1">
      <alignment horizontal="center"/>
    </xf>
    <xf numFmtId="3" fontId="18" fillId="20" borderId="0" xfId="0" applyNumberFormat="1" applyFont="1" applyFill="1" applyAlignment="1">
      <alignment horizontal="center"/>
    </xf>
    <xf numFmtId="0" fontId="2" fillId="18" borderId="18" xfId="0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1" fontId="0" fillId="11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" fontId="0" fillId="20" borderId="0" xfId="0" applyNumberFormat="1" applyFill="1" applyAlignment="1">
      <alignment horizontal="center"/>
    </xf>
    <xf numFmtId="1" fontId="0" fillId="20" borderId="13" xfId="0" applyNumberFormat="1" applyFill="1" applyBorder="1" applyAlignment="1">
      <alignment horizontal="center"/>
    </xf>
    <xf numFmtId="0" fontId="2" fillId="9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4" fillId="22" borderId="19" xfId="0" applyFont="1" applyFill="1" applyBorder="1" applyAlignment="1">
      <alignment horizontal="center" vertical="center" wrapText="1"/>
    </xf>
    <xf numFmtId="0" fontId="24" fillId="23" borderId="19" xfId="0" applyFont="1" applyFill="1" applyBorder="1" applyAlignment="1">
      <alignment horizontal="center" vertical="center" wrapText="1"/>
    </xf>
    <xf numFmtId="0" fontId="24" fillId="19" borderId="19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14" borderId="3" xfId="0" applyFont="1" applyFill="1" applyBorder="1"/>
    <xf numFmtId="0" fontId="18" fillId="1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1" fillId="0" borderId="0" xfId="0" applyFont="1"/>
    <xf numFmtId="1" fontId="0" fillId="0" borderId="0" xfId="0" applyNumberFormat="1" applyAlignment="1">
      <alignment horizontal="center"/>
    </xf>
    <xf numFmtId="164" fontId="9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9FFF9F"/>
      <color rgb="FFFF9900"/>
      <color rgb="FF000066"/>
      <color rgb="FFFFFF6D"/>
      <color rgb="FFFCCB9A"/>
      <color rgb="FF3399FF"/>
      <color rgb="FFD0FB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 PNT" refreshedDate="41724.335150925923" createdVersion="3" refreshedVersion="3" minRefreshableVersion="3" recordCount="267">
  <cacheSource type="worksheet">
    <worksheetSource ref="A5:BI272" sheet="Anexo 1-A con 5% con program"/>
  </cacheSource>
  <cacheFields count="60">
    <cacheField name="Region de salud según Depto" numFmtId="0">
      <sharedItems/>
    </cacheField>
    <cacheField name="Departamento según Procedencia del Px." numFmtId="0">
      <sharedItems count="14">
        <s v="Ahuachapan"/>
        <s v="Santa Ana"/>
        <s v="Sonsonate"/>
        <s v="Chalatenango"/>
        <s v="La Libertad"/>
        <s v="San Salvador"/>
        <s v="Cabañas"/>
        <s v="San Vicente"/>
        <s v="Cuscatlan"/>
        <s v="La Paz"/>
        <s v="Usulutan"/>
        <s v="San Miguel"/>
        <s v="Morazan"/>
        <s v="La Union"/>
      </sharedItems>
    </cacheField>
    <cacheField name="Microred del municipio según de procedencia del Px.1" numFmtId="0">
      <sharedItems/>
    </cacheField>
    <cacheField name="Municipio de procedencia del Px." numFmtId="0">
      <sharedItems count="262">
        <s v="AHUACHAPAN AH"/>
        <s v="APANECA AH"/>
        <s v="ATIQUIZAYA AH"/>
        <s v="CONCEPCION DE ATACO AH"/>
        <s v="EL REFUGIO AH"/>
        <s v="GUAYMANGO AH"/>
        <s v="JUJUTLA AH"/>
        <s v="SAN FRANCISCO MENENDEZ AH"/>
        <s v="SAN LORENZO AH"/>
        <s v="SAN PEDRO PUXTLA AH"/>
        <s v="TACUBA AH"/>
        <s v="TURIN AH"/>
        <s v="CANDELARIA DE LA FRONTERA SA"/>
        <s v="CHALCHUAPA SA"/>
        <s v="COATEPEQUE SA"/>
        <s v="EL CONGO SA"/>
        <s v="EL PORVENIR SA"/>
        <s v="MASAHUAT SA"/>
        <s v="METAPAN SA"/>
        <s v="SAN ANTONIO PAJONAL SA"/>
        <s v="SAN SEBASTIAN SALITRILLO SA"/>
        <s v="SANTA ANA SA"/>
        <s v="SANTA ROSA GUACHIPILIN SA"/>
        <s v="SANTIAGO DE LA FRONTERA SA"/>
        <s v="TEXISTEPEQUE SA"/>
        <s v="ACAJUTLA SO"/>
        <s v="ARMENIA SO"/>
        <s v="CALUCO SO"/>
        <s v="CUISNAHUAT SO"/>
        <s v="IZALCO SO"/>
        <s v="JUAYUA SO"/>
        <s v="NAHUILINGO SO"/>
        <s v="NAHUIZALCO SO"/>
        <s v="SALCOATITAN SO"/>
        <s v="SAN ANTONIO DEL MONTE SO"/>
        <s v="SAN JULIAN SO"/>
        <s v="SANTA CATARINA MASAHUAT SO"/>
        <s v="SANTA ISABEL ISHUATAN SO"/>
        <s v="SANTO DOMINGO DE GUZMAN SO"/>
        <s v="SONSONATE SO"/>
        <s v="SONZACATE SO"/>
        <s v="AGUA CALIENTE CH"/>
        <s v="ARCATAO CH"/>
        <s v="AZACUALPA CH"/>
        <s v="CANCASQUE CH"/>
        <s v="CHALATENANGO CH"/>
        <s v="CITALA CH"/>
        <s v="COMALAPA CH"/>
        <s v="CONCEPCION QUEZALTEPEQUE CH"/>
        <s v="DULCE NOMBRE DE MARIA CH"/>
        <s v="EL CARRIZAL CH"/>
        <s v="EL PARAISO CH"/>
        <s v="LA LAGUNA CH"/>
        <s v="LA PALMA CH"/>
        <s v="LA REINA CH"/>
        <s v="LAS FLORES CH"/>
        <s v="LAS VUELTAS CH"/>
        <s v="NOMBRE DE JESUS CH"/>
        <s v="NUEVA CONCEPCION CH"/>
        <s v="NUEVA TRINIDAD CH"/>
        <s v="OJOS DE AGUA CH"/>
        <s v="POTONICO CH"/>
        <s v="SAN ANTONIO DE LA CRUZ CH"/>
        <s v="SAN ANTONIO LOS RANCHOS CH"/>
        <s v="SAN FERNANDO CH"/>
        <s v="SAN FRANCISCO LEMPA CH"/>
        <s v="SAN FRANCISCO MORAZAN CH"/>
        <s v="SAN IGNACIO CH"/>
        <s v="SAN ISIDRO LABRADOR CH"/>
        <s v="SAN LUIS DEL CARMEN CH"/>
        <s v="SAN MIGUEL DE MERCEDES CH"/>
        <s v="SAN RAFAEL CH"/>
        <s v="SANTA RITA CH"/>
        <s v="TEJUTLA CH"/>
        <s v="ANTIGUO CUSCATLAN LL"/>
        <s v="CHILTIUPAN LL"/>
        <s v="CIUDAD ARCE LL"/>
        <s v="COLON LL"/>
        <s v="COMASAGUA LL"/>
        <s v="HUIZUCAR LL"/>
        <s v="JAYAQUE LL"/>
        <s v="JICALAPA LL"/>
        <s v="LA LIBERTAD LL"/>
        <s v="NUEVO CUSCATLAN LL"/>
        <s v="QUEZALTEPEQUE LL"/>
        <s v="SACACOYO LL"/>
        <s v="SAN JOSE VILLANUEVA LL"/>
        <s v="SAN JUAN OPICO LL"/>
        <s v="SAN MATIAS LL"/>
        <s v="SAN PABLO TACACHICO LL"/>
        <s v="SANTA TECLA LL"/>
        <s v="TALNIQUE LL"/>
        <s v="TAMANIQUE LL"/>
        <s v="TEOTEPEQUE LL"/>
        <s v="TEPECOYO LL"/>
        <s v="ZARAGOZA LL"/>
        <s v="AGUILARES SS"/>
        <s v="APOPA SS"/>
        <s v="AYUTUXTEPEQUE SS"/>
        <s v="CUSCATANCINGO SS"/>
        <s v="DELGADO SS"/>
        <s v="EL PAISNAL SS"/>
        <s v="GUAZAPA SS"/>
        <s v="ILOPANGO SS"/>
        <s v="MEJICANOS SS"/>
        <s v="NEJAPA SS"/>
        <s v="PANCHIMALCO SS"/>
        <s v="ROSARIO DE MORA SS"/>
        <s v="SAN MARCOS SS"/>
        <s v="SAN MARTIN SS"/>
        <s v="SAN SALVADOR SS"/>
        <s v="SANTIAGO TEXACUANGOS SS"/>
        <s v="SANTO TOMAS SS"/>
        <s v="SOYAPANGO SS"/>
        <s v="TONACATEPEQUE SS"/>
        <s v="CINQUERA CA"/>
        <s v="DOLORES CA"/>
        <s v="GUACOTECTI CA"/>
        <s v="ILOBASCO CA"/>
        <s v="JUTIAPA CA"/>
        <s v="SAN ISIDRO CA"/>
        <s v="SENSUNTEPEQUE CA"/>
        <s v="TEJUTEPEQUE CA"/>
        <s v="VICTORIA CA"/>
        <s v="APASTEPEQUE SV"/>
        <s v="GUADALUPE SV"/>
        <s v="SAN CAYETANO ISTEPEQUE SV"/>
        <s v="SAN ESTEBAN CATARINA SV"/>
        <s v="SAN ILDEFONSO SV"/>
        <s v="SAN LORENZO SV"/>
        <s v="SAN SEBASTIAN SV"/>
        <s v="SAN VICENTE SV"/>
        <s v="SANTA CLARA SV"/>
        <s v="SANTO DOMINGO SV"/>
        <s v="TECOLUCA SV"/>
        <s v="TEPETITAN SV"/>
        <s v="VERAPAZ SV"/>
        <s v="CANDELARIA CU"/>
        <s v="COJUTEPEQUE CU"/>
        <s v="EL CARMEN CU"/>
        <s v="EL ROSARIO CU"/>
        <s v="MONTE SAN JUAN CU"/>
        <s v="ORATORIO DE CONCEPCION CU"/>
        <s v="SAN BARTOLOME PERULAPIA CU"/>
        <s v="SAN CRISTOBAL CU"/>
        <s v="SAN JOSE GUAYABAL CU"/>
        <s v="SAN PEDRO PERULAPAN CU"/>
        <s v="SAN RAFAEL CEDROS CU"/>
        <s v="SAN RAMON CU"/>
        <s v="SANTA CRUZ ANALQUITO CU"/>
        <s v="SANTA CRUZ MICHAPA CU"/>
        <s v="SUCHITOTO CU"/>
        <s v="TENANCINGO CU"/>
        <s v="CUYULTITAN LP"/>
        <s v="EL ROSARIO LP"/>
        <s v="JERUSALEN LP"/>
        <s v="MERCEDES LA CEIBA LP"/>
        <s v="OLOCUILTA LP"/>
        <s v="PARAISO DE OSORIO LP"/>
        <s v="SAN ANTONIO MASAHUAT LP"/>
        <s v="SAN EMIGDIO LP"/>
        <s v="SAN FRANCISCO CHINAMECA LP"/>
        <s v="SAN JUAN NONUALCO LP"/>
        <s v="SAN JUAN TALPA LP"/>
        <s v="SAN JUAN TEPEZONTES LP"/>
        <s v="SAN LUIS DE LA HERRADURA LP"/>
        <s v="SAN LUIS TALPA LP"/>
        <s v="SAN MIGUEL TEPEZONTES LP"/>
        <s v="SAN PEDRO MASAHUAT LP"/>
        <s v="SAN PEDRO NONUALCO LP"/>
        <s v="SAN RAFAEL OBRAJUELO LP"/>
        <s v="SANTA MARIA OSTUMA LP"/>
        <s v="SANTIAGO NONUALCO LP"/>
        <s v="TAPALHUACA LP"/>
        <s v="ZACATECOLUCA LP"/>
        <s v="ALEGRIA US"/>
        <s v="BERLIN US"/>
        <s v="CALIFORNIA US"/>
        <s v="CONCEPCION BATRES US"/>
        <s v="EL TRIUNFO US"/>
        <s v="EREGUAYQUIN US"/>
        <s v="ESTANZUELAS US"/>
        <s v="JIQUILISCO US"/>
        <s v="JUCUAPA US"/>
        <s v="JUCUARAN US"/>
        <s v="MERCEDES UMAÑA US"/>
        <s v="NUEVA GRANADA US"/>
        <s v="OZATLAN US"/>
        <s v="PUERTO EL TRIUNFO US"/>
        <s v="SAN AGUSTIN US"/>
        <s v="SAN BUENAVENTURA US"/>
        <s v="SAN DIONISIO US"/>
        <s v="SAN FRANCISCO JAVIER US"/>
        <s v="SANTA ELENA US"/>
        <s v="SANTA MARIA US"/>
        <s v="SANTIAGO DE MARIA US"/>
        <s v="TECAPAN US"/>
        <s v="USULUTAN US"/>
        <s v="CAROLINA SM"/>
        <s v="CHAPELTIQUE SM"/>
        <s v="CHINAMECA SM"/>
        <s v="CHIRILAGUA SM"/>
        <s v="CIUDAD BARRIOS SM"/>
        <s v="COMACARAN SM"/>
        <s v="EL TRANSITO SM"/>
        <s v="LOLOTIQUE SM"/>
        <s v="MONCAGUA SM"/>
        <s v="NUEVA GUADALUPE SM"/>
        <s v="NUEVO EDEN DE SAN JUAN SM"/>
        <s v="QUELEPA SM"/>
        <s v="SAN ANTONIO SM"/>
        <s v="SAN GERARDO SM"/>
        <s v="SAN JORGE SM"/>
        <s v="SAN LUIS DE LA REINA SM"/>
        <s v="SAN MIGUEL SM"/>
        <s v="SAN RAFAEL DE ORIENTE SM"/>
        <s v="SESORI SM"/>
        <s v="ULUAZAPA SM"/>
        <s v="ARAMBALA MO"/>
        <s v="CACAOPERA MO"/>
        <s v="CHILANGA MO"/>
        <s v="CORINTO MO"/>
        <s v="DELICIAS DE CONCEPCION MO"/>
        <s v="EL DIVISADERO MO"/>
        <s v="EL ROSARIO MO"/>
        <s v="GUALOCOCTI MO"/>
        <s v="GUATAJIAGUA MO"/>
        <s v="JOATECA MO"/>
        <s v="JOCOAITIQUE MO"/>
        <s v="JOCORO MO"/>
        <s v="LOLOTIQUILLO MO"/>
        <s v="MEANGUERA MO"/>
        <s v="OSICALA MO"/>
        <s v="PERQUIN MO"/>
        <s v="SAN CARLOS MO"/>
        <s v="SAN FERNANDO MO"/>
        <s v="SAN FRANCISCO GOTERA MO"/>
        <s v="SAN ISIDRO MO"/>
        <s v="SAN SIMON MO"/>
        <s v="SEMSEMBRA MO"/>
        <s v="SOCIEDAD MO"/>
        <s v="TOROLA MO"/>
        <s v="YAMABAL MO"/>
        <s v="YOLOAIQUIN MO"/>
        <s v="ANAMOROS LU"/>
        <s v="BOLIVAR LU"/>
        <s v="CONCEPCION ORIENTE LU"/>
        <s v="CONCHAGUA LU"/>
        <s v="EL CARMEN LU"/>
        <s v="EL SAUCE LU"/>
        <s v="INTIPUCA LU"/>
        <s v="LA UNION LU"/>
        <s v="LISLIQUE LU"/>
        <s v="MEANGUERA DEL GOLFO LU"/>
        <s v="NUEVA ESPARTA LU"/>
        <s v="PASAQUINA LU"/>
        <s v="POLOROS LU"/>
        <s v="SAN ALEJO LU"/>
        <s v="SAN JOSE LU"/>
        <s v="SANTA ROSA DE LIMA LU"/>
        <s v="YAYANTIQUE LU"/>
        <s v="YUCUAIQUIN LU"/>
      </sharedItems>
    </cacheField>
    <cacheField name="Poblacion por municipio 2013" numFmtId="0">
      <sharedItems containsSemiMixedTypes="0" containsString="0" containsNumber="1" containsInteger="1" minValue="632" maxValue="290269"/>
    </cacheField>
    <cacheField name="Densidad Poblacional" numFmtId="0">
      <sharedItems containsSemiMixedTypes="0" containsString="0" containsNumber="1" minValue="15.9" maxValue="14471.6"/>
    </cacheField>
    <cacheField name="Clasificacion de densidad (ponderación)" numFmtId="1">
      <sharedItems containsSemiMixedTypes="0" containsString="0" containsNumber="1" containsInteger="1" minValue="3" maxValue="10"/>
    </cacheField>
    <cacheField name="Clasificación de Pobreza" numFmtId="0">
      <sharedItems/>
    </cacheField>
    <cacheField name="Clasificacion de Pobreza (ponderación)" numFmtId="0">
      <sharedItems containsSemiMixedTypes="0" containsString="0" containsNumber="1" containsInteger="1" minValue="3" maxValue="10"/>
    </cacheField>
    <cacheField name="MINSAL" numFmtId="0">
      <sharedItems containsSemiMixedTypes="0" containsString="0" containsNumber="1" containsInteger="1" minValue="0" maxValue="19"/>
    </cacheField>
    <cacheField name="FOSALUD" numFmtId="0">
      <sharedItems containsSemiMixedTypes="0" containsString="0" containsNumber="1" containsInteger="1" minValue="0" maxValue="5"/>
    </cacheField>
    <cacheField name="ISSS" numFmtId="0">
      <sharedItems containsSemiMixedTypes="0" containsString="0" containsNumber="1" containsInteger="1" minValue="0" maxValue="22"/>
    </cacheField>
    <cacheField name="ISBM" numFmtId="0">
      <sharedItems containsSemiMixedTypes="0" containsString="0" containsNumber="1" containsInteger="1" minValue="0" maxValue="2"/>
    </cacheField>
    <cacheField name="CENTROS PENALES" numFmtId="0">
      <sharedItems containsSemiMixedTypes="0" containsString="0" containsNumber="1" containsInteger="1" minValue="0" maxValue="3"/>
    </cacheField>
    <cacheField name="COSAM" numFmtId="0">
      <sharedItems containsSemiMixedTypes="0" containsString="0" containsNumber="1" containsInteger="1" minValue="0" maxValue="4"/>
    </cacheField>
    <cacheField name="PNC" numFmtId="0">
      <sharedItems containsSemiMixedTypes="0" containsString="0" containsNumber="1" containsInteger="1" minValue="0" maxValue="1"/>
    </cacheField>
    <cacheField name="SECTOR PRIVADO" numFmtId="0">
      <sharedItems containsSemiMixedTypes="0" containsString="0" containsNumber="1" containsInteger="1" minValue="0" maxValue="11"/>
    </cacheField>
    <cacheField name="ONG" numFmtId="0">
      <sharedItems containsSemiMixedTypes="0" containsString="0" containsNumber="1" containsInteger="1" minValue="0" maxValue="1"/>
    </cacheField>
    <cacheField name="ALCALDIAS" numFmtId="0">
      <sharedItems containsSemiMixedTypes="0" containsString="0" containsNumber="1" containsInteger="1" minValue="0" maxValue="1"/>
    </cacheField>
    <cacheField name="COMUNIDAD" numFmtId="0">
      <sharedItems containsSemiMixedTypes="0" containsString="0" containsNumber="1" containsInteger="1" minValue="0" maxValue="1"/>
    </cacheField>
    <cacheField name="Total de consultas MINSAL primera vez en el año mayor de 10 años" numFmtId="3">
      <sharedItems containsSemiMixedTypes="0" containsString="0" containsNumber="1" containsInteger="1" minValue="0" maxValue="278657"/>
    </cacheField>
    <cacheField name="MINSAL2" numFmtId="0">
      <sharedItems containsSemiMixedTypes="0" containsString="0" containsNumber="1" containsInteger="1" minValue="0" maxValue="91"/>
    </cacheField>
    <cacheField name="FOSALUD2" numFmtId="0">
      <sharedItems containsSemiMixedTypes="0" containsString="0" containsNumber="1" containsInteger="1" minValue="0" maxValue="8"/>
    </cacheField>
    <cacheField name="ISSS2" numFmtId="0">
      <sharedItems containsSemiMixedTypes="0" containsString="0" containsNumber="1" containsInteger="1" minValue="0" maxValue="12"/>
    </cacheField>
    <cacheField name="ISBM2" numFmtId="0">
      <sharedItems containsSemiMixedTypes="0" containsString="0" containsNumber="1" containsInteger="1" minValue="0" maxValue="1"/>
    </cacheField>
    <cacheField name="CENTROS PENALES2" numFmtId="0">
      <sharedItems containsSemiMixedTypes="0" containsString="0" containsNumber="1" containsInteger="1" minValue="0" maxValue="59"/>
    </cacheField>
    <cacheField name="COSAM2" numFmtId="0">
      <sharedItems containsSemiMixedTypes="0" containsString="0" containsNumber="1" containsInteger="1" minValue="0" maxValue="1"/>
    </cacheField>
    <cacheField name="PNC2" numFmtId="0">
      <sharedItems containsSemiMixedTypes="0" containsString="0" containsNumber="1" containsInteger="1" minValue="0" maxValue="1"/>
    </cacheField>
    <cacheField name="SECTOR PRIVADO2" numFmtId="0">
      <sharedItems containsSemiMixedTypes="0" containsString="0" containsNumber="1" containsInteger="1" minValue="0" maxValue="0"/>
    </cacheField>
    <cacheField name="ONG2" numFmtId="0">
      <sharedItems containsSemiMixedTypes="0" containsString="0" containsNumber="1" containsInteger="1" minValue="0" maxValue="0"/>
    </cacheField>
    <cacheField name="ALCALDIAS2" numFmtId="0">
      <sharedItems containsSemiMixedTypes="0" containsString="0" containsNumber="1" containsInteger="1" minValue="0" maxValue="0"/>
    </cacheField>
    <cacheField name="COMUNIDAD2" numFmtId="0">
      <sharedItems containsSemiMixedTypes="0" containsString="0" containsNumber="1" containsInteger="1" minValue="0" maxValue="0"/>
    </cacheField>
    <cacheField name="Total de casos Tb todas las formas todas intituciones y todas las edades" numFmtId="0">
      <sharedItems containsSemiMixedTypes="0" containsString="0" containsNumber="1" containsInteger="1" minValue="0" maxValue="97"/>
    </cacheField>
    <cacheField name="Total de sintomatos repitarorios programados según fórmula de norma" numFmtId="3">
      <sharedItems containsSemiMixedTypes="0" containsString="0" containsNumber="1" minValue="0" maxValue="13932.85"/>
    </cacheField>
    <cacheField name="Total SR investigados (Positivos + Negativos)" numFmtId="3">
      <sharedItems containsSemiMixedTypes="0" containsString="0" containsNumber="1" containsInteger="1" minValue="0" maxValue="3217"/>
    </cacheField>
    <cacheField name="Total SR investigados positivos" numFmtId="1">
      <sharedItems containsString="0" containsBlank="1" containsNumber="1" containsInteger="1" minValue="0" maxValue="144"/>
    </cacheField>
    <cacheField name="Total SR investigados negativos" numFmtId="3">
      <sharedItems containsString="0" containsBlank="1" containsNumber="1" containsInteger="1" minValue="0" maxValue="3165"/>
    </cacheField>
    <cacheField name="Brecha de SR no captados (%)" numFmtId="0">
      <sharedItems containsSemiMixedTypes="0" containsString="0" containsNumber="1" minValue="-159.46887244231607" maxValue="100"/>
    </cacheField>
    <cacheField name="Brecha de SR no captados (ponderacion)" numFmtId="1">
      <sharedItems containsSemiMixedTypes="0" containsString="0" containsNumber="1" containsInteger="1" minValue="0" maxValue="10"/>
    </cacheField>
    <cacheField name="Porcentaje de SR investigados (%)" numFmtId="164">
      <sharedItems containsSemiMixedTypes="0" containsString="0" containsNumber="1" minValue="0" maxValue="259.46887244231607"/>
    </cacheField>
    <cacheField name="Tasa de Tb tf por 100,000 hab. Programada" numFmtId="164">
      <sharedItems containsSemiMixedTypes="0" containsString="0" containsNumber="1" minValue="0" maxValue="2022.137218325"/>
    </cacheField>
    <cacheField name="Tasa de Tb todas las formas por 100.000 hab detectada" numFmtId="164">
      <sharedItems containsSemiMixedTypes="0" containsString="0" containsNumber="1" minValue="0" maxValue="281.56092999999998"/>
    </cacheField>
    <cacheField name="Brecha de casos no detectados" numFmtId="164">
      <sharedItems containsSemiMixedTypes="0" containsString="0" containsNumber="1" minValue="-30.342486775000005" maxValue="1740.576288325"/>
    </cacheField>
    <cacheField name="Brecha de casos TB no detectados (ponderación)" numFmtId="1">
      <sharedItems containsSemiMixedTypes="0" containsString="0" containsNumber="1" containsInteger="1" minValue="0" maxValue="10"/>
    </cacheField>
    <cacheField name="Casos de VIH/SIDA todas las edades  2013" numFmtId="0">
      <sharedItems containsSemiMixedTypes="0" containsString="0" containsNumber="1" containsInteger="1" minValue="0" maxValue="150"/>
    </cacheField>
    <cacheField name="Tasa de prevalencia VIH /SIDA todas las edades x 100,000" numFmtId="2">
      <sharedItems containsSemiMixedTypes="0" containsString="0" containsNumber="1" minValue="0" maxValue="105.93220338983051"/>
    </cacheField>
    <cacheField name="Número de Laboratorios " numFmtId="0">
      <sharedItems containsSemiMixedTypes="0" containsString="0" containsNumber="1" containsInteger="1" minValue="0" maxValue="17"/>
    </cacheField>
    <cacheField name="Laboratorio al que refiere" numFmtId="0">
      <sharedItems containsBlank="1"/>
    </cacheField>
    <cacheField name="Número de Medicos" numFmtId="0">
      <sharedItems containsSemiMixedTypes="0" containsString="0" containsNumber="1" containsInteger="1" minValue="0" maxValue="562"/>
    </cacheField>
    <cacheField name="Horas Médico(diarias)" numFmtId="0">
      <sharedItems containsSemiMixedTypes="0" containsString="0" containsNumber="1" containsInteger="1" minValue="0" maxValue="4496"/>
    </cacheField>
    <cacheField name="Número de Enfermeras" numFmtId="0">
      <sharedItems containsSemiMixedTypes="0" containsString="0" containsNumber="1" containsInteger="1" minValue="0" maxValue="509"/>
    </cacheField>
    <cacheField name="Hora Enfermeras (diarias)" numFmtId="0">
      <sharedItems containsSemiMixedTypes="0" containsString="0" containsNumber="1" containsInteger="1" minValue="0" maxValue="4072"/>
    </cacheField>
    <cacheField name="laboratoristas" numFmtId="0">
      <sharedItems containsSemiMixedTypes="0" containsString="0" containsNumber="1" containsInteger="1" minValue="0" maxValue="25"/>
    </cacheField>
    <cacheField name="Promotores" numFmtId="0">
      <sharedItems containsSemiMixedTypes="0" containsString="0" containsNumber="1" containsInteger="1" minValue="0" maxValue="54"/>
    </cacheField>
    <cacheField name="Cobertura de ECOS (Nada:10, Parcial: 5 y Completo: 0)" numFmtId="0">
      <sharedItems containsSemiMixedTypes="0" containsString="0" containsNumber="1" containsInteger="1" minValue="0" maxValue="10"/>
    </cacheField>
    <cacheField name="Comité intersectorial municipal" numFmtId="0">
      <sharedItems containsMixedTypes="1" containsNumber="1" containsInteger="1" minValue="0" maxValue="0"/>
    </cacheField>
    <cacheField name="Participación de las Alcaldias en Tb" numFmtId="0">
      <sharedItems containsMixedTypes="1" containsNumber="1" containsInteger="1" minValue="0" maxValue="0"/>
    </cacheField>
    <cacheField name="Indice de priorizacion de mayor a menor para intrvenir" numFmtId="1">
      <sharedItems containsSemiMixedTypes="0" containsString="0" containsNumber="1" containsInteger="1" minValue="13" maxValue="41"/>
    </cacheField>
    <cacheField name="Consulta de Primera en mayores de 10 años de Diabetes Mellitus" numFmtId="3">
      <sharedItems containsSemiMixedTypes="0" containsString="0" containsNumber="1" containsInteger="1" minValue="0" maxValue="5164"/>
    </cacheField>
    <cacheField name="Consulta de Primera en mayores de 10 años de Hipertension Arterial" numFmtId="3">
      <sharedItems containsSemiMixedTypes="0" containsString="0" containsNumber="1" containsInteger="1" minValue="0" maxValue="42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7">
  <r>
    <s v="REGION DE SALUD OCCIDENTAL"/>
    <x v="0"/>
    <s v="Ahuachapan"/>
    <x v="0"/>
    <n v="116948"/>
    <n v="477.4"/>
    <n v="10"/>
    <s v="Extrema Moderada"/>
    <n v="5"/>
    <n v="7"/>
    <n v="3"/>
    <n v="4"/>
    <n v="1"/>
    <n v="1"/>
    <n v="1"/>
    <n v="0"/>
    <n v="0"/>
    <n v="0"/>
    <n v="0"/>
    <n v="0"/>
    <n v="76771"/>
    <n v="14"/>
    <n v="0"/>
    <n v="3"/>
    <n v="0"/>
    <n v="0"/>
    <n v="0"/>
    <n v="0"/>
    <n v="0"/>
    <n v="0"/>
    <n v="0"/>
    <n v="0"/>
    <n v="17"/>
    <n v="3838.55"/>
    <n v="1271"/>
    <n v="16"/>
    <n v="1255"/>
    <n v="66.888538640893046"/>
    <n v="5"/>
    <n v="33.111461359106954"/>
    <n v="224.4553727"/>
    <n v="19.881160000000001"/>
    <n v="204.5742127"/>
    <n v="10"/>
    <n v="25"/>
    <n v="21.377022266306394"/>
    <n v="3"/>
    <m/>
    <n v="78"/>
    <n v="624"/>
    <n v="194"/>
    <n v="1552"/>
    <n v="5"/>
    <n v="43"/>
    <n v="0"/>
    <s v="SI"/>
    <s v="No"/>
    <n v="30"/>
    <n v="843"/>
    <n v="1479"/>
  </r>
  <r>
    <s v="REGION DE SALUD OCCIDENTAL"/>
    <x v="0"/>
    <s v="Ahuachapan"/>
    <x v="1"/>
    <n v="8350"/>
    <n v="185.6"/>
    <n v="10"/>
    <s v="Extrema Baja"/>
    <n v="3"/>
    <n v="2"/>
    <n v="0"/>
    <n v="1"/>
    <n v="0"/>
    <n v="0"/>
    <n v="0"/>
    <n v="0"/>
    <n v="0"/>
    <n v="0"/>
    <n v="0"/>
    <n v="0"/>
    <n v="4790"/>
    <n v="0"/>
    <n v="0"/>
    <n v="0"/>
    <n v="0"/>
    <n v="0"/>
    <n v="0"/>
    <n v="0"/>
    <n v="0"/>
    <n v="0"/>
    <n v="0"/>
    <n v="0"/>
    <n v="0"/>
    <n v="239.5"/>
    <n v="60"/>
    <n v="0"/>
    <n v="60"/>
    <n v="74.947807933194156"/>
    <n v="5"/>
    <n v="25.052192066805844"/>
    <n v="0.99991249999999998"/>
    <n v="0"/>
    <n v="0.99991249999999998"/>
    <n v="0"/>
    <n v="2"/>
    <n v="23.952095808383234"/>
    <n v="1"/>
    <m/>
    <n v="2"/>
    <n v="16"/>
    <n v="11"/>
    <n v="88"/>
    <n v="1"/>
    <n v="12"/>
    <n v="5"/>
    <s v="SI"/>
    <s v="No"/>
    <n v="23"/>
    <n v="58"/>
    <n v="46"/>
  </r>
  <r>
    <s v="REGION DE SALUD OCCIDENTAL"/>
    <x v="0"/>
    <s v="Atiquizaya"/>
    <x v="2"/>
    <n v="33579"/>
    <n v="501.2"/>
    <n v="10"/>
    <s v="Extrema Baja"/>
    <n v="3"/>
    <n v="2"/>
    <n v="1"/>
    <n v="0"/>
    <n v="1"/>
    <n v="0"/>
    <n v="0"/>
    <n v="0"/>
    <n v="0"/>
    <n v="0"/>
    <n v="0"/>
    <n v="0"/>
    <n v="29549"/>
    <n v="5"/>
    <n v="0"/>
    <n v="0"/>
    <n v="0"/>
    <n v="0"/>
    <n v="0"/>
    <n v="0"/>
    <n v="0"/>
    <n v="0"/>
    <n v="0"/>
    <n v="0"/>
    <n v="5"/>
    <n v="1477.45"/>
    <n v="214"/>
    <n v="0"/>
    <n v="214"/>
    <n v="85.51558428373211"/>
    <n v="8"/>
    <n v="14.484415716267893"/>
    <n v="24.805646775000003"/>
    <n v="1.6789499999999999"/>
    <n v="23.126696775000003"/>
    <n v="3"/>
    <n v="10"/>
    <n v="29.780517585395636"/>
    <n v="1"/>
    <m/>
    <n v="28"/>
    <n v="224"/>
    <n v="120"/>
    <n v="960"/>
    <n v="3"/>
    <n v="5"/>
    <n v="5"/>
    <s v="SI"/>
    <s v="No"/>
    <n v="29"/>
    <n v="174"/>
    <n v="306"/>
  </r>
  <r>
    <s v="REGION DE SALUD OCCIDENTAL"/>
    <x v="0"/>
    <s v="Ahuachapan"/>
    <x v="3"/>
    <n v="12531"/>
    <n v="205.4"/>
    <n v="10"/>
    <s v="Extrema Moderada"/>
    <n v="5"/>
    <n v="2"/>
    <n v="0"/>
    <n v="0"/>
    <n v="0"/>
    <n v="0"/>
    <n v="0"/>
    <n v="0"/>
    <n v="0"/>
    <n v="0"/>
    <n v="0"/>
    <n v="0"/>
    <n v="4455"/>
    <n v="4"/>
    <n v="0"/>
    <n v="0"/>
    <n v="0"/>
    <n v="0"/>
    <n v="0"/>
    <n v="0"/>
    <n v="0"/>
    <n v="0"/>
    <n v="0"/>
    <n v="0"/>
    <n v="4"/>
    <n v="222.75"/>
    <n v="80"/>
    <n v="3"/>
    <n v="77"/>
    <n v="64.085297418630745"/>
    <n v="5"/>
    <n v="35.914702581369248"/>
    <n v="1.3956401249999999"/>
    <n v="0.50124000000000002"/>
    <n v="0.89440012499999988"/>
    <n v="0"/>
    <n v="0"/>
    <n v="0"/>
    <n v="1"/>
    <m/>
    <n v="1"/>
    <n v="8"/>
    <n v="10"/>
    <n v="80"/>
    <n v="1"/>
    <n v="14"/>
    <n v="5"/>
    <s v="NO"/>
    <s v="No"/>
    <n v="25"/>
    <n v="24"/>
    <n v="29"/>
  </r>
  <r>
    <s v="REGION DE SALUD OCCIDENTAL"/>
    <x v="0"/>
    <s v="Atiquizaya"/>
    <x v="4"/>
    <n v="9655"/>
    <n v="877.8"/>
    <n v="10"/>
    <s v="Extrema Baja"/>
    <n v="3"/>
    <n v="2"/>
    <n v="0"/>
    <n v="0"/>
    <n v="0"/>
    <n v="0"/>
    <n v="0"/>
    <n v="0"/>
    <n v="0"/>
    <n v="0"/>
    <n v="0"/>
    <n v="0"/>
    <n v="6752"/>
    <n v="4"/>
    <n v="0"/>
    <n v="0"/>
    <n v="0"/>
    <n v="0"/>
    <n v="0"/>
    <n v="0"/>
    <n v="0"/>
    <n v="0"/>
    <n v="0"/>
    <n v="0"/>
    <n v="4"/>
    <n v="337.6"/>
    <n v="94"/>
    <n v="0"/>
    <n v="94"/>
    <n v="72.156398104265406"/>
    <n v="5"/>
    <n v="27.843601895734594"/>
    <n v="1.629764"/>
    <n v="0.38619999999999999"/>
    <n v="1.2435640000000001"/>
    <n v="0"/>
    <n v="3"/>
    <n v="31.071983428275505"/>
    <n v="1"/>
    <m/>
    <n v="2"/>
    <n v="16"/>
    <n v="29"/>
    <n v="232"/>
    <n v="9"/>
    <n v="9"/>
    <n v="5"/>
    <s v="SI"/>
    <s v="No"/>
    <n v="23"/>
    <n v="59"/>
    <n v="103"/>
  </r>
  <r>
    <s v="REGION DE SALUD OCCIDENTAL"/>
    <x v="0"/>
    <s v="Guaymango"/>
    <x v="5"/>
    <n v="19775"/>
    <n v="329.6"/>
    <n v="10"/>
    <s v="Extrema Severa"/>
    <n v="10"/>
    <n v="6"/>
    <n v="1"/>
    <n v="0"/>
    <n v="0"/>
    <n v="0"/>
    <n v="0"/>
    <n v="0"/>
    <n v="0"/>
    <n v="0"/>
    <n v="0"/>
    <n v="0"/>
    <n v="12471"/>
    <n v="4"/>
    <n v="0"/>
    <n v="0"/>
    <n v="0"/>
    <n v="0"/>
    <n v="0"/>
    <n v="0"/>
    <n v="0"/>
    <n v="0"/>
    <n v="0"/>
    <n v="0"/>
    <n v="4"/>
    <n v="623.54999999999995"/>
    <n v="118"/>
    <n v="1"/>
    <n v="117"/>
    <n v="81.076096543982032"/>
    <n v="8"/>
    <n v="18.923903456017964"/>
    <n v="6.1653506250000003"/>
    <n v="0.79100000000000004"/>
    <n v="5.3743506249999999"/>
    <n v="0"/>
    <n v="5"/>
    <n v="25.284450063211125"/>
    <n v="1"/>
    <m/>
    <n v="4"/>
    <n v="32"/>
    <n v="4"/>
    <n v="32"/>
    <n v="2"/>
    <n v="22"/>
    <n v="0"/>
    <s v="SI"/>
    <s v="No"/>
    <n v="28"/>
    <n v="94"/>
    <n v="151"/>
  </r>
  <r>
    <s v="REGION DE SALUD OCCIDENTAL"/>
    <x v="0"/>
    <s v="Guaymango"/>
    <x v="6"/>
    <n v="29548"/>
    <n v="111.9"/>
    <n v="10"/>
    <s v="Extrema Alta"/>
    <n v="8"/>
    <n v="8"/>
    <n v="2"/>
    <n v="0"/>
    <n v="0"/>
    <n v="0"/>
    <n v="0"/>
    <n v="0"/>
    <n v="0"/>
    <n v="0"/>
    <n v="0"/>
    <n v="0"/>
    <n v="17583"/>
    <n v="8"/>
    <n v="0"/>
    <n v="0"/>
    <n v="0"/>
    <n v="0"/>
    <n v="0"/>
    <n v="0"/>
    <n v="0"/>
    <n v="0"/>
    <n v="0"/>
    <n v="0"/>
    <n v="8"/>
    <n v="879.15"/>
    <n v="212"/>
    <n v="1"/>
    <n v="211"/>
    <n v="75.885798782915316"/>
    <n v="8"/>
    <n v="24.114201217084684"/>
    <n v="12.988562100000001"/>
    <n v="2.3638400000000002"/>
    <n v="10.624722100000001"/>
    <n v="3"/>
    <n v="3"/>
    <n v="10.152971436307025"/>
    <n v="1"/>
    <m/>
    <n v="3"/>
    <n v="24"/>
    <n v="2"/>
    <n v="16"/>
    <n v="1"/>
    <n v="30"/>
    <n v="0"/>
    <s v="SI"/>
    <s v="No"/>
    <n v="29"/>
    <n v="124"/>
    <n v="228"/>
  </r>
  <r>
    <s v="REGION DE SALUD OCCIDENTAL"/>
    <x v="0"/>
    <s v="Cara Sucia"/>
    <x v="7"/>
    <n v="44967"/>
    <n v="199"/>
    <n v="10"/>
    <s v="Extrema Moderada"/>
    <n v="5"/>
    <n v="6"/>
    <n v="1"/>
    <n v="0"/>
    <n v="0"/>
    <n v="0"/>
    <n v="0"/>
    <n v="0"/>
    <n v="0"/>
    <n v="0"/>
    <n v="0"/>
    <n v="0"/>
    <n v="30833"/>
    <n v="14"/>
    <n v="0"/>
    <n v="0"/>
    <n v="0"/>
    <n v="0"/>
    <n v="0"/>
    <n v="0"/>
    <n v="0"/>
    <n v="0"/>
    <n v="0"/>
    <n v="0"/>
    <n v="14"/>
    <n v="1541.65"/>
    <n v="353"/>
    <n v="5"/>
    <n v="348"/>
    <n v="77.102455161677426"/>
    <n v="8"/>
    <n v="22.897544838322574"/>
    <n v="34.661687774999997"/>
    <n v="6.2953799999999998"/>
    <n v="28.366307774999996"/>
    <n v="3"/>
    <n v="15"/>
    <n v="33.35779571685903"/>
    <n v="2"/>
    <m/>
    <n v="132"/>
    <n v="1056"/>
    <n v="179"/>
    <n v="1432"/>
    <n v="2"/>
    <n v="28"/>
    <n v="5"/>
    <s v="SI"/>
    <s v="No"/>
    <n v="31"/>
    <n v="167"/>
    <n v="321"/>
  </r>
  <r>
    <s v="REGION DE SALUD OCCIDENTAL"/>
    <x v="0"/>
    <s v="Atiquizaya"/>
    <x v="8"/>
    <n v="9606"/>
    <n v="200.1"/>
    <n v="10"/>
    <s v="Extrema Moderada"/>
    <n v="5"/>
    <n v="2"/>
    <n v="0"/>
    <n v="0"/>
    <n v="0"/>
    <n v="0"/>
    <n v="0"/>
    <n v="0"/>
    <n v="0"/>
    <n v="0"/>
    <n v="0"/>
    <n v="0"/>
    <n v="6630"/>
    <n v="2"/>
    <n v="0"/>
    <n v="0"/>
    <n v="0"/>
    <n v="0"/>
    <n v="0"/>
    <n v="0"/>
    <n v="0"/>
    <n v="0"/>
    <n v="0"/>
    <n v="0"/>
    <n v="2"/>
    <n v="331.5"/>
    <n v="32"/>
    <n v="0"/>
    <n v="32"/>
    <n v="90.346907993966823"/>
    <n v="8"/>
    <n v="9.6530920060331837"/>
    <n v="1.5921944999999997"/>
    <n v="0.19212000000000001"/>
    <n v="1.4000744999999997"/>
    <n v="0"/>
    <n v="0"/>
    <n v="0"/>
    <n v="0"/>
    <m/>
    <n v="2"/>
    <n v="16"/>
    <n v="17"/>
    <n v="136"/>
    <n v="0"/>
    <n v="10"/>
    <n v="5"/>
    <s v="SI"/>
    <s v="No"/>
    <n v="28"/>
    <n v="20"/>
    <n v="47"/>
  </r>
  <r>
    <s v="REGION DE SALUD OCCIDENTAL"/>
    <x v="0"/>
    <s v="Guaymango"/>
    <x v="9"/>
    <n v="8167"/>
    <n v="199.2"/>
    <n v="10"/>
    <s v="Extrema Alta"/>
    <n v="8"/>
    <n v="3"/>
    <n v="0"/>
    <n v="0"/>
    <n v="0"/>
    <n v="0"/>
    <n v="0"/>
    <n v="0"/>
    <n v="0"/>
    <n v="0"/>
    <n v="0"/>
    <n v="0"/>
    <n v="4596"/>
    <n v="1"/>
    <n v="0"/>
    <n v="0"/>
    <n v="0"/>
    <n v="0"/>
    <n v="0"/>
    <n v="0"/>
    <n v="0"/>
    <n v="0"/>
    <n v="0"/>
    <n v="0"/>
    <n v="1"/>
    <n v="229.8"/>
    <n v="73"/>
    <n v="1"/>
    <n v="72"/>
    <n v="68.233246301131416"/>
    <n v="5"/>
    <n v="31.766753698868577"/>
    <n v="0.93838830000000006"/>
    <n v="8.1670000000000006E-2"/>
    <n v="0.85671830000000004"/>
    <n v="0"/>
    <n v="0"/>
    <n v="0"/>
    <n v="0"/>
    <m/>
    <n v="1"/>
    <n v="8"/>
    <n v="6"/>
    <n v="48"/>
    <n v="0"/>
    <n v="7"/>
    <n v="0"/>
    <s v="SI"/>
    <s v="No"/>
    <n v="23"/>
    <n v="17"/>
    <n v="44"/>
  </r>
  <r>
    <s v="REGION DE SALUD OCCIDENTAL"/>
    <x v="0"/>
    <s v="Ahuachapan"/>
    <x v="10"/>
    <n v="31209"/>
    <n v="208.1"/>
    <n v="10"/>
    <s v="Extrema Alta"/>
    <n v="8"/>
    <n v="10"/>
    <n v="1"/>
    <n v="0"/>
    <n v="0"/>
    <n v="0"/>
    <n v="0"/>
    <n v="0"/>
    <n v="0"/>
    <n v="0"/>
    <n v="0"/>
    <n v="0"/>
    <n v="16449"/>
    <n v="4"/>
    <n v="0"/>
    <n v="0"/>
    <n v="0"/>
    <n v="0"/>
    <n v="0"/>
    <n v="0"/>
    <n v="0"/>
    <n v="0"/>
    <n v="0"/>
    <n v="0"/>
    <n v="4"/>
    <n v="822.45"/>
    <n v="189"/>
    <n v="1"/>
    <n v="188"/>
    <n v="77.019879627940909"/>
    <n v="8"/>
    <n v="22.980120372059091"/>
    <n v="12.833921025"/>
    <n v="1.2483599999999999"/>
    <n v="11.585561025000001"/>
    <n v="3"/>
    <n v="3"/>
    <n v="9.6126117466115542"/>
    <n v="1"/>
    <m/>
    <n v="4"/>
    <n v="32"/>
    <n v="9"/>
    <n v="72"/>
    <n v="0"/>
    <n v="32"/>
    <n v="0"/>
    <s v="SI"/>
    <s v="No"/>
    <n v="29"/>
    <n v="55"/>
    <n v="131"/>
  </r>
  <r>
    <s v="REGION DE SALUD OCCIDENTAL"/>
    <x v="0"/>
    <s v="Atiquizaya"/>
    <x v="11"/>
    <n v="9915"/>
    <n v="472.2"/>
    <n v="10"/>
    <s v="Extrema Baja"/>
    <n v="3"/>
    <n v="2"/>
    <n v="0"/>
    <n v="0"/>
    <n v="0"/>
    <n v="0"/>
    <n v="0"/>
    <n v="0"/>
    <n v="0"/>
    <n v="0"/>
    <n v="0"/>
    <n v="0"/>
    <n v="6816"/>
    <n v="2"/>
    <n v="0"/>
    <n v="0"/>
    <n v="0"/>
    <n v="0"/>
    <n v="0"/>
    <n v="0"/>
    <n v="0"/>
    <n v="0"/>
    <n v="0"/>
    <n v="0"/>
    <n v="2"/>
    <n v="340.8"/>
    <n v="124"/>
    <n v="0"/>
    <n v="124"/>
    <n v="63.6150234741784"/>
    <n v="5"/>
    <n v="36.384976525821592"/>
    <n v="1.689516"/>
    <n v="0.1983"/>
    <n v="1.4912160000000001"/>
    <n v="0"/>
    <n v="5"/>
    <n v="50.428643469490673"/>
    <n v="0"/>
    <m/>
    <n v="3"/>
    <n v="24"/>
    <n v="27"/>
    <n v="216"/>
    <n v="0"/>
    <n v="8"/>
    <n v="5"/>
    <s v="SI"/>
    <s v="No"/>
    <n v="23"/>
    <n v="35"/>
    <n v="67"/>
  </r>
  <r>
    <s v="REGION DE SALUD OCCIDENTAL"/>
    <x v="1"/>
    <s v="Candelaria de la Frontera"/>
    <x v="12"/>
    <n v="25294"/>
    <n v="277.60000000000002"/>
    <n v="10"/>
    <s v="Extrema Moderada"/>
    <n v="5"/>
    <n v="2"/>
    <n v="2"/>
    <n v="0"/>
    <n v="0"/>
    <n v="0"/>
    <n v="0"/>
    <n v="0"/>
    <n v="0"/>
    <n v="0"/>
    <n v="0"/>
    <n v="0"/>
    <n v="19244"/>
    <n v="2"/>
    <n v="0"/>
    <n v="0"/>
    <n v="0"/>
    <n v="0"/>
    <n v="0"/>
    <n v="0"/>
    <n v="0"/>
    <n v="0"/>
    <n v="0"/>
    <n v="0"/>
    <n v="2"/>
    <n v="962.2"/>
    <n v="151"/>
    <n v="0"/>
    <n v="151"/>
    <n v="84.30679692371649"/>
    <n v="8"/>
    <n v="15.693203076283515"/>
    <n v="12.168943400000002"/>
    <n v="0.50588"/>
    <n v="11.663063400000002"/>
    <n v="3"/>
    <n v="4"/>
    <n v="15.814027041986241"/>
    <n v="1"/>
    <m/>
    <n v="3"/>
    <n v="24"/>
    <n v="8"/>
    <n v="64"/>
    <n v="1"/>
    <n v="6"/>
    <n v="5"/>
    <s v="NO"/>
    <s v="No"/>
    <n v="31"/>
    <n v="134"/>
    <n v="157"/>
  </r>
  <r>
    <s v="REGION DE SALUD OCCIDENTAL"/>
    <x v="1"/>
    <s v="Chalchuapa"/>
    <x v="13"/>
    <n v="82140"/>
    <n v="495.6"/>
    <n v="10"/>
    <s v="Extrema Baja"/>
    <n v="3"/>
    <n v="13"/>
    <n v="1"/>
    <n v="1"/>
    <n v="1"/>
    <n v="0"/>
    <n v="0"/>
    <n v="0"/>
    <n v="1"/>
    <n v="0"/>
    <n v="1"/>
    <n v="0"/>
    <n v="48691"/>
    <n v="15"/>
    <n v="0"/>
    <n v="1"/>
    <n v="0"/>
    <n v="0"/>
    <n v="0"/>
    <n v="0"/>
    <n v="0"/>
    <n v="0"/>
    <n v="0"/>
    <n v="0"/>
    <n v="16"/>
    <n v="2434.5500000000002"/>
    <n v="661"/>
    <n v="7"/>
    <n v="654"/>
    <n v="72.849191842434948"/>
    <n v="5"/>
    <n v="27.150808157565049"/>
    <n v="99.986968500000003"/>
    <n v="13.1424"/>
    <n v="86.844568500000008"/>
    <n v="8"/>
    <n v="22"/>
    <n v="26.783540297053808"/>
    <n v="1"/>
    <m/>
    <n v="35"/>
    <n v="280"/>
    <n v="178"/>
    <n v="1424"/>
    <n v="0"/>
    <n v="36"/>
    <n v="0"/>
    <s v="NO"/>
    <s v="No"/>
    <n v="26"/>
    <n v="392"/>
    <n v="688"/>
  </r>
  <r>
    <s v="REGION DE SALUD OCCIDENTAL"/>
    <x v="1"/>
    <s v="El Congo"/>
    <x v="14"/>
    <n v="39842"/>
    <n v="314.10000000000002"/>
    <n v="10"/>
    <s v="Extrema Moderada"/>
    <n v="5"/>
    <n v="5"/>
    <n v="1"/>
    <n v="0"/>
    <n v="0"/>
    <n v="0"/>
    <n v="0"/>
    <n v="0"/>
    <n v="0"/>
    <n v="0"/>
    <n v="0"/>
    <n v="0"/>
    <n v="23269"/>
    <n v="7"/>
    <n v="0"/>
    <n v="0"/>
    <n v="0"/>
    <n v="0"/>
    <n v="0"/>
    <n v="0"/>
    <n v="0"/>
    <n v="0"/>
    <n v="0"/>
    <n v="0"/>
    <n v="7"/>
    <n v="1163.45"/>
    <n v="214"/>
    <n v="1"/>
    <n v="213"/>
    <n v="81.6064291546693"/>
    <n v="8"/>
    <n v="18.393570845330697"/>
    <n v="23.177087450000002"/>
    <n v="2.7889400000000002"/>
    <n v="20.388147450000002"/>
    <n v="3"/>
    <n v="3"/>
    <n v="7.5297424828070882"/>
    <n v="0"/>
    <m/>
    <n v="5"/>
    <n v="40"/>
    <n v="9"/>
    <n v="72"/>
    <n v="2"/>
    <n v="22"/>
    <n v="5"/>
    <s v="NO"/>
    <s v="No"/>
    <n v="31"/>
    <n v="138"/>
    <n v="279"/>
  </r>
  <r>
    <s v="REGION DE SALUD OCCIDENTAL"/>
    <x v="1"/>
    <s v="El Congo"/>
    <x v="15"/>
    <n v="27380"/>
    <n v="299.5"/>
    <n v="10"/>
    <s v="Extrema Moderada"/>
    <n v="5"/>
    <n v="1"/>
    <n v="1"/>
    <n v="0"/>
    <n v="0"/>
    <n v="0"/>
    <n v="0"/>
    <n v="0"/>
    <n v="0"/>
    <n v="0"/>
    <n v="0"/>
    <n v="0"/>
    <n v="11259"/>
    <n v="9"/>
    <n v="0"/>
    <n v="1"/>
    <n v="0"/>
    <n v="0"/>
    <n v="0"/>
    <n v="0"/>
    <n v="0"/>
    <n v="0"/>
    <n v="0"/>
    <n v="0"/>
    <n v="10"/>
    <n v="562.95000000000005"/>
    <n v="108"/>
    <n v="2"/>
    <n v="106"/>
    <n v="80.815347721822533"/>
    <n v="8"/>
    <n v="19.184652278177456"/>
    <n v="7.7067855000000005"/>
    <n v="2.738"/>
    <n v="4.968785500000001"/>
    <n v="0"/>
    <n v="1"/>
    <n v="3.6523009495982466"/>
    <n v="1"/>
    <m/>
    <n v="4"/>
    <n v="32"/>
    <n v="23"/>
    <n v="184"/>
    <n v="1"/>
    <n v="8"/>
    <n v="5"/>
    <s v="NO"/>
    <s v="No"/>
    <n v="28"/>
    <n v="64"/>
    <n v="142"/>
  </r>
  <r>
    <s v="REGION DE SALUD OCCIDENTAL"/>
    <x v="1"/>
    <s v="Chalchuapa"/>
    <x v="16"/>
    <n v="9155"/>
    <n v="174.3"/>
    <n v="10"/>
    <s v="Extrema Moderada"/>
    <n v="5"/>
    <n v="4"/>
    <n v="0"/>
    <n v="0"/>
    <n v="0"/>
    <n v="0"/>
    <n v="0"/>
    <n v="0"/>
    <n v="0"/>
    <n v="0"/>
    <n v="0"/>
    <n v="0"/>
    <n v="5649"/>
    <n v="0"/>
    <n v="0"/>
    <n v="0"/>
    <n v="0"/>
    <n v="0"/>
    <n v="0"/>
    <n v="0"/>
    <n v="0"/>
    <n v="0"/>
    <n v="0"/>
    <n v="0"/>
    <n v="0"/>
    <n v="282.45"/>
    <n v="26"/>
    <n v="0"/>
    <n v="26"/>
    <n v="90.794830943529831"/>
    <n v="8"/>
    <n v="9.2051690564701723"/>
    <n v="1.2929148750000001"/>
    <n v="0"/>
    <n v="1.2929148750000001"/>
    <n v="0"/>
    <n v="2"/>
    <n v="21.845985800109229"/>
    <n v="0"/>
    <m/>
    <n v="1"/>
    <n v="8"/>
    <n v="5"/>
    <n v="40"/>
    <n v="0"/>
    <n v="11"/>
    <n v="0"/>
    <s v="SI"/>
    <s v="No"/>
    <n v="23"/>
    <n v="48"/>
    <n v="89"/>
  </r>
  <r>
    <s v="REGION DE SALUD OCCIDENTAL"/>
    <x v="1"/>
    <s v="Metapan"/>
    <x v="17"/>
    <n v="3468"/>
    <n v="48.7"/>
    <n v="3"/>
    <s v="Extrema Severa"/>
    <n v="10"/>
    <n v="2"/>
    <n v="1"/>
    <n v="0"/>
    <n v="0"/>
    <n v="0"/>
    <n v="0"/>
    <n v="0"/>
    <n v="0"/>
    <n v="0"/>
    <n v="0"/>
    <n v="0"/>
    <n v="4753"/>
    <n v="0"/>
    <n v="0"/>
    <n v="0"/>
    <n v="0"/>
    <n v="0"/>
    <n v="0"/>
    <n v="0"/>
    <n v="0"/>
    <n v="0"/>
    <n v="0"/>
    <n v="0"/>
    <n v="0"/>
    <n v="237.65"/>
    <n v="37"/>
    <n v="0"/>
    <n v="37"/>
    <n v="84.430885756364404"/>
    <n v="8"/>
    <n v="15.569114243635598"/>
    <n v="0.41208510000000004"/>
    <n v="0"/>
    <n v="0.41208510000000004"/>
    <n v="0"/>
    <n v="0"/>
    <n v="0"/>
    <n v="0"/>
    <m/>
    <n v="1"/>
    <n v="8"/>
    <n v="2"/>
    <n v="16"/>
    <n v="0"/>
    <n v="9"/>
    <n v="5"/>
    <s v="NO"/>
    <s v="No"/>
    <n v="26"/>
    <n v="39"/>
    <n v="120"/>
  </r>
  <r>
    <s v="REGION DE SALUD OCCIDENTAL"/>
    <x v="1"/>
    <s v="Metapan"/>
    <x v="18"/>
    <n v="64760"/>
    <n v="96.9"/>
    <n v="8"/>
    <s v="Extrema Baja"/>
    <n v="3"/>
    <n v="5"/>
    <n v="2"/>
    <n v="2"/>
    <n v="1"/>
    <n v="1"/>
    <n v="0"/>
    <n v="0"/>
    <n v="1"/>
    <n v="0"/>
    <n v="0"/>
    <n v="0"/>
    <n v="54122"/>
    <n v="5"/>
    <n v="0"/>
    <n v="0"/>
    <n v="0"/>
    <n v="0"/>
    <n v="0"/>
    <n v="0"/>
    <n v="0"/>
    <n v="0"/>
    <n v="0"/>
    <n v="0"/>
    <n v="5"/>
    <n v="2706.1"/>
    <n v="458"/>
    <n v="22"/>
    <n v="436"/>
    <n v="83.075274380104219"/>
    <n v="8"/>
    <n v="16.924725619895792"/>
    <n v="87.623518000000004"/>
    <n v="3.238"/>
    <n v="84.385518000000005"/>
    <n v="8"/>
    <n v="12"/>
    <n v="18.529956763434217"/>
    <n v="1"/>
    <m/>
    <n v="25"/>
    <n v="200"/>
    <n v="28"/>
    <n v="224"/>
    <n v="0"/>
    <n v="19"/>
    <n v="10"/>
    <s v="SI"/>
    <s v="No"/>
    <n v="37"/>
    <n v="750"/>
    <n v="662"/>
  </r>
  <r>
    <s v="REGION DE SALUD OCCIDENTAL"/>
    <x v="1"/>
    <s v="Candelaria de la Frontera"/>
    <x v="19"/>
    <n v="3339"/>
    <n v="64.3"/>
    <n v="5"/>
    <s v="Extrema Moderada"/>
    <n v="5"/>
    <n v="1"/>
    <n v="0"/>
    <n v="0"/>
    <n v="0"/>
    <n v="0"/>
    <n v="0"/>
    <n v="0"/>
    <n v="0"/>
    <n v="0"/>
    <n v="0"/>
    <n v="0"/>
    <n v="1380"/>
    <n v="2"/>
    <n v="0"/>
    <n v="0"/>
    <n v="0"/>
    <n v="0"/>
    <n v="0"/>
    <n v="0"/>
    <n v="0"/>
    <n v="0"/>
    <n v="0"/>
    <n v="0"/>
    <n v="2"/>
    <n v="69"/>
    <n v="18"/>
    <n v="0"/>
    <n v="18"/>
    <n v="73.91304347826086"/>
    <n v="5"/>
    <n v="26.086956521739129"/>
    <n v="0.11519550000000001"/>
    <n v="6.6780000000000006E-2"/>
    <n v="4.84155E-2"/>
    <n v="0"/>
    <n v="0"/>
    <n v="0"/>
    <n v="0"/>
    <m/>
    <n v="1"/>
    <n v="8"/>
    <n v="4"/>
    <n v="32"/>
    <n v="0"/>
    <n v="3"/>
    <n v="5"/>
    <s v="NO"/>
    <s v="No"/>
    <n v="20"/>
    <n v="13"/>
    <n v="32"/>
  </r>
  <r>
    <s v="REGION DE SALUD OCCIDENTAL"/>
    <x v="1"/>
    <s v="Chalchuapa"/>
    <x v="20"/>
    <n v="23564"/>
    <n v="556.79999999999995"/>
    <n v="10"/>
    <s v="Extrema Baja"/>
    <n v="3"/>
    <n v="2"/>
    <n v="0"/>
    <n v="0"/>
    <n v="1"/>
    <n v="0"/>
    <n v="0"/>
    <n v="0"/>
    <n v="0"/>
    <n v="0"/>
    <n v="0"/>
    <n v="0"/>
    <n v="7038"/>
    <n v="72"/>
    <n v="0"/>
    <n v="3"/>
    <n v="0"/>
    <n v="2"/>
    <n v="0"/>
    <n v="1"/>
    <n v="0"/>
    <n v="0"/>
    <n v="0"/>
    <n v="0"/>
    <n v="78"/>
    <n v="351.9"/>
    <n v="46"/>
    <n v="2"/>
    <n v="44"/>
    <n v="86.928104575163403"/>
    <n v="8"/>
    <n v="13.071895424836603"/>
    <n v="4.1460857999999998"/>
    <n v="18.379919999999998"/>
    <n v="-14.233834199999999"/>
    <n v="0"/>
    <n v="6"/>
    <n v="25.462570022067563"/>
    <n v="0"/>
    <m/>
    <n v="12"/>
    <n v="96"/>
    <n v="36"/>
    <n v="288"/>
    <n v="0"/>
    <n v="31"/>
    <n v="5"/>
    <s v="NO"/>
    <s v="No"/>
    <n v="26"/>
    <n v="28"/>
    <n v="32"/>
  </r>
  <r>
    <s v="REGION DE SALUD OCCIDENTAL"/>
    <x v="1"/>
    <s v="Santa Ana"/>
    <x v="21"/>
    <n v="264091"/>
    <n v="660.2"/>
    <n v="10"/>
    <s v="Extrema Baja"/>
    <n v="3"/>
    <n v="9"/>
    <n v="5"/>
    <n v="6"/>
    <n v="1"/>
    <n v="3"/>
    <n v="0"/>
    <n v="0"/>
    <n v="2"/>
    <n v="0"/>
    <n v="0"/>
    <n v="0"/>
    <n v="200676"/>
    <n v="0"/>
    <n v="0"/>
    <n v="0"/>
    <n v="0"/>
    <n v="0"/>
    <n v="0"/>
    <n v="0"/>
    <n v="0"/>
    <n v="0"/>
    <n v="0"/>
    <n v="0"/>
    <n v="0"/>
    <n v="10033.799999999999"/>
    <n v="3217"/>
    <n v="52"/>
    <n v="3165"/>
    <n v="67.938368315094976"/>
    <n v="5"/>
    <n v="32.061631684905024"/>
    <n v="1324.9181379000001"/>
    <n v="0"/>
    <n v="1324.9181379000001"/>
    <n v="10"/>
    <n v="81"/>
    <n v="30.671245896300899"/>
    <n v="6"/>
    <m/>
    <n v="562"/>
    <n v="4496"/>
    <n v="509"/>
    <n v="4072"/>
    <n v="10"/>
    <n v="7"/>
    <n v="10"/>
    <s v="SI"/>
    <s v="No"/>
    <n v="38"/>
    <n v="1980"/>
    <n v="3224"/>
  </r>
  <r>
    <s v="REGION DE SALUD OCCIDENTAL"/>
    <x v="1"/>
    <s v="Metapan"/>
    <x v="22"/>
    <n v="5130"/>
    <n v="135"/>
    <n v="10"/>
    <s v="Extrema Alta"/>
    <n v="8"/>
    <n v="2"/>
    <n v="0"/>
    <n v="0"/>
    <n v="0"/>
    <n v="0"/>
    <n v="0"/>
    <n v="0"/>
    <n v="0"/>
    <n v="0"/>
    <n v="0"/>
    <n v="0"/>
    <n v="2841"/>
    <n v="0"/>
    <n v="0"/>
    <n v="0"/>
    <n v="0"/>
    <n v="0"/>
    <n v="0"/>
    <n v="0"/>
    <n v="0"/>
    <n v="0"/>
    <n v="0"/>
    <n v="0"/>
    <n v="0"/>
    <n v="142.05000000000001"/>
    <n v="33"/>
    <n v="0"/>
    <n v="33"/>
    <n v="76.768743400211193"/>
    <n v="8"/>
    <n v="23.231256599788804"/>
    <n v="0.36435824999999999"/>
    <n v="0"/>
    <n v="0.36435824999999999"/>
    <n v="0"/>
    <n v="2"/>
    <n v="38.98635477582846"/>
    <n v="0"/>
    <m/>
    <n v="2"/>
    <n v="16"/>
    <n v="4"/>
    <n v="32"/>
    <n v="0"/>
    <n v="11"/>
    <n v="5"/>
    <s v="NO"/>
    <s v="No"/>
    <n v="31"/>
    <n v="18"/>
    <n v="38"/>
  </r>
  <r>
    <s v="REGION DE SALUD OCCIDENTAL"/>
    <x v="1"/>
    <s v="Candelaria de la Frontera"/>
    <x v="23"/>
    <n v="5606"/>
    <n v="126.8"/>
    <n v="10"/>
    <s v="Extrema Severa"/>
    <n v="10"/>
    <n v="3"/>
    <n v="1"/>
    <n v="0"/>
    <n v="0"/>
    <n v="0"/>
    <n v="0"/>
    <n v="0"/>
    <n v="0"/>
    <n v="0"/>
    <n v="0"/>
    <n v="0"/>
    <n v="3843"/>
    <n v="1"/>
    <n v="0"/>
    <n v="0"/>
    <n v="0"/>
    <n v="0"/>
    <n v="0"/>
    <n v="0"/>
    <n v="0"/>
    <n v="0"/>
    <n v="0"/>
    <n v="0"/>
    <n v="1"/>
    <n v="192.15"/>
    <n v="47"/>
    <n v="0"/>
    <n v="47"/>
    <n v="75.539942753057517"/>
    <n v="8"/>
    <n v="24.460057246942494"/>
    <n v="0.53859645"/>
    <n v="5.6059999999999999E-2"/>
    <n v="0.48253645000000001"/>
    <n v="0"/>
    <n v="0"/>
    <n v="0"/>
    <n v="0"/>
    <m/>
    <n v="3"/>
    <n v="24"/>
    <n v="8"/>
    <n v="64"/>
    <n v="0"/>
    <n v="6"/>
    <n v="5"/>
    <s v="SI"/>
    <s v="No"/>
    <n v="33"/>
    <n v="24"/>
    <n v="116"/>
  </r>
  <r>
    <s v="REGION DE SALUD OCCIDENTAL"/>
    <x v="1"/>
    <s v="Santa Ana"/>
    <x v="24"/>
    <n v="18504"/>
    <n v="103.4"/>
    <n v="10"/>
    <s v="Extrema Moderada"/>
    <n v="5"/>
    <n v="3"/>
    <n v="0"/>
    <n v="0"/>
    <n v="0"/>
    <n v="0"/>
    <n v="0"/>
    <n v="0"/>
    <n v="0"/>
    <n v="0"/>
    <n v="0"/>
    <n v="0"/>
    <n v="10950"/>
    <n v="0"/>
    <n v="0"/>
    <n v="0"/>
    <n v="0"/>
    <n v="0"/>
    <n v="0"/>
    <n v="0"/>
    <n v="0"/>
    <n v="0"/>
    <n v="0"/>
    <n v="0"/>
    <n v="0"/>
    <n v="547.5"/>
    <n v="132"/>
    <n v="4"/>
    <n v="128"/>
    <n v="75.890410958904113"/>
    <n v="8"/>
    <n v="24.109589041095891"/>
    <n v="5.0654700000000004"/>
    <n v="0"/>
    <n v="5.0654700000000004"/>
    <n v="0"/>
    <n v="2"/>
    <n v="10.808473843493298"/>
    <n v="1"/>
    <m/>
    <n v="2"/>
    <n v="16"/>
    <n v="18"/>
    <n v="144"/>
    <n v="1"/>
    <n v="12"/>
    <n v="10"/>
    <s v="SI"/>
    <s v="No"/>
    <n v="33"/>
    <n v="95"/>
    <n v="115"/>
  </r>
  <r>
    <s v="REGION DE SALUD OCCIDENTAL"/>
    <x v="2"/>
    <s v="Acajutla"/>
    <x v="25"/>
    <n v="54091"/>
    <n v="323.89999999999998"/>
    <n v="10"/>
    <s v="Extrema Baja"/>
    <n v="3"/>
    <n v="4"/>
    <n v="2"/>
    <n v="1"/>
    <n v="0"/>
    <n v="0"/>
    <n v="0"/>
    <n v="0"/>
    <n v="0"/>
    <n v="0"/>
    <n v="1"/>
    <n v="0"/>
    <n v="35777"/>
    <n v="15"/>
    <n v="0"/>
    <n v="1"/>
    <n v="0"/>
    <n v="0"/>
    <n v="0"/>
    <n v="0"/>
    <n v="0"/>
    <n v="0"/>
    <n v="0"/>
    <n v="0"/>
    <n v="16"/>
    <n v="1788.85"/>
    <n v="584"/>
    <n v="9"/>
    <n v="575"/>
    <n v="67.353327556810243"/>
    <n v="5"/>
    <n v="32.646672443189765"/>
    <n v="48.380342675000001"/>
    <n v="8.65456"/>
    <n v="39.725782675000005"/>
    <n v="3"/>
    <n v="21"/>
    <n v="38.823464162245109"/>
    <n v="1"/>
    <m/>
    <n v="8"/>
    <n v="64"/>
    <n v="0"/>
    <n v="0"/>
    <n v="4"/>
    <n v="36"/>
    <n v="5"/>
    <s v="NO"/>
    <s v="No"/>
    <n v="26"/>
    <n v="271"/>
    <n v="301"/>
  </r>
  <r>
    <s v="REGION DE SALUD OCCIDENTAL"/>
    <x v="2"/>
    <s v="Izalco"/>
    <x v="26"/>
    <n v="35948"/>
    <n v="544.70000000000005"/>
    <n v="10"/>
    <s v="Extrema Baja"/>
    <n v="3"/>
    <n v="1"/>
    <n v="1"/>
    <n v="0"/>
    <n v="0"/>
    <n v="0"/>
    <n v="0"/>
    <n v="0"/>
    <n v="0"/>
    <n v="0"/>
    <n v="0"/>
    <n v="0"/>
    <n v="20154"/>
    <n v="3"/>
    <n v="0"/>
    <n v="0"/>
    <n v="0"/>
    <n v="0"/>
    <n v="0"/>
    <n v="0"/>
    <n v="0"/>
    <n v="0"/>
    <n v="0"/>
    <n v="0"/>
    <n v="3"/>
    <n v="1007.7"/>
    <n v="198"/>
    <n v="0"/>
    <n v="198"/>
    <n v="80.351295028282237"/>
    <n v="8"/>
    <n v="19.648704971717773"/>
    <n v="18.112399799999999"/>
    <n v="1.0784400000000001"/>
    <n v="17.033959799999998"/>
    <n v="3"/>
    <n v="8"/>
    <n v="22.254367419606098"/>
    <n v="1"/>
    <m/>
    <n v="5"/>
    <n v="40"/>
    <n v="20"/>
    <n v="160"/>
    <n v="1"/>
    <n v="16"/>
    <n v="5"/>
    <s v="NO"/>
    <s v="No"/>
    <n v="29"/>
    <n v="104"/>
    <n v="191"/>
  </r>
  <r>
    <s v="REGION DE SALUD OCCIDENTAL"/>
    <x v="2"/>
    <s v="Izalco"/>
    <x v="27"/>
    <n v="9716"/>
    <n v="190.5"/>
    <n v="10"/>
    <s v="Extrema Severa"/>
    <n v="10"/>
    <n v="3"/>
    <n v="1"/>
    <n v="0"/>
    <n v="0"/>
    <n v="0"/>
    <n v="0"/>
    <n v="0"/>
    <n v="0"/>
    <n v="0"/>
    <n v="0"/>
    <n v="0"/>
    <n v="8265"/>
    <n v="5"/>
    <n v="0"/>
    <n v="0"/>
    <n v="0"/>
    <n v="0"/>
    <n v="0"/>
    <n v="0"/>
    <n v="0"/>
    <n v="0"/>
    <n v="0"/>
    <n v="0"/>
    <n v="5"/>
    <n v="413.25"/>
    <n v="110"/>
    <n v="2"/>
    <n v="108"/>
    <n v="73.381730187537812"/>
    <n v="5"/>
    <n v="26.618269812462191"/>
    <n v="2.0075685000000001"/>
    <n v="0.48580000000000001"/>
    <n v="1.5217685000000001"/>
    <n v="0"/>
    <n v="1"/>
    <n v="10.29230135858378"/>
    <n v="0"/>
    <m/>
    <n v="3"/>
    <n v="24"/>
    <n v="6"/>
    <n v="48"/>
    <n v="0"/>
    <n v="10"/>
    <n v="5"/>
    <s v="NO"/>
    <s v="No"/>
    <n v="30"/>
    <n v="31"/>
    <n v="109"/>
  </r>
  <r>
    <s v="REGION DE SALUD OCCIDENTAL"/>
    <x v="2"/>
    <s v="Izalco"/>
    <x v="28"/>
    <n v="13368"/>
    <n v="183.1"/>
    <n v="10"/>
    <s v="Extrema Severa"/>
    <n v="10"/>
    <n v="4"/>
    <n v="1"/>
    <n v="0"/>
    <n v="0"/>
    <n v="0"/>
    <n v="0"/>
    <n v="0"/>
    <n v="0"/>
    <n v="0"/>
    <n v="0"/>
    <n v="0"/>
    <n v="8289"/>
    <n v="1"/>
    <n v="0"/>
    <n v="0"/>
    <n v="0"/>
    <n v="0"/>
    <n v="0"/>
    <n v="0"/>
    <n v="0"/>
    <n v="0"/>
    <n v="0"/>
    <n v="0"/>
    <n v="1"/>
    <n v="414.45"/>
    <n v="144"/>
    <n v="2"/>
    <n v="142"/>
    <n v="65.25515743756786"/>
    <n v="5"/>
    <n v="34.74484256243214"/>
    <n v="2.7701837999999999"/>
    <n v="0.13367999999999999"/>
    <n v="2.6365037999999998"/>
    <n v="0"/>
    <n v="2"/>
    <n v="14.961101137043686"/>
    <n v="0"/>
    <m/>
    <n v="1"/>
    <n v="8"/>
    <n v="7"/>
    <n v="56"/>
    <n v="0"/>
    <n v="12"/>
    <n v="0"/>
    <s v="SI"/>
    <s v="No"/>
    <n v="25"/>
    <n v="18"/>
    <n v="82"/>
  </r>
  <r>
    <s v="REGION DE SALUD OCCIDENTAL"/>
    <x v="2"/>
    <s v="Izalco"/>
    <x v="29"/>
    <n v="74419"/>
    <n v="422.9"/>
    <n v="10"/>
    <s v="Extrema Moderada"/>
    <n v="5"/>
    <n v="5"/>
    <n v="1"/>
    <n v="1"/>
    <n v="1"/>
    <n v="2"/>
    <n v="0"/>
    <n v="0"/>
    <n v="0"/>
    <n v="0"/>
    <n v="0"/>
    <n v="0"/>
    <n v="47698"/>
    <n v="34"/>
    <n v="0"/>
    <n v="3"/>
    <n v="0"/>
    <n v="21"/>
    <n v="0"/>
    <n v="0"/>
    <n v="0"/>
    <n v="0"/>
    <n v="0"/>
    <n v="0"/>
    <n v="58"/>
    <n v="344.55"/>
    <n v="894"/>
    <n v="32"/>
    <n v="862"/>
    <n v="-159.46887244231607"/>
    <n v="0"/>
    <n v="259.46887244231607"/>
    <n v="12.820533225"/>
    <n v="43.163020000000003"/>
    <n v="-30.342486775000005"/>
    <n v="0"/>
    <n v="28"/>
    <n v="37.624800118249368"/>
    <n v="1"/>
    <m/>
    <n v="15"/>
    <n v="120"/>
    <n v="43"/>
    <n v="344"/>
    <n v="5"/>
    <n v="52"/>
    <n v="0"/>
    <s v="SI"/>
    <s v="No"/>
    <n v="15"/>
    <n v="43"/>
    <n v="643"/>
  </r>
  <r>
    <s v="REGION DE SALUD OCCIDENTAL"/>
    <x v="2"/>
    <s v="Sonzacate"/>
    <x v="30"/>
    <n v="25467"/>
    <n v="247.3"/>
    <n v="10"/>
    <s v="Extrema Baja"/>
    <n v="3"/>
    <n v="3"/>
    <n v="1"/>
    <n v="1"/>
    <n v="1"/>
    <n v="0"/>
    <n v="0"/>
    <n v="0"/>
    <n v="0"/>
    <n v="0"/>
    <n v="0"/>
    <n v="0"/>
    <n v="18681"/>
    <n v="0"/>
    <n v="0"/>
    <n v="1"/>
    <n v="0"/>
    <n v="0"/>
    <n v="0"/>
    <n v="0"/>
    <n v="0"/>
    <n v="0"/>
    <n v="0"/>
    <n v="0"/>
    <n v="1"/>
    <n v="2384.9"/>
    <n v="356"/>
    <n v="0"/>
    <n v="356"/>
    <n v="85.072749381525441"/>
    <n v="8"/>
    <n v="14.927250618474568"/>
    <n v="30.36812415"/>
    <n v="0.25467000000000001"/>
    <n v="30.113454149999999"/>
    <n v="3"/>
    <n v="2"/>
    <n v="7.8533003494718647"/>
    <n v="1"/>
    <m/>
    <n v="8"/>
    <n v="64"/>
    <n v="28"/>
    <n v="224"/>
    <n v="3"/>
    <n v="23"/>
    <n v="5"/>
    <s v="SI"/>
    <s v="No"/>
    <n v="29"/>
    <n v="355"/>
    <n v="183"/>
  </r>
  <r>
    <s v="REGION DE SALUD OCCIDENTAL"/>
    <x v="2"/>
    <s v="Sonsonate"/>
    <x v="31"/>
    <n v="50818"/>
    <n v="1494.7"/>
    <n v="10"/>
    <s v="Extrema Baja"/>
    <n v="3"/>
    <n v="1"/>
    <n v="0"/>
    <n v="0"/>
    <n v="0"/>
    <n v="0"/>
    <n v="0"/>
    <n v="0"/>
    <n v="0"/>
    <n v="0"/>
    <n v="0"/>
    <n v="0"/>
    <n v="22763"/>
    <n v="3"/>
    <n v="0"/>
    <n v="0"/>
    <n v="0"/>
    <n v="0"/>
    <n v="0"/>
    <n v="0"/>
    <n v="0"/>
    <n v="0"/>
    <n v="0"/>
    <n v="0"/>
    <n v="3"/>
    <n v="934.05"/>
    <n v="441"/>
    <n v="13"/>
    <n v="428"/>
    <n v="52.786253412558217"/>
    <n v="5"/>
    <n v="47.21374658744179"/>
    <n v="23.733276450000002"/>
    <n v="1.52454"/>
    <n v="22.208736450000004"/>
    <n v="3"/>
    <n v="1"/>
    <n v="1.9678066826714946"/>
    <n v="0"/>
    <m/>
    <n v="1"/>
    <n v="8"/>
    <n v="4"/>
    <n v="32"/>
    <n v="0"/>
    <n v="4"/>
    <n v="10"/>
    <s v="SI"/>
    <s v="No"/>
    <n v="31"/>
    <n v="117"/>
    <n v="139"/>
  </r>
  <r>
    <s v="REGION DE SALUD OCCIDENTAL"/>
    <x v="2"/>
    <s v="Sonzacate"/>
    <x v="32"/>
    <n v="11074"/>
    <n v="316.39999999999998"/>
    <n v="10"/>
    <s v="Extrema Moderada"/>
    <n v="5"/>
    <n v="5"/>
    <n v="1"/>
    <n v="0"/>
    <n v="0"/>
    <n v="0"/>
    <n v="0"/>
    <n v="0"/>
    <n v="0"/>
    <n v="0"/>
    <n v="0"/>
    <n v="0"/>
    <n v="4574"/>
    <n v="37"/>
    <n v="0"/>
    <n v="4"/>
    <n v="0"/>
    <n v="0"/>
    <n v="0"/>
    <n v="0"/>
    <n v="0"/>
    <n v="0"/>
    <n v="0"/>
    <n v="0"/>
    <n v="41"/>
    <n v="1138.1500000000001"/>
    <n v="67"/>
    <n v="1"/>
    <n v="66"/>
    <n v="94.113253964767381"/>
    <n v="8"/>
    <n v="5.8867460352326137"/>
    <n v="6.3019365500000006"/>
    <n v="4.5403399999999996"/>
    <n v="1.761596550000001"/>
    <n v="0"/>
    <n v="8"/>
    <n v="72.241285894888932"/>
    <n v="0"/>
    <m/>
    <n v="3"/>
    <n v="24"/>
    <n v="29"/>
    <n v="232"/>
    <n v="0"/>
    <n v="42"/>
    <n v="0"/>
    <s v="SI"/>
    <s v="No"/>
    <n v="23"/>
    <n v="110"/>
    <n v="33"/>
  </r>
  <r>
    <s v="REGION DE SALUD OCCIDENTAL"/>
    <x v="2"/>
    <s v="Sonzacate"/>
    <x v="33"/>
    <n v="5839"/>
    <n v="307.3"/>
    <n v="10"/>
    <s v="Extrema Moderada"/>
    <n v="5"/>
    <n v="1"/>
    <n v="0"/>
    <n v="0"/>
    <n v="0"/>
    <n v="0"/>
    <n v="0"/>
    <n v="0"/>
    <n v="0"/>
    <n v="0"/>
    <n v="0"/>
    <n v="0"/>
    <n v="3601"/>
    <n v="1"/>
    <n v="0"/>
    <n v="0"/>
    <n v="0"/>
    <n v="0"/>
    <n v="0"/>
    <n v="0"/>
    <n v="0"/>
    <n v="0"/>
    <n v="0"/>
    <n v="0"/>
    <n v="1"/>
    <n v="228.7"/>
    <n v="63"/>
    <n v="1"/>
    <n v="62"/>
    <n v="72.452995190205499"/>
    <n v="5"/>
    <n v="27.54700480979449"/>
    <n v="0.66768964999999991"/>
    <n v="5.8389999999999997E-2"/>
    <n v="0.60929964999999986"/>
    <n v="0"/>
    <n v="2"/>
    <n v="34.25244048638465"/>
    <n v="0"/>
    <m/>
    <n v="1"/>
    <n v="8"/>
    <n v="7"/>
    <n v="56"/>
    <n v="0"/>
    <n v="3"/>
    <n v="10"/>
    <s v="SI"/>
    <s v="No"/>
    <n v="30"/>
    <n v="23"/>
    <n v="25"/>
  </r>
  <r>
    <s v="REGION DE SALUD OCCIDENTAL"/>
    <x v="2"/>
    <s v="Sonsonate"/>
    <x v="34"/>
    <n v="31188"/>
    <n v="1247.5999999999999"/>
    <n v="10"/>
    <s v="Extrema Baja"/>
    <n v="3"/>
    <n v="1"/>
    <n v="0"/>
    <n v="0"/>
    <n v="0"/>
    <n v="0"/>
    <n v="0"/>
    <n v="0"/>
    <n v="0"/>
    <n v="0"/>
    <n v="1"/>
    <n v="0"/>
    <n v="10948"/>
    <n v="15"/>
    <n v="0"/>
    <n v="2"/>
    <n v="0"/>
    <n v="0"/>
    <n v="0"/>
    <n v="0"/>
    <n v="0"/>
    <n v="0"/>
    <n v="0"/>
    <n v="0"/>
    <n v="17"/>
    <n v="180.05"/>
    <n v="201"/>
    <n v="5"/>
    <n v="196"/>
    <n v="-11.635656762010546"/>
    <n v="0"/>
    <n v="111.63565676201056"/>
    <n v="2.8076996999999997"/>
    <n v="5.3019600000000002"/>
    <n v="-2.4942603000000005"/>
    <n v="0"/>
    <n v="7"/>
    <n v="22.444529947415671"/>
    <n v="0"/>
    <m/>
    <n v="9"/>
    <n v="72"/>
    <n v="43"/>
    <n v="344"/>
    <n v="0"/>
    <n v="28"/>
    <n v="10"/>
    <s v="SI"/>
    <s v="No"/>
    <n v="23"/>
    <n v="8"/>
    <n v="119"/>
  </r>
  <r>
    <s v="REGION DE SALUD OCCIDENTAL"/>
    <x v="2"/>
    <s v="Izalco"/>
    <x v="35"/>
    <n v="19790"/>
    <n v="241.4"/>
    <n v="10"/>
    <s v="Extrema Moderada"/>
    <n v="5"/>
    <n v="1"/>
    <n v="1"/>
    <n v="0"/>
    <n v="0"/>
    <n v="0"/>
    <n v="0"/>
    <n v="0"/>
    <n v="0"/>
    <n v="0"/>
    <n v="0"/>
    <n v="0"/>
    <n v="18076"/>
    <n v="4"/>
    <n v="0"/>
    <n v="0"/>
    <n v="0"/>
    <n v="0"/>
    <n v="0"/>
    <n v="0"/>
    <n v="0"/>
    <n v="0"/>
    <n v="0"/>
    <n v="0"/>
    <n v="4"/>
    <n v="903.8"/>
    <n v="143"/>
    <n v="1"/>
    <n v="142"/>
    <n v="84.177915468023897"/>
    <n v="8"/>
    <n v="15.822084531976103"/>
    <n v="8.9431010000000004"/>
    <n v="0.79159999999999997"/>
    <n v="8.1515009999999997"/>
    <n v="0"/>
    <n v="5"/>
    <n v="25.265285497726126"/>
    <n v="1"/>
    <m/>
    <n v="2"/>
    <n v="16"/>
    <n v="9"/>
    <n v="72"/>
    <n v="2"/>
    <n v="10"/>
    <n v="10"/>
    <s v="NO"/>
    <s v="No"/>
    <n v="33"/>
    <n v="73"/>
    <n v="300"/>
  </r>
  <r>
    <s v="REGION DE SALUD OCCIDENTAL"/>
    <x v="2"/>
    <s v="Sonsonate"/>
    <x v="36"/>
    <n v="10620"/>
    <n v="342.6"/>
    <n v="10"/>
    <s v="Extrema Alta"/>
    <n v="8"/>
    <n v="3"/>
    <n v="0"/>
    <n v="0"/>
    <n v="0"/>
    <n v="0"/>
    <n v="0"/>
    <n v="0"/>
    <n v="0"/>
    <n v="0"/>
    <n v="0"/>
    <n v="0"/>
    <n v="5955"/>
    <n v="2"/>
    <n v="0"/>
    <n v="0"/>
    <n v="0"/>
    <n v="0"/>
    <n v="0"/>
    <n v="0"/>
    <n v="0"/>
    <n v="0"/>
    <n v="0"/>
    <n v="0"/>
    <n v="2"/>
    <n v="297.75"/>
    <n v="112"/>
    <n v="0"/>
    <n v="112"/>
    <n v="62.384550797649027"/>
    <n v="5"/>
    <n v="37.615449202350966"/>
    <n v="1.5810525"/>
    <n v="0.21240000000000001"/>
    <n v="1.3686525"/>
    <n v="0"/>
    <n v="2"/>
    <n v="18.832391713747647"/>
    <n v="0"/>
    <m/>
    <n v="1"/>
    <n v="8"/>
    <n v="7"/>
    <n v="56"/>
    <n v="0"/>
    <n v="11"/>
    <n v="0"/>
    <s v="SI"/>
    <s v="No"/>
    <n v="23"/>
    <n v="138"/>
    <n v="43"/>
  </r>
  <r>
    <s v="REGION DE SALUD OCCIDENTAL"/>
    <x v="2"/>
    <s v="Izalco"/>
    <x v="37"/>
    <n v="10573"/>
    <n v="111.3"/>
    <n v="10"/>
    <s v="Extrema Alta"/>
    <n v="8"/>
    <n v="3"/>
    <n v="1"/>
    <n v="0"/>
    <n v="0"/>
    <n v="0"/>
    <n v="0"/>
    <n v="0"/>
    <n v="0"/>
    <n v="0"/>
    <n v="0"/>
    <n v="0"/>
    <n v="6891"/>
    <n v="3"/>
    <n v="0"/>
    <n v="0"/>
    <n v="0"/>
    <n v="0"/>
    <n v="0"/>
    <n v="0"/>
    <n v="0"/>
    <n v="0"/>
    <n v="0"/>
    <n v="0"/>
    <n v="3"/>
    <n v="344.55"/>
    <n v="75"/>
    <n v="0"/>
    <n v="75"/>
    <n v="78.232477144100997"/>
    <n v="8"/>
    <n v="21.767522855898999"/>
    <n v="1.8214635749999999"/>
    <n v="0.31719000000000003"/>
    <n v="1.5042735749999998"/>
    <n v="0"/>
    <n v="2"/>
    <n v="18.916107065165988"/>
    <n v="0"/>
    <m/>
    <n v="2"/>
    <n v="16"/>
    <n v="11"/>
    <n v="88"/>
    <n v="0"/>
    <n v="12"/>
    <n v="0"/>
    <s v="SI"/>
    <s v="No"/>
    <n v="26"/>
    <n v="24"/>
    <n v="92"/>
  </r>
  <r>
    <s v="REGION DE SALUD OCCIDENTAL"/>
    <x v="2"/>
    <s v="Sonsonate"/>
    <x v="38"/>
    <n v="7349"/>
    <n v="262.5"/>
    <n v="10"/>
    <s v="Extrema Severa"/>
    <n v="10"/>
    <n v="2"/>
    <n v="1"/>
    <n v="0"/>
    <n v="0"/>
    <n v="0"/>
    <n v="0"/>
    <n v="0"/>
    <n v="0"/>
    <n v="0"/>
    <n v="0"/>
    <n v="0"/>
    <n v="4836"/>
    <n v="1"/>
    <n v="0"/>
    <n v="0"/>
    <n v="0"/>
    <n v="0"/>
    <n v="0"/>
    <n v="0"/>
    <n v="0"/>
    <n v="0"/>
    <n v="0"/>
    <n v="0"/>
    <n v="1"/>
    <n v="241.8"/>
    <n v="75"/>
    <n v="1"/>
    <n v="74"/>
    <n v="68.982630272952846"/>
    <n v="5"/>
    <n v="31.017369727047146"/>
    <n v="0.88849410000000006"/>
    <n v="7.349E-2"/>
    <n v="0.81500410000000012"/>
    <n v="0"/>
    <n v="0"/>
    <n v="0"/>
    <n v="0"/>
    <m/>
    <n v="2"/>
    <n v="16"/>
    <n v="15"/>
    <n v="120"/>
    <n v="0"/>
    <n v="7"/>
    <n v="0"/>
    <s v="SI"/>
    <s v="No"/>
    <n v="25"/>
    <n v="41"/>
    <n v="36"/>
  </r>
  <r>
    <s v="REGION DE SALUD OCCIDENTAL"/>
    <x v="2"/>
    <s v="Sonsonate"/>
    <x v="39"/>
    <n v="72158"/>
    <n v="309.7"/>
    <n v="10"/>
    <s v="Extrema Baja"/>
    <n v="3"/>
    <n v="4"/>
    <n v="1"/>
    <n v="4"/>
    <n v="1"/>
    <n v="1"/>
    <n v="1"/>
    <n v="0"/>
    <n v="1"/>
    <n v="1"/>
    <n v="1"/>
    <n v="0"/>
    <n v="43343"/>
    <n v="30"/>
    <n v="6"/>
    <n v="6"/>
    <n v="1"/>
    <n v="9"/>
    <n v="0"/>
    <n v="0"/>
    <n v="0"/>
    <n v="0"/>
    <n v="0"/>
    <n v="0"/>
    <n v="52"/>
    <n v="2167.15"/>
    <n v="2016"/>
    <n v="65"/>
    <n v="1951"/>
    <n v="6.9745979742980451"/>
    <n v="0"/>
    <n v="93.02540202570195"/>
    <n v="78.188604850000004"/>
    <n v="37.52216"/>
    <n v="40.666444850000005"/>
    <n v="3"/>
    <n v="38"/>
    <n v="52.662213475983258"/>
    <n v="1"/>
    <m/>
    <n v="236"/>
    <n v="1888"/>
    <n v="100"/>
    <n v="800"/>
    <n v="19"/>
    <n v="18"/>
    <n v="5"/>
    <s v="SI"/>
    <s v="No"/>
    <n v="21"/>
    <n v="408"/>
    <n v="356"/>
  </r>
  <r>
    <s v="REGION DE SALUD OCCIDENTAL"/>
    <x v="2"/>
    <s v="Sonzacate"/>
    <x v="40"/>
    <n v="30711"/>
    <n v="3839.1"/>
    <n v="10"/>
    <s v="Extrema Baja"/>
    <n v="3"/>
    <n v="0"/>
    <n v="1"/>
    <n v="0"/>
    <n v="0"/>
    <n v="0"/>
    <n v="0"/>
    <n v="0"/>
    <n v="0"/>
    <n v="0"/>
    <n v="0"/>
    <n v="0"/>
    <n v="13362"/>
    <n v="12"/>
    <n v="0"/>
    <n v="2"/>
    <n v="0"/>
    <n v="0"/>
    <n v="0"/>
    <n v="0"/>
    <n v="0"/>
    <n v="0"/>
    <n v="0"/>
    <n v="0"/>
    <n v="14"/>
    <n v="668.1"/>
    <n v="285"/>
    <n v="7"/>
    <n v="278"/>
    <n v="57.341715312079032"/>
    <n v="5"/>
    <n v="42.658284687920968"/>
    <n v="10.25900955"/>
    <n v="4.2995400000000004"/>
    <n v="5.9594695499999997"/>
    <n v="0"/>
    <n v="13"/>
    <n v="42.330109732669079"/>
    <n v="1"/>
    <m/>
    <n v="23"/>
    <n v="184"/>
    <n v="42"/>
    <n v="336"/>
    <n v="7"/>
    <n v="9"/>
    <n v="0"/>
    <s v="SI"/>
    <s v="No"/>
    <n v="18"/>
    <n v="98"/>
    <n v="103"/>
  </r>
  <r>
    <s v="REGION DE SALUD CENTRAL"/>
    <x v="3"/>
    <s v="Tejutla"/>
    <x v="41"/>
    <n v="8689"/>
    <n v="44.4"/>
    <n v="3"/>
    <s v="Extrema Alta"/>
    <n v="8"/>
    <n v="3"/>
    <n v="1"/>
    <n v="0"/>
    <n v="0"/>
    <n v="0"/>
    <n v="0"/>
    <n v="0"/>
    <n v="0"/>
    <n v="0"/>
    <n v="0"/>
    <n v="0"/>
    <n v="9466"/>
    <n v="1"/>
    <n v="0"/>
    <n v="0"/>
    <n v="0"/>
    <n v="0"/>
    <n v="0"/>
    <n v="0"/>
    <n v="0"/>
    <n v="0"/>
    <n v="0"/>
    <n v="0"/>
    <n v="1"/>
    <n v="473.3"/>
    <n v="70"/>
    <n v="0"/>
    <n v="70"/>
    <n v="85.210226072258607"/>
    <n v="8"/>
    <n v="14.78977392774139"/>
    <n v="2.0562518499999998"/>
    <n v="8.6889999999999995E-2"/>
    <n v="1.9693618499999999"/>
    <n v="0"/>
    <n v="0"/>
    <n v="0"/>
    <n v="0"/>
    <s v="Hospital Nueva Concepción, UCSF Tejutla"/>
    <n v="2"/>
    <n v="16"/>
    <n v="7"/>
    <n v="56"/>
    <n v="0"/>
    <n v="9"/>
    <n v="0"/>
    <s v="SI"/>
    <s v="No"/>
    <n v="19"/>
    <n v="34"/>
    <n v="29"/>
  </r>
  <r>
    <s v="REGION DE SALUD CENTRAL"/>
    <x v="3"/>
    <s v="Guarjila"/>
    <x v="42"/>
    <n v="2861"/>
    <n v="42.8"/>
    <n v="3"/>
    <s v="Extrema Severa"/>
    <n v="10"/>
    <n v="1"/>
    <n v="1"/>
    <n v="0"/>
    <n v="0"/>
    <n v="0"/>
    <n v="0"/>
    <n v="0"/>
    <n v="0"/>
    <n v="0"/>
    <n v="0"/>
    <n v="0"/>
    <n v="5723"/>
    <n v="0"/>
    <n v="0"/>
    <n v="0"/>
    <n v="0"/>
    <n v="0"/>
    <n v="0"/>
    <n v="0"/>
    <n v="0"/>
    <n v="0"/>
    <n v="0"/>
    <n v="0"/>
    <n v="0"/>
    <n v="286.14999999999998"/>
    <n v="19"/>
    <n v="0"/>
    <n v="19"/>
    <n v="93.360125808142584"/>
    <n v="8"/>
    <n v="6.6398741918574187"/>
    <n v="0.40933757500000001"/>
    <n v="0"/>
    <n v="0.40933757500000001"/>
    <n v="0"/>
    <n v="0"/>
    <n v="0"/>
    <n v="0"/>
    <s v="UCSF Nueva Trinidad"/>
    <n v="2"/>
    <n v="16"/>
    <n v="3"/>
    <n v="24"/>
    <n v="0"/>
    <n v="4"/>
    <n v="0"/>
    <s v="SI"/>
    <s v="No"/>
    <n v="21"/>
    <n v="16"/>
    <n v="40"/>
  </r>
  <r>
    <s v="REGION DE SALUD CENTRAL"/>
    <x v="3"/>
    <s v="Chalatenango"/>
    <x v="43"/>
    <n v="1136"/>
    <n v="113.5"/>
    <n v="10"/>
    <s v="Extrema Moderada"/>
    <n v="5"/>
    <n v="1"/>
    <n v="1"/>
    <n v="0"/>
    <n v="0"/>
    <n v="0"/>
    <n v="0"/>
    <n v="0"/>
    <n v="0"/>
    <n v="0"/>
    <n v="0"/>
    <n v="0"/>
    <n v="3909"/>
    <n v="0"/>
    <n v="0"/>
    <n v="0"/>
    <n v="0"/>
    <n v="0"/>
    <n v="0"/>
    <n v="0"/>
    <n v="0"/>
    <n v="0"/>
    <n v="0"/>
    <n v="0"/>
    <n v="0"/>
    <n v="195.45"/>
    <n v="30"/>
    <n v="0"/>
    <n v="30"/>
    <n v="84.650805832693791"/>
    <n v="8"/>
    <n v="15.349194167306218"/>
    <n v="0.11101560000000002"/>
    <n v="0"/>
    <n v="0.11101560000000002"/>
    <n v="0"/>
    <n v="0"/>
    <n v="0"/>
    <n v="1"/>
    <m/>
    <n v="1"/>
    <n v="8"/>
    <n v="2"/>
    <n v="16"/>
    <n v="1"/>
    <n v="2"/>
    <n v="0"/>
    <s v="SI"/>
    <s v="No"/>
    <n v="23"/>
    <n v="17"/>
    <n v="32"/>
  </r>
  <r>
    <s v="REGION DE SALUD CENTRAL"/>
    <x v="3"/>
    <s v="Guarjila"/>
    <x v="44"/>
    <n v="1716"/>
    <n v="48.4"/>
    <n v="3"/>
    <s v="Extrema Baja"/>
    <n v="3"/>
    <n v="1"/>
    <n v="1"/>
    <n v="0"/>
    <n v="0"/>
    <n v="0"/>
    <n v="0"/>
    <n v="0"/>
    <n v="0"/>
    <n v="0"/>
    <n v="0"/>
    <n v="0"/>
    <n v="4196"/>
    <n v="0"/>
    <n v="0"/>
    <n v="0"/>
    <n v="0"/>
    <n v="0"/>
    <n v="0"/>
    <n v="0"/>
    <n v="0"/>
    <n v="0"/>
    <n v="0"/>
    <n v="0"/>
    <n v="0"/>
    <n v="209.8"/>
    <n v="12"/>
    <n v="0"/>
    <n v="12"/>
    <n v="94.280266920877025"/>
    <n v="8"/>
    <n v="5.7197330791229737"/>
    <n v="0.18000840000000001"/>
    <n v="0"/>
    <n v="0.18000840000000001"/>
    <n v="0"/>
    <n v="0"/>
    <n v="0"/>
    <n v="0"/>
    <s v="Hospital de Chalatenango"/>
    <n v="1"/>
    <n v="8"/>
    <n v="2"/>
    <n v="16"/>
    <n v="0"/>
    <n v="2"/>
    <n v="0"/>
    <s v="SI"/>
    <s v="No"/>
    <n v="14"/>
    <n v="21"/>
    <n v="10"/>
  </r>
  <r>
    <s v="REGION DE SALUD CENTRAL"/>
    <x v="3"/>
    <s v="Chalatenango"/>
    <x v="45"/>
    <n v="31322"/>
    <n v="237.7"/>
    <n v="10"/>
    <s v="Extrema Moderada"/>
    <n v="5"/>
    <n v="3"/>
    <n v="3"/>
    <n v="1"/>
    <n v="1"/>
    <n v="1"/>
    <n v="0"/>
    <n v="0"/>
    <n v="1"/>
    <n v="0"/>
    <n v="0"/>
    <n v="0"/>
    <n v="46866"/>
    <n v="58"/>
    <n v="0"/>
    <n v="3"/>
    <n v="0"/>
    <n v="19"/>
    <n v="0"/>
    <n v="0"/>
    <n v="0"/>
    <n v="0"/>
    <n v="0"/>
    <n v="0"/>
    <n v="80"/>
    <n v="2343.3000000000002"/>
    <n v="989"/>
    <n v="56"/>
    <n v="933"/>
    <n v="57.794563222805451"/>
    <n v="5"/>
    <n v="42.205436777194549"/>
    <n v="36.698421300000007"/>
    <n v="25.057600000000001"/>
    <n v="11.640821300000006"/>
    <n v="3"/>
    <n v="4"/>
    <n v="12.770576591533109"/>
    <n v="1"/>
    <m/>
    <n v="7"/>
    <n v="56"/>
    <n v="14"/>
    <n v="112"/>
    <n v="2"/>
    <n v="13"/>
    <n v="5"/>
    <s v="SI"/>
    <s v="No"/>
    <n v="28"/>
    <n v="412"/>
    <n v="529"/>
  </r>
  <r>
    <s v="REGION DE SALUD CENTRAL"/>
    <x v="3"/>
    <s v="La Palma"/>
    <x v="46"/>
    <n v="4270"/>
    <n v="53.8"/>
    <n v="5"/>
    <s v="Extrema Alta"/>
    <n v="8"/>
    <n v="2"/>
    <n v="1"/>
    <n v="0"/>
    <n v="0"/>
    <n v="0"/>
    <n v="0"/>
    <n v="0"/>
    <n v="0"/>
    <n v="0"/>
    <n v="0"/>
    <n v="0"/>
    <n v="3892"/>
    <n v="2"/>
    <n v="0"/>
    <n v="0"/>
    <n v="0"/>
    <n v="0"/>
    <n v="0"/>
    <n v="0"/>
    <n v="0"/>
    <n v="0"/>
    <n v="0"/>
    <n v="0"/>
    <n v="2"/>
    <n v="194.6"/>
    <n v="15"/>
    <n v="0"/>
    <n v="15"/>
    <n v="92.291880781089418"/>
    <n v="8"/>
    <n v="7.7081192189105865"/>
    <n v="0.41547099999999998"/>
    <n v="8.5400000000000004E-2"/>
    <n v="0.330071"/>
    <n v="0"/>
    <n v="0"/>
    <n v="0"/>
    <n v="0"/>
    <s v="UCSF La Palma"/>
    <n v="1"/>
    <n v="8"/>
    <n v="4"/>
    <n v="32"/>
    <n v="0"/>
    <n v="7"/>
    <n v="0"/>
    <s v="SI"/>
    <s v="No"/>
    <n v="21"/>
    <n v="17"/>
    <n v="76"/>
  </r>
  <r>
    <s v="REGION DE SALUD CENTRAL"/>
    <x v="3"/>
    <s v="Chalatenango"/>
    <x v="47"/>
    <n v="3031"/>
    <n v="107.4"/>
    <n v="10"/>
    <s v="Extrema Alta"/>
    <n v="8"/>
    <n v="2"/>
    <n v="0"/>
    <n v="0"/>
    <n v="0"/>
    <n v="0"/>
    <n v="0"/>
    <n v="0"/>
    <n v="0"/>
    <n v="0"/>
    <n v="0"/>
    <n v="0"/>
    <n v="4296"/>
    <n v="0"/>
    <n v="0"/>
    <n v="0"/>
    <n v="0"/>
    <n v="0"/>
    <n v="0"/>
    <n v="0"/>
    <n v="0"/>
    <n v="0"/>
    <n v="0"/>
    <n v="0"/>
    <n v="0"/>
    <n v="214.8"/>
    <n v="50"/>
    <n v="0"/>
    <n v="50"/>
    <n v="76.722532588454371"/>
    <n v="8"/>
    <n v="23.277467411545622"/>
    <n v="0.32552940000000002"/>
    <n v="0"/>
    <n v="0.32552940000000002"/>
    <n v="0"/>
    <n v="0"/>
    <n v="0"/>
    <n v="0"/>
    <s v="Hospital de Chalatenango"/>
    <n v="2"/>
    <n v="16"/>
    <n v="4"/>
    <n v="32"/>
    <n v="0"/>
    <n v="6"/>
    <n v="0"/>
    <s v="SI"/>
    <s v="No"/>
    <n v="26"/>
    <n v="21"/>
    <n v="55"/>
  </r>
  <r>
    <s v="REGION DE SALUD CENTRAL"/>
    <x v="3"/>
    <s v="Chalatenango"/>
    <x v="48"/>
    <n v="6871"/>
    <n v="130.80000000000001"/>
    <n v="10"/>
    <s v="Extrema Moderada"/>
    <n v="5"/>
    <n v="3"/>
    <n v="1"/>
    <n v="0"/>
    <n v="0"/>
    <n v="0"/>
    <n v="0"/>
    <n v="0"/>
    <n v="0"/>
    <n v="0"/>
    <n v="0"/>
    <n v="0"/>
    <n v="8589"/>
    <n v="2"/>
    <n v="0"/>
    <n v="1"/>
    <n v="0"/>
    <n v="0"/>
    <n v="0"/>
    <n v="0"/>
    <n v="0"/>
    <n v="0"/>
    <n v="0"/>
    <n v="0"/>
    <n v="3"/>
    <n v="429.45"/>
    <n v="58"/>
    <n v="0"/>
    <n v="58"/>
    <n v="86.494353242519509"/>
    <n v="8"/>
    <n v="13.5056467574805"/>
    <n v="1.4753754750000001"/>
    <n v="0.20613000000000001"/>
    <n v="1.2692454750000002"/>
    <n v="0"/>
    <n v="2"/>
    <n v="29.107844564110025"/>
    <n v="0"/>
    <s v="UCSF Santa Rita"/>
    <n v="5"/>
    <n v="40"/>
    <n v="8"/>
    <n v="64"/>
    <n v="0"/>
    <n v="8"/>
    <n v="0"/>
    <s v="SI"/>
    <s v="No"/>
    <n v="23"/>
    <n v="39"/>
    <n v="53"/>
  </r>
  <r>
    <s v="REGION DE SALUD CENTRAL"/>
    <x v="3"/>
    <s v="Dulce Nombre de Maria"/>
    <x v="49"/>
    <n v="5187"/>
    <n v="96"/>
    <n v="8"/>
    <s v="Extrema Alta"/>
    <n v="8"/>
    <n v="3"/>
    <n v="1"/>
    <n v="0"/>
    <n v="0"/>
    <n v="0"/>
    <n v="0"/>
    <n v="0"/>
    <n v="0"/>
    <n v="0"/>
    <n v="0"/>
    <n v="0"/>
    <n v="12367"/>
    <n v="2"/>
    <n v="0"/>
    <n v="0"/>
    <n v="0"/>
    <n v="0"/>
    <n v="0"/>
    <n v="0"/>
    <n v="0"/>
    <n v="0"/>
    <n v="0"/>
    <n v="0"/>
    <n v="2"/>
    <n v="618.35"/>
    <n v="101"/>
    <n v="0"/>
    <n v="101"/>
    <n v="83.666208457993051"/>
    <n v="8"/>
    <n v="16.333791542006953"/>
    <n v="1.6036907250000001"/>
    <n v="0.10374"/>
    <n v="1.4999507250000002"/>
    <n v="0"/>
    <n v="0"/>
    <n v="0"/>
    <n v="1"/>
    <m/>
    <n v="6"/>
    <n v="48"/>
    <n v="9"/>
    <n v="72"/>
    <n v="3"/>
    <n v="7"/>
    <n v="0"/>
    <s v="SI"/>
    <s v="No"/>
    <n v="24"/>
    <n v="59"/>
    <n v="104"/>
  </r>
  <r>
    <s v="REGION DE SALUD CENTRAL"/>
    <x v="3"/>
    <s v="Chalatenango"/>
    <x v="50"/>
    <n v="2553"/>
    <n v="100.8"/>
    <n v="10"/>
    <s v="Extrema Moderada"/>
    <n v="5"/>
    <n v="2"/>
    <n v="0"/>
    <n v="0"/>
    <n v="0"/>
    <n v="0"/>
    <n v="0"/>
    <n v="0"/>
    <n v="0"/>
    <n v="0"/>
    <n v="0"/>
    <n v="0"/>
    <n v="2326"/>
    <n v="1"/>
    <n v="0"/>
    <n v="0"/>
    <n v="0"/>
    <n v="0"/>
    <n v="0"/>
    <n v="0"/>
    <n v="0"/>
    <n v="0"/>
    <n v="0"/>
    <n v="0"/>
    <n v="1"/>
    <n v="116.3"/>
    <n v="13"/>
    <n v="0"/>
    <n v="13"/>
    <n v="88.82201203783319"/>
    <n v="8"/>
    <n v="11.17798796216681"/>
    <n v="0.14845695"/>
    <n v="2.5530000000000001E-2"/>
    <n v="0.12292695000000001"/>
    <n v="0"/>
    <n v="0"/>
    <n v="0"/>
    <n v="0"/>
    <s v="Hospital de Chalatenango"/>
    <n v="1"/>
    <n v="8"/>
    <n v="4"/>
    <n v="32"/>
    <n v="0"/>
    <n v="4"/>
    <n v="0"/>
    <s v="SI"/>
    <s v="No"/>
    <n v="23"/>
    <n v="13"/>
    <n v="16"/>
  </r>
  <r>
    <s v="REGION DE SALUD CENTRAL"/>
    <x v="3"/>
    <s v="Tejutla"/>
    <x v="51"/>
    <n v="12078"/>
    <n v="231.7"/>
    <n v="10"/>
    <s v="Extrema Severa"/>
    <n v="10"/>
    <n v="1"/>
    <n v="0"/>
    <n v="0"/>
    <n v="0"/>
    <n v="0"/>
    <n v="0"/>
    <n v="0"/>
    <n v="0"/>
    <n v="0"/>
    <n v="0"/>
    <n v="0"/>
    <n v="13082"/>
    <n v="5"/>
    <n v="0"/>
    <n v="0"/>
    <n v="0"/>
    <n v="0"/>
    <n v="0"/>
    <n v="0"/>
    <n v="0"/>
    <n v="0"/>
    <n v="0"/>
    <n v="0"/>
    <n v="5"/>
    <n v="654.1"/>
    <n v="85"/>
    <n v="2"/>
    <n v="83"/>
    <n v="87.005045100137593"/>
    <n v="8"/>
    <n v="12.994954899862407"/>
    <n v="3.9501098999999997"/>
    <n v="0.60389999999999999"/>
    <n v="3.3462098999999998"/>
    <n v="0"/>
    <n v="0"/>
    <n v="0"/>
    <n v="0"/>
    <s v="UCSF Tejutla"/>
    <n v="2"/>
    <n v="16"/>
    <n v="4"/>
    <n v="32"/>
    <n v="0"/>
    <n v="7"/>
    <n v="10"/>
    <s v="SI"/>
    <s v="No"/>
    <n v="38"/>
    <n v="84"/>
    <n v="84"/>
  </r>
  <r>
    <s v="REGION DE SALUD CENTRAL"/>
    <x v="3"/>
    <s v="Chalatenango"/>
    <x v="52"/>
    <n v="4113"/>
    <n v="159.30000000000001"/>
    <n v="10"/>
    <s v="Extrema Moderada"/>
    <n v="5"/>
    <n v="2"/>
    <n v="1"/>
    <n v="0"/>
    <n v="0"/>
    <n v="0"/>
    <n v="0"/>
    <n v="0"/>
    <n v="0"/>
    <n v="0"/>
    <n v="0"/>
    <n v="0"/>
    <n v="5919"/>
    <n v="3"/>
    <n v="0"/>
    <n v="0"/>
    <n v="0"/>
    <n v="0"/>
    <n v="0"/>
    <n v="0"/>
    <n v="0"/>
    <n v="0"/>
    <n v="0"/>
    <n v="0"/>
    <n v="3"/>
    <n v="295.95"/>
    <n v="61"/>
    <n v="1"/>
    <n v="60"/>
    <n v="79.388410204426421"/>
    <n v="8"/>
    <n v="20.611589795573575"/>
    <n v="0.60862117500000001"/>
    <n v="0.12339"/>
    <n v="0.48523117500000001"/>
    <n v="0"/>
    <n v="0"/>
    <n v="0"/>
    <n v="0"/>
    <s v="Hospital de Chalatenango"/>
    <n v="2"/>
    <n v="16"/>
    <n v="5"/>
    <n v="40"/>
    <n v="0"/>
    <n v="6"/>
    <n v="0"/>
    <s v="SI"/>
    <s v="No"/>
    <n v="23"/>
    <n v="21"/>
    <n v="31"/>
  </r>
  <r>
    <s v="REGION DE SALUD CENTRAL"/>
    <x v="3"/>
    <s v="La Palma"/>
    <x v="53"/>
    <n v="13379"/>
    <n v="98.7"/>
    <n v="8"/>
    <s v="Extrema Moderada"/>
    <n v="5"/>
    <n v="4"/>
    <n v="1"/>
    <n v="0"/>
    <n v="1"/>
    <n v="0"/>
    <n v="0"/>
    <n v="0"/>
    <n v="0"/>
    <n v="0"/>
    <n v="0"/>
    <n v="0"/>
    <n v="17812"/>
    <n v="5"/>
    <n v="0"/>
    <n v="0"/>
    <n v="0"/>
    <n v="0"/>
    <n v="0"/>
    <n v="0"/>
    <n v="0"/>
    <n v="0"/>
    <n v="0"/>
    <n v="0"/>
    <n v="5"/>
    <n v="890.6"/>
    <n v="69"/>
    <n v="1"/>
    <n v="68"/>
    <n v="92.252414102852015"/>
    <n v="8"/>
    <n v="7.7475858971479905"/>
    <n v="5.9576687000000002"/>
    <n v="0.66895000000000004"/>
    <n v="5.2887187000000004"/>
    <n v="0"/>
    <n v="2"/>
    <n v="14.948800358771209"/>
    <n v="1"/>
    <m/>
    <n v="6"/>
    <n v="48"/>
    <n v="9"/>
    <n v="72"/>
    <n v="2"/>
    <n v="14"/>
    <n v="0"/>
    <s v="SI"/>
    <s v="No"/>
    <n v="21"/>
    <n v="75"/>
    <n v="149"/>
  </r>
  <r>
    <s v="REGION DE SALUD CENTRAL"/>
    <x v="3"/>
    <s v="Tejutla"/>
    <x v="54"/>
    <n v="10214"/>
    <n v="76.5"/>
    <n v="8"/>
    <s v="Extrema Severa"/>
    <n v="10"/>
    <n v="3"/>
    <n v="0"/>
    <n v="0"/>
    <n v="0"/>
    <n v="0"/>
    <n v="0"/>
    <n v="0"/>
    <n v="0"/>
    <n v="0"/>
    <n v="0"/>
    <n v="0"/>
    <n v="6618"/>
    <n v="3"/>
    <n v="0"/>
    <n v="0"/>
    <n v="0"/>
    <n v="0"/>
    <n v="0"/>
    <n v="0"/>
    <n v="0"/>
    <n v="0"/>
    <n v="0"/>
    <n v="0"/>
    <n v="3"/>
    <n v="330.9"/>
    <n v="47"/>
    <n v="1"/>
    <n v="46"/>
    <n v="85.796313085524318"/>
    <n v="8"/>
    <n v="14.203686914475675"/>
    <n v="1.6899063000000001"/>
    <n v="0.30642000000000003"/>
    <n v="1.3834862999999999"/>
    <n v="0"/>
    <n v="2"/>
    <n v="19.580967299784607"/>
    <n v="0"/>
    <s v="UCSF Tejutla"/>
    <n v="2"/>
    <n v="16"/>
    <n v="6"/>
    <n v="48"/>
    <n v="0"/>
    <n v="10"/>
    <n v="0"/>
    <s v="SI"/>
    <s v="No"/>
    <n v="26"/>
    <n v="59"/>
    <n v="77"/>
  </r>
  <r>
    <s v="REGION DE SALUD CENTRAL"/>
    <x v="3"/>
    <s v="Guarjila"/>
    <x v="55"/>
    <n v="1502"/>
    <n v="57.3"/>
    <n v="5"/>
    <s v="Extrema Alta"/>
    <n v="8"/>
    <n v="1"/>
    <n v="0"/>
    <n v="0"/>
    <n v="0"/>
    <n v="0"/>
    <n v="0"/>
    <n v="0"/>
    <n v="0"/>
    <n v="0"/>
    <n v="0"/>
    <n v="0"/>
    <n v="3025"/>
    <n v="0"/>
    <n v="0"/>
    <n v="0"/>
    <n v="0"/>
    <n v="0"/>
    <n v="0"/>
    <n v="0"/>
    <n v="0"/>
    <n v="0"/>
    <n v="0"/>
    <n v="0"/>
    <n v="0"/>
    <n v="175.5"/>
    <n v="14"/>
    <n v="0"/>
    <n v="14"/>
    <n v="92.022792022792018"/>
    <n v="8"/>
    <n v="7.9772079772079767"/>
    <n v="0.13180050000000001"/>
    <n v="0"/>
    <n v="0.13180050000000001"/>
    <n v="0"/>
    <n v="0"/>
    <n v="0"/>
    <n v="0"/>
    <s v="UCSF Nueva Trinidad"/>
    <n v="1"/>
    <n v="8"/>
    <n v="2"/>
    <n v="16"/>
    <n v="0"/>
    <n v="2"/>
    <n v="0"/>
    <s v="SI"/>
    <s v="No"/>
    <n v="21"/>
    <n v="6"/>
    <n v="19"/>
  </r>
  <r>
    <s v="REGION DE SALUD CENTRAL"/>
    <x v="3"/>
    <s v="Chalatenango"/>
    <x v="56"/>
    <n v="847"/>
    <n v="23"/>
    <n v="3"/>
    <s v="Extrema Moderada"/>
    <n v="5"/>
    <n v="1"/>
    <n v="1"/>
    <n v="0"/>
    <n v="0"/>
    <n v="0"/>
    <n v="0"/>
    <n v="0"/>
    <n v="0"/>
    <n v="0"/>
    <n v="0"/>
    <n v="0"/>
    <n v="3510"/>
    <n v="0"/>
    <n v="0"/>
    <n v="0"/>
    <n v="0"/>
    <n v="0"/>
    <n v="0"/>
    <n v="0"/>
    <n v="0"/>
    <n v="0"/>
    <n v="0"/>
    <n v="0"/>
    <n v="0"/>
    <n v="325.14999999999998"/>
    <n v="26"/>
    <n v="0"/>
    <n v="26"/>
    <n v="92.00369060433647"/>
    <n v="8"/>
    <n v="7.9963093956635412"/>
    <n v="0.137701025"/>
    <n v="0"/>
    <n v="0.137701025"/>
    <n v="0"/>
    <n v="0"/>
    <n v="0"/>
    <n v="0"/>
    <s v="Hospital de Chalatenango"/>
    <n v="1"/>
    <n v="8"/>
    <n v="2"/>
    <n v="16"/>
    <n v="0"/>
    <n v="3"/>
    <n v="0"/>
    <s v="SI"/>
    <s v="No"/>
    <n v="16"/>
    <n v="4"/>
    <n v="20"/>
  </r>
  <r>
    <s v="REGION DE SALUD CENTRAL"/>
    <x v="3"/>
    <s v="Guarjila"/>
    <x v="57"/>
    <n v="4637"/>
    <n v="114.7"/>
    <n v="10"/>
    <s v="Extrema Alta"/>
    <n v="8"/>
    <n v="2"/>
    <n v="1"/>
    <n v="0"/>
    <n v="0"/>
    <n v="0"/>
    <n v="0"/>
    <n v="0"/>
    <n v="0"/>
    <n v="0"/>
    <n v="0"/>
    <n v="0"/>
    <n v="6503"/>
    <n v="3"/>
    <n v="0"/>
    <n v="0"/>
    <n v="0"/>
    <n v="0"/>
    <n v="0"/>
    <n v="0"/>
    <n v="0"/>
    <n v="0"/>
    <n v="0"/>
    <n v="0"/>
    <n v="3"/>
    <n v="325.14999999999998"/>
    <n v="29"/>
    <n v="1"/>
    <n v="28"/>
    <n v="91.081039520221438"/>
    <n v="8"/>
    <n v="8.9189604797785655"/>
    <n v="0.75386027499999997"/>
    <n v="0.13911000000000001"/>
    <n v="0.61475027500000001"/>
    <n v="0"/>
    <n v="0"/>
    <n v="0"/>
    <n v="0"/>
    <s v="Hospital de Chalatenango, UCSF Guarjila"/>
    <n v="1"/>
    <n v="8"/>
    <n v="4"/>
    <n v="32"/>
    <n v="0"/>
    <n v="7"/>
    <n v="0"/>
    <s v="SI"/>
    <s v="No"/>
    <n v="26"/>
    <n v="42"/>
    <n v="56"/>
  </r>
  <r>
    <s v="REGION DE SALUD CENTRAL"/>
    <x v="3"/>
    <s v="Nueva Concepción"/>
    <x v="58"/>
    <n v="30649"/>
    <n v="119"/>
    <n v="10"/>
    <s v="Extrema Severa"/>
    <n v="10"/>
    <n v="3"/>
    <n v="1"/>
    <n v="0"/>
    <n v="1"/>
    <n v="0"/>
    <n v="0"/>
    <n v="0"/>
    <n v="0"/>
    <n v="0"/>
    <n v="0"/>
    <n v="0"/>
    <n v="28932"/>
    <n v="11"/>
    <n v="0"/>
    <n v="0"/>
    <n v="0"/>
    <n v="0"/>
    <n v="0"/>
    <n v="0"/>
    <n v="0"/>
    <n v="0"/>
    <n v="0"/>
    <n v="0"/>
    <n v="11"/>
    <n v="1446.6"/>
    <n v="351"/>
    <n v="7"/>
    <n v="344"/>
    <n v="75.736209041891328"/>
    <n v="8"/>
    <n v="24.263790958108668"/>
    <n v="22.1684217"/>
    <n v="3.3713899999999999"/>
    <n v="18.797031699999998"/>
    <n v="3"/>
    <n v="2"/>
    <n v="6.5254983849391488"/>
    <n v="1"/>
    <m/>
    <n v="3"/>
    <n v="24"/>
    <n v="11"/>
    <n v="88"/>
    <n v="0"/>
    <n v="15"/>
    <n v="10"/>
    <s v="SI"/>
    <s v="No"/>
    <n v="41"/>
    <n v="205"/>
    <n v="283"/>
  </r>
  <r>
    <s v="REGION DE SALUD CENTRAL"/>
    <x v="3"/>
    <s v="Guarjila"/>
    <x v="59"/>
    <n v="1512"/>
    <n v="32.6"/>
    <n v="3"/>
    <s v="Extrema Severa"/>
    <n v="10"/>
    <n v="1"/>
    <n v="1"/>
    <n v="0"/>
    <n v="0"/>
    <n v="0"/>
    <n v="0"/>
    <n v="0"/>
    <n v="0"/>
    <n v="0"/>
    <n v="0"/>
    <n v="0"/>
    <n v="4319"/>
    <n v="1"/>
    <n v="0"/>
    <n v="0"/>
    <n v="0"/>
    <n v="0"/>
    <n v="0"/>
    <n v="0"/>
    <n v="0"/>
    <n v="0"/>
    <n v="0"/>
    <n v="0"/>
    <n v="1"/>
    <n v="215.95"/>
    <n v="18"/>
    <n v="0"/>
    <n v="18"/>
    <n v="91.664737207686969"/>
    <n v="8"/>
    <n v="8.3352627923130367"/>
    <n v="0.16325819999999999"/>
    <n v="1.512E-2"/>
    <n v="0.1481382"/>
    <n v="0"/>
    <n v="0"/>
    <n v="0"/>
    <n v="1"/>
    <m/>
    <n v="1"/>
    <n v="8"/>
    <n v="2"/>
    <n v="16"/>
    <n v="1"/>
    <n v="3"/>
    <n v="0"/>
    <s v="SI"/>
    <s v="No"/>
    <n v="21"/>
    <n v="4"/>
    <n v="30"/>
  </r>
  <r>
    <s v="REGION DE SALUD CENTRAL"/>
    <x v="3"/>
    <s v="Chalatenango"/>
    <x v="60"/>
    <n v="3840"/>
    <n v="112.6"/>
    <n v="10"/>
    <s v="Extrema Severa"/>
    <n v="10"/>
    <n v="2"/>
    <n v="1"/>
    <n v="0"/>
    <n v="0"/>
    <n v="0"/>
    <n v="0"/>
    <n v="0"/>
    <n v="0"/>
    <n v="0"/>
    <n v="0"/>
    <n v="0"/>
    <n v="5968"/>
    <n v="2"/>
    <n v="0"/>
    <n v="0"/>
    <n v="0"/>
    <n v="0"/>
    <n v="0"/>
    <n v="0"/>
    <n v="0"/>
    <n v="0"/>
    <n v="0"/>
    <n v="0"/>
    <n v="2"/>
    <n v="298.39999999999998"/>
    <n v="48"/>
    <n v="0"/>
    <n v="48"/>
    <n v="83.914209115281508"/>
    <n v="8"/>
    <n v="16.085790884718502"/>
    <n v="0.57292799999999999"/>
    <n v="7.6799999999999993E-2"/>
    <n v="0.49612800000000001"/>
    <n v="0"/>
    <n v="0"/>
    <n v="0"/>
    <n v="0"/>
    <s v="Hospital de Chalatenango"/>
    <n v="2"/>
    <n v="16"/>
    <n v="5"/>
    <n v="40"/>
    <n v="0"/>
    <n v="6"/>
    <n v="0"/>
    <s v="SI"/>
    <s v="No"/>
    <n v="28"/>
    <n v="23"/>
    <n v="58"/>
  </r>
  <r>
    <s v="REGION DE SALUD CENTRAL"/>
    <x v="3"/>
    <s v="Chalatenango"/>
    <x v="61"/>
    <n v="1509"/>
    <n v="40"/>
    <n v="3"/>
    <s v="Extrema Severa"/>
    <n v="10"/>
    <n v="1"/>
    <n v="1"/>
    <n v="0"/>
    <n v="0"/>
    <n v="0"/>
    <n v="0"/>
    <n v="0"/>
    <n v="0"/>
    <n v="0"/>
    <n v="0"/>
    <n v="0"/>
    <n v="4411"/>
    <n v="0"/>
    <n v="0"/>
    <n v="0"/>
    <n v="0"/>
    <n v="0"/>
    <n v="0"/>
    <n v="0"/>
    <n v="0"/>
    <n v="0"/>
    <n v="0"/>
    <n v="0"/>
    <n v="0"/>
    <n v="220.55"/>
    <n v="25"/>
    <n v="0"/>
    <n v="25"/>
    <n v="88.664701881659497"/>
    <n v="8"/>
    <n v="11.335298118340512"/>
    <n v="0.16640497500000001"/>
    <n v="0"/>
    <n v="0.16640497500000001"/>
    <n v="0"/>
    <n v="0"/>
    <n v="0"/>
    <n v="0"/>
    <s v="UCSF Azacualpa"/>
    <n v="2"/>
    <n v="16"/>
    <n v="2"/>
    <n v="16"/>
    <n v="0"/>
    <n v="2"/>
    <n v="0"/>
    <s v="SI"/>
    <s v="No"/>
    <n v="21"/>
    <n v="27"/>
    <n v="46"/>
  </r>
  <r>
    <s v="REGION DE SALUD CENTRAL"/>
    <x v="3"/>
    <s v="Guarjila"/>
    <x v="62"/>
    <n v="1836"/>
    <n v="73.400000000000006"/>
    <n v="5"/>
    <s v="Extrema Alta"/>
    <n v="8"/>
    <n v="1"/>
    <n v="0"/>
    <n v="0"/>
    <n v="0"/>
    <n v="0"/>
    <n v="0"/>
    <n v="0"/>
    <n v="0"/>
    <n v="0"/>
    <n v="0"/>
    <n v="0"/>
    <n v="1842"/>
    <n v="1"/>
    <n v="0"/>
    <n v="0"/>
    <n v="0"/>
    <n v="0"/>
    <n v="0"/>
    <n v="0"/>
    <n v="0"/>
    <n v="0"/>
    <n v="0"/>
    <n v="0"/>
    <n v="1"/>
    <n v="92.1"/>
    <n v="31"/>
    <n v="1"/>
    <n v="30"/>
    <n v="66.340933767643861"/>
    <n v="5"/>
    <n v="33.659066232356139"/>
    <n v="8.4547800000000006E-2"/>
    <n v="1.8360000000000001E-2"/>
    <n v="6.6187800000000005E-2"/>
    <n v="0"/>
    <n v="0"/>
    <n v="0"/>
    <n v="0"/>
    <s v="UCSF Guarjila"/>
    <n v="1"/>
    <n v="8"/>
    <n v="2"/>
    <n v="16"/>
    <n v="0"/>
    <n v="4"/>
    <n v="0"/>
    <s v="SI"/>
    <s v="No"/>
    <n v="18"/>
    <n v="8"/>
    <n v="22"/>
  </r>
  <r>
    <s v="REGION DE SALUD CENTRAL"/>
    <x v="3"/>
    <s v="Guarjila"/>
    <x v="63"/>
    <n v="1671"/>
    <n v="149"/>
    <n v="10"/>
    <s v="Extrema Severa"/>
    <n v="10"/>
    <n v="1"/>
    <n v="1"/>
    <n v="0"/>
    <n v="0"/>
    <n v="0"/>
    <n v="0"/>
    <n v="0"/>
    <n v="0"/>
    <n v="0"/>
    <n v="0"/>
    <n v="0"/>
    <n v="3098"/>
    <n v="1"/>
    <n v="0"/>
    <n v="0"/>
    <n v="0"/>
    <n v="0"/>
    <n v="0"/>
    <n v="0"/>
    <n v="0"/>
    <n v="0"/>
    <n v="0"/>
    <n v="0"/>
    <n v="1"/>
    <n v="154.9"/>
    <n v="27"/>
    <n v="0"/>
    <n v="27"/>
    <n v="82.569399612653328"/>
    <n v="8"/>
    <n v="17.430600387346676"/>
    <n v="0.12941895"/>
    <n v="1.6709999999999999E-2"/>
    <n v="0.11270895"/>
    <n v="0"/>
    <n v="0"/>
    <n v="0"/>
    <n v="0"/>
    <s v="Hospital de Chalatenango"/>
    <n v="1"/>
    <n v="8"/>
    <n v="2"/>
    <n v="16"/>
    <n v="0"/>
    <n v="1"/>
    <n v="0"/>
    <s v="SI"/>
    <s v="No"/>
    <n v="28"/>
    <n v="12"/>
    <n v="31"/>
  </r>
  <r>
    <s v="REGION DE SALUD CENTRAL"/>
    <x v="3"/>
    <s v="Dulce Nombre de Maria"/>
    <x v="64"/>
    <n v="2826"/>
    <n v="64.2"/>
    <n v="5"/>
    <s v="Extrema Severa"/>
    <n v="10"/>
    <n v="1"/>
    <n v="1"/>
    <n v="0"/>
    <n v="0"/>
    <n v="0"/>
    <n v="0"/>
    <n v="0"/>
    <n v="0"/>
    <n v="0"/>
    <n v="0"/>
    <n v="0"/>
    <n v="3135"/>
    <n v="0"/>
    <n v="0"/>
    <n v="0"/>
    <n v="0"/>
    <n v="0"/>
    <n v="0"/>
    <n v="0"/>
    <n v="0"/>
    <n v="0"/>
    <n v="0"/>
    <n v="0"/>
    <n v="0"/>
    <n v="156.75"/>
    <n v="18"/>
    <n v="0"/>
    <n v="18"/>
    <n v="88.516746411483254"/>
    <n v="8"/>
    <n v="11.483253588516746"/>
    <n v="0.22148775000000001"/>
    <n v="0"/>
    <n v="0.22148775000000001"/>
    <n v="0"/>
    <n v="0"/>
    <n v="0"/>
    <n v="0"/>
    <s v="UCSF Dulce Nombre de María"/>
    <n v="1"/>
    <n v="8"/>
    <n v="2"/>
    <n v="16"/>
    <n v="0"/>
    <n v="4"/>
    <n v="0"/>
    <s v="SI"/>
    <s v="No"/>
    <n v="23"/>
    <n v="13"/>
    <n v="16"/>
  </r>
  <r>
    <s v="REGION DE SALUD CENTRAL"/>
    <x v="3"/>
    <s v="Chalatenango"/>
    <x v="65"/>
    <n v="857"/>
    <n v="77.900000000000006"/>
    <n v="8"/>
    <s v="Extrema Alta"/>
    <n v="8"/>
    <n v="1"/>
    <n v="0"/>
    <n v="0"/>
    <n v="0"/>
    <n v="0"/>
    <n v="0"/>
    <n v="0"/>
    <n v="0"/>
    <n v="0"/>
    <n v="0"/>
    <n v="0"/>
    <n v="1700"/>
    <n v="0"/>
    <n v="0"/>
    <n v="0"/>
    <n v="0"/>
    <n v="0"/>
    <n v="0"/>
    <n v="0"/>
    <n v="0"/>
    <n v="0"/>
    <n v="0"/>
    <n v="0"/>
    <n v="0"/>
    <n v="85"/>
    <n v="5"/>
    <n v="0"/>
    <n v="5"/>
    <n v="94.117647058823522"/>
    <n v="8"/>
    <n v="5.8823529411764701"/>
    <n v="3.6422499999999997E-2"/>
    <n v="0"/>
    <n v="3.6422499999999997E-2"/>
    <n v="0"/>
    <n v="0"/>
    <n v="0"/>
    <n v="0"/>
    <s v="UCSF Azacualpa"/>
    <n v="1"/>
    <n v="8"/>
    <n v="2"/>
    <n v="16"/>
    <n v="0"/>
    <n v="1"/>
    <n v="0"/>
    <s v="SI"/>
    <s v="No"/>
    <n v="24"/>
    <n v="5"/>
    <n v="27"/>
  </r>
  <r>
    <s v="REGION DE SALUD CENTRAL"/>
    <x v="3"/>
    <s v="San Francisco Morazán"/>
    <x v="66"/>
    <n v="4137"/>
    <n v="42.6"/>
    <n v="3"/>
    <s v="Extrema Severa"/>
    <n v="10"/>
    <n v="3"/>
    <n v="0"/>
    <n v="0"/>
    <n v="0"/>
    <n v="0"/>
    <n v="0"/>
    <n v="0"/>
    <n v="0"/>
    <n v="0"/>
    <n v="0"/>
    <n v="0"/>
    <n v="4911"/>
    <n v="0"/>
    <n v="0"/>
    <n v="0"/>
    <n v="0"/>
    <n v="0"/>
    <n v="0"/>
    <n v="0"/>
    <n v="0"/>
    <n v="0"/>
    <n v="0"/>
    <n v="0"/>
    <n v="0"/>
    <n v="245.55"/>
    <n v="22"/>
    <n v="0"/>
    <n v="22"/>
    <n v="91.040521278761972"/>
    <n v="8"/>
    <n v="8.9594787212380371"/>
    <n v="0.50792017499999997"/>
    <n v="0"/>
    <n v="0.50792017499999997"/>
    <n v="0"/>
    <n v="1"/>
    <n v="24.172105390379503"/>
    <n v="0"/>
    <s v="UCSF Dulce Nombre de María y UCSF Tejutla"/>
    <n v="1"/>
    <n v="8"/>
    <n v="3"/>
    <n v="24"/>
    <n v="0"/>
    <n v="4"/>
    <n v="0"/>
    <s v="SI"/>
    <s v="No"/>
    <n v="21"/>
    <n v="11"/>
    <n v="28"/>
  </r>
  <r>
    <s v="REGION DE SALUD CENTRAL"/>
    <x v="3"/>
    <s v="La Palma"/>
    <x v="67"/>
    <n v="9515"/>
    <n v="137.6"/>
    <n v="10"/>
    <s v="Extrema Moderada"/>
    <n v="5"/>
    <n v="1"/>
    <n v="1"/>
    <n v="0"/>
    <n v="0"/>
    <n v="0"/>
    <n v="0"/>
    <n v="0"/>
    <n v="0"/>
    <n v="0"/>
    <n v="0"/>
    <n v="0"/>
    <n v="7268"/>
    <n v="0"/>
    <n v="0"/>
    <n v="0"/>
    <n v="0"/>
    <n v="0"/>
    <n v="0"/>
    <n v="0"/>
    <n v="0"/>
    <n v="0"/>
    <n v="0"/>
    <n v="0"/>
    <n v="0"/>
    <n v="363.4"/>
    <n v="45"/>
    <n v="0"/>
    <n v="45"/>
    <n v="87.616951018161799"/>
    <n v="8"/>
    <n v="12.383048981838197"/>
    <n v="1.7288755000000002"/>
    <n v="0"/>
    <n v="1.7288755000000002"/>
    <n v="0"/>
    <n v="0"/>
    <n v="0"/>
    <n v="0"/>
    <s v="UCSF La Palma"/>
    <n v="3"/>
    <n v="24"/>
    <n v="6"/>
    <n v="48"/>
    <n v="0"/>
    <n v="12"/>
    <n v="0"/>
    <s v="SI"/>
    <s v="No"/>
    <n v="23"/>
    <n v="34"/>
    <n v="152"/>
  </r>
  <r>
    <s v="REGION DE SALUD CENTRAL"/>
    <x v="3"/>
    <s v="Guarjila"/>
    <x v="68"/>
    <n v="2714"/>
    <n v="96.2"/>
    <n v="8"/>
    <s v="Extrema Severa"/>
    <n v="10"/>
    <n v="1"/>
    <n v="1"/>
    <n v="0"/>
    <n v="0"/>
    <n v="0"/>
    <n v="0"/>
    <n v="0"/>
    <n v="0"/>
    <n v="0"/>
    <n v="0"/>
    <n v="0"/>
    <n v="2195"/>
    <n v="0"/>
    <n v="0"/>
    <n v="0"/>
    <n v="0"/>
    <n v="0"/>
    <n v="0"/>
    <n v="0"/>
    <n v="0"/>
    <n v="0"/>
    <n v="0"/>
    <n v="0"/>
    <n v="0"/>
    <n v="109.75"/>
    <n v="6"/>
    <n v="0"/>
    <n v="6"/>
    <n v="94.533029612756266"/>
    <n v="8"/>
    <n v="5.4669703872437356"/>
    <n v="0.14893075"/>
    <n v="0"/>
    <n v="0.14893075"/>
    <n v="0"/>
    <n v="0"/>
    <n v="0"/>
    <n v="0"/>
    <s v="UCSF Guarjila"/>
    <n v="1"/>
    <n v="8"/>
    <n v="2"/>
    <n v="16"/>
    <n v="0"/>
    <n v="1"/>
    <n v="0"/>
    <s v="SI"/>
    <s v="No"/>
    <n v="26"/>
    <n v="1"/>
    <n v="22"/>
  </r>
  <r>
    <s v="REGION DE SALUD CENTRAL"/>
    <x v="3"/>
    <s v="Chalatenango"/>
    <x v="69"/>
    <n v="1120"/>
    <n v="52.5"/>
    <n v="5"/>
    <s v="Extrema Alta"/>
    <n v="8"/>
    <n v="1"/>
    <n v="0"/>
    <n v="0"/>
    <n v="0"/>
    <n v="0"/>
    <n v="0"/>
    <n v="0"/>
    <n v="0"/>
    <n v="0"/>
    <n v="0"/>
    <n v="0"/>
    <n v="2591"/>
    <n v="0"/>
    <n v="0"/>
    <n v="0"/>
    <n v="0"/>
    <n v="0"/>
    <n v="0"/>
    <n v="0"/>
    <n v="0"/>
    <n v="0"/>
    <n v="0"/>
    <n v="0"/>
    <n v="0"/>
    <n v="129.55000000000001"/>
    <n v="4"/>
    <n v="0"/>
    <n v="4"/>
    <n v="96.91238903898109"/>
    <n v="8"/>
    <n v="3.0876109610189113"/>
    <n v="7.2548000000000001E-2"/>
    <n v="0"/>
    <n v="7.2548000000000001E-2"/>
    <n v="0"/>
    <n v="0"/>
    <n v="0"/>
    <n v="0"/>
    <s v="UCSF Azacualpa"/>
    <n v="1"/>
    <n v="8"/>
    <n v="2"/>
    <n v="16"/>
    <n v="0"/>
    <n v="2"/>
    <n v="0"/>
    <s v="SI"/>
    <s v="No"/>
    <n v="21"/>
    <n v="7"/>
    <n v="5"/>
  </r>
  <r>
    <s v="REGION DE SALUD CENTRAL"/>
    <x v="3"/>
    <s v="Chalatenango"/>
    <x v="70"/>
    <n v="2595"/>
    <n v="132.4"/>
    <n v="10"/>
    <s v="Extrema Alta"/>
    <n v="8"/>
    <n v="1"/>
    <n v="0"/>
    <n v="0"/>
    <n v="0"/>
    <n v="0"/>
    <n v="0"/>
    <n v="0"/>
    <n v="0"/>
    <n v="0"/>
    <n v="0"/>
    <n v="0"/>
    <n v="3490"/>
    <n v="0"/>
    <n v="0"/>
    <n v="0"/>
    <n v="0"/>
    <n v="0"/>
    <n v="0"/>
    <n v="0"/>
    <n v="0"/>
    <n v="0"/>
    <n v="0"/>
    <n v="0"/>
    <n v="0"/>
    <n v="174.5"/>
    <n v="20"/>
    <n v="0"/>
    <n v="20"/>
    <n v="88.53868194842407"/>
    <n v="8"/>
    <n v="11.461318051575931"/>
    <n v="0.22641375"/>
    <n v="0"/>
    <n v="0.22641375"/>
    <n v="0"/>
    <n v="0"/>
    <n v="0"/>
    <n v="0"/>
    <s v="UCSF Azacualpa"/>
    <n v="1"/>
    <n v="8"/>
    <n v="2"/>
    <n v="16"/>
    <n v="0"/>
    <n v="3"/>
    <n v="0"/>
    <s v="SI"/>
    <s v="No"/>
    <n v="26"/>
    <n v="18"/>
    <n v="33"/>
  </r>
  <r>
    <s v="REGION DE SALUD CENTRAL"/>
    <x v="3"/>
    <s v="Dulce Nombre de Maria"/>
    <x v="71"/>
    <n v="4504"/>
    <n v="189.9"/>
    <n v="10"/>
    <s v="Extrema Moderada"/>
    <n v="5"/>
    <n v="2"/>
    <n v="0"/>
    <n v="0"/>
    <n v="0"/>
    <n v="0"/>
    <n v="0"/>
    <n v="0"/>
    <n v="0"/>
    <n v="0"/>
    <n v="0"/>
    <n v="0"/>
    <n v="5009"/>
    <n v="1"/>
    <n v="0"/>
    <n v="0"/>
    <n v="0"/>
    <n v="0"/>
    <n v="0"/>
    <n v="0"/>
    <n v="0"/>
    <n v="0"/>
    <n v="0"/>
    <n v="0"/>
    <n v="1"/>
    <n v="250.45"/>
    <n v="37"/>
    <n v="1"/>
    <n v="36"/>
    <n v="85.226592134158523"/>
    <n v="8"/>
    <n v="14.773407865841486"/>
    <n v="0.5640134"/>
    <n v="4.5039999999999997E-2"/>
    <n v="0.51897340000000003"/>
    <n v="0"/>
    <n v="0"/>
    <n v="0"/>
    <n v="0"/>
    <s v="UCSF Dulce Nombre de María"/>
    <n v="2"/>
    <n v="16"/>
    <n v="4"/>
    <n v="32"/>
    <n v="0"/>
    <n v="6"/>
    <n v="0"/>
    <s v="SI"/>
    <s v="No"/>
    <n v="23"/>
    <n v="24"/>
    <n v="40"/>
  </r>
  <r>
    <s v="REGION DE SALUD CENTRAL"/>
    <x v="3"/>
    <s v="Dulce Nombre de Maria"/>
    <x v="72"/>
    <n v="6614"/>
    <n v="124.5"/>
    <n v="10"/>
    <s v="Extrema Moderada"/>
    <n v="5"/>
    <n v="2"/>
    <n v="0"/>
    <n v="0"/>
    <n v="0"/>
    <n v="0"/>
    <n v="0"/>
    <n v="0"/>
    <n v="0"/>
    <n v="0"/>
    <n v="0"/>
    <n v="0"/>
    <n v="6974"/>
    <n v="2"/>
    <n v="0"/>
    <n v="0"/>
    <n v="0"/>
    <n v="0"/>
    <n v="0"/>
    <n v="0"/>
    <n v="0"/>
    <n v="0"/>
    <n v="0"/>
    <n v="0"/>
    <n v="2"/>
    <n v="348.7"/>
    <n v="37"/>
    <n v="1"/>
    <n v="36"/>
    <n v="89.389159736162895"/>
    <n v="8"/>
    <n v="10.61084026383711"/>
    <n v="1.1531509"/>
    <n v="0.13228000000000001"/>
    <n v="1.0208709"/>
    <n v="0"/>
    <n v="1"/>
    <n v="15.119443604475356"/>
    <n v="1"/>
    <m/>
    <n v="2"/>
    <n v="16"/>
    <n v="5"/>
    <n v="40"/>
    <n v="1"/>
    <n v="6"/>
    <n v="0"/>
    <s v="SI"/>
    <s v="No"/>
    <n v="23"/>
    <n v="34"/>
    <n v="78"/>
  </r>
  <r>
    <s v="REGION DE SALUD CENTRAL"/>
    <x v="3"/>
    <s v="Tejutla"/>
    <x v="73"/>
    <n v="14628"/>
    <n v="136.1"/>
    <n v="10"/>
    <s v="Extrema Moderada"/>
    <n v="5"/>
    <n v="5"/>
    <n v="1"/>
    <n v="0"/>
    <n v="1"/>
    <n v="0"/>
    <n v="0"/>
    <n v="0"/>
    <n v="0"/>
    <n v="0"/>
    <n v="0"/>
    <n v="0"/>
    <n v="16594"/>
    <n v="2"/>
    <n v="0"/>
    <n v="0"/>
    <n v="0"/>
    <n v="0"/>
    <n v="0"/>
    <n v="0"/>
    <n v="0"/>
    <n v="0"/>
    <n v="0"/>
    <n v="0"/>
    <n v="2"/>
    <n v="829.7"/>
    <n v="113"/>
    <n v="0"/>
    <n v="113"/>
    <n v="86.380619501024469"/>
    <n v="8"/>
    <n v="13.619380498975534"/>
    <n v="6.0684258"/>
    <n v="0.29255999999999999"/>
    <n v="5.7758658"/>
    <n v="0"/>
    <n v="0"/>
    <n v="0"/>
    <n v="1"/>
    <m/>
    <n v="6"/>
    <n v="48"/>
    <n v="11"/>
    <n v="88"/>
    <n v="2"/>
    <n v="18"/>
    <n v="0"/>
    <s v="SI"/>
    <s v="No"/>
    <n v="23"/>
    <n v="93"/>
    <n v="167"/>
  </r>
  <r>
    <s v="REGION DE SALUD CENTRAL"/>
    <x v="4"/>
    <s v="Cordilera  del Balsamo"/>
    <x v="74"/>
    <n v="39688"/>
    <n v="2044.8"/>
    <n v="10"/>
    <s v="Extrema Baja"/>
    <n v="3"/>
    <n v="1"/>
    <n v="1"/>
    <n v="3"/>
    <n v="0"/>
    <n v="0"/>
    <n v="1"/>
    <n v="0"/>
    <n v="0"/>
    <n v="1"/>
    <n v="1"/>
    <n v="0"/>
    <n v="5588"/>
    <n v="0"/>
    <n v="0"/>
    <n v="1"/>
    <n v="0"/>
    <n v="0"/>
    <n v="0"/>
    <n v="0"/>
    <n v="0"/>
    <n v="0"/>
    <n v="0"/>
    <n v="0"/>
    <n v="1"/>
    <n v="279.39999999999998"/>
    <n v="88"/>
    <n v="0"/>
    <n v="88"/>
    <n v="68.503937007874015"/>
    <n v="5"/>
    <n v="31.496062992125989"/>
    <n v="5.5444135999999995"/>
    <n v="0.39688000000000001"/>
    <n v="5.1475335999999992"/>
    <n v="0"/>
    <n v="6"/>
    <n v="15.117919774239065"/>
    <n v="0"/>
    <s v="UCSF Dr. Carlos Díaz del Pinal"/>
    <n v="7"/>
    <n v="56"/>
    <n v="5"/>
    <n v="40"/>
    <n v="0"/>
    <n v="1"/>
    <n v="10"/>
    <s v="SI"/>
    <s v="No"/>
    <n v="28"/>
    <n v="37"/>
    <n v="39"/>
  </r>
  <r>
    <s v="REGION DE SALUD CENTRAL"/>
    <x v="4"/>
    <s v="Macizo Costero"/>
    <x v="75"/>
    <n v="11796"/>
    <n v="122"/>
    <n v="10"/>
    <s v="Extrema Alta"/>
    <n v="8"/>
    <n v="3"/>
    <n v="0"/>
    <n v="0"/>
    <n v="0"/>
    <n v="0"/>
    <n v="0"/>
    <n v="0"/>
    <n v="0"/>
    <n v="0"/>
    <n v="0"/>
    <n v="0"/>
    <n v="6028"/>
    <n v="0"/>
    <n v="0"/>
    <n v="0"/>
    <n v="0"/>
    <n v="0"/>
    <n v="0"/>
    <n v="0"/>
    <n v="0"/>
    <n v="0"/>
    <n v="0"/>
    <n v="0"/>
    <n v="0"/>
    <n v="301.39999999999998"/>
    <n v="72"/>
    <n v="1"/>
    <n v="71"/>
    <n v="76.111479761114794"/>
    <n v="8"/>
    <n v="23.888520238885206"/>
    <n v="1.7776571999999999"/>
    <n v="0"/>
    <n v="1.7776571999999999"/>
    <n v="0"/>
    <n v="2"/>
    <n v="16.954899966090203"/>
    <n v="1"/>
    <m/>
    <n v="3"/>
    <n v="24"/>
    <n v="5"/>
    <n v="40"/>
    <n v="1"/>
    <n v="11"/>
    <n v="0"/>
    <s v="SI"/>
    <s v="No"/>
    <n v="26"/>
    <n v="44"/>
    <n v="84"/>
  </r>
  <r>
    <s v="REGION DE SALUD CENTRAL"/>
    <x v="4"/>
    <s v="Joya de Ceren"/>
    <x v="76"/>
    <n v="69119"/>
    <n v="796.7"/>
    <n v="10"/>
    <s v="Extrema Baja"/>
    <n v="3"/>
    <n v="1"/>
    <n v="1"/>
    <n v="0"/>
    <n v="1"/>
    <n v="0"/>
    <n v="0"/>
    <n v="0"/>
    <n v="0"/>
    <n v="0"/>
    <n v="0"/>
    <n v="0"/>
    <n v="23801"/>
    <n v="13"/>
    <n v="0"/>
    <n v="1"/>
    <n v="0"/>
    <n v="0"/>
    <n v="0"/>
    <n v="0"/>
    <n v="0"/>
    <n v="0"/>
    <n v="0"/>
    <n v="0"/>
    <n v="14"/>
    <n v="1190.05"/>
    <n v="260"/>
    <n v="6"/>
    <n v="254"/>
    <n v="78.152178479895809"/>
    <n v="8"/>
    <n v="21.847821520104198"/>
    <n v="41.127532975000001"/>
    <n v="9.67666"/>
    <n v="31.450872975000003"/>
    <n v="3"/>
    <n v="11"/>
    <n v="15.914582097541921"/>
    <n v="1"/>
    <m/>
    <n v="3"/>
    <n v="24"/>
    <n v="7"/>
    <n v="56"/>
    <n v="2"/>
    <n v="21"/>
    <n v="10"/>
    <s v="SI"/>
    <s v="No"/>
    <n v="34"/>
    <n v="197"/>
    <n v="219"/>
  </r>
  <r>
    <s v="REGION DE SALUD CENTRAL"/>
    <x v="4"/>
    <s v="La Cumbre"/>
    <x v="77"/>
    <n v="117546"/>
    <n v="1398.6"/>
    <n v="10"/>
    <s v="Extrema Baja"/>
    <n v="3"/>
    <n v="5"/>
    <n v="1"/>
    <n v="1"/>
    <n v="1"/>
    <n v="0"/>
    <n v="0"/>
    <n v="0"/>
    <n v="0"/>
    <n v="0"/>
    <n v="0"/>
    <n v="0"/>
    <n v="76674"/>
    <n v="20"/>
    <n v="0"/>
    <n v="0"/>
    <n v="0"/>
    <n v="0"/>
    <n v="0"/>
    <n v="0"/>
    <n v="0"/>
    <n v="0"/>
    <n v="0"/>
    <n v="0"/>
    <n v="20"/>
    <n v="3833.7"/>
    <n v="507"/>
    <n v="9"/>
    <n v="498"/>
    <n v="86.775178026449638"/>
    <n v="8"/>
    <n v="13.224821973550357"/>
    <n v="225.31805010000002"/>
    <n v="23.5092"/>
    <n v="201.80885010000003"/>
    <n v="10"/>
    <n v="25"/>
    <n v="21.268269443451924"/>
    <n v="1"/>
    <m/>
    <n v="23"/>
    <n v="184"/>
    <n v="13"/>
    <n v="104"/>
    <n v="4"/>
    <n v="24"/>
    <n v="5"/>
    <s v="SI"/>
    <s v="No"/>
    <n v="36"/>
    <n v="484"/>
    <n v="446"/>
  </r>
  <r>
    <s v="REGION DE SALUD CENTRAL"/>
    <x v="4"/>
    <s v="Cordilera  del Balsamo"/>
    <x v="78"/>
    <n v="12839"/>
    <n v="171.1"/>
    <n v="10"/>
    <s v="Extrema Alta"/>
    <n v="8"/>
    <n v="4"/>
    <n v="0"/>
    <n v="0"/>
    <n v="0"/>
    <n v="0"/>
    <n v="0"/>
    <n v="0"/>
    <n v="0"/>
    <n v="0"/>
    <n v="0"/>
    <n v="0"/>
    <n v="9215"/>
    <n v="0"/>
    <n v="0"/>
    <n v="0"/>
    <n v="0"/>
    <n v="0"/>
    <n v="0"/>
    <n v="0"/>
    <n v="0"/>
    <n v="0"/>
    <n v="0"/>
    <n v="0"/>
    <n v="0"/>
    <n v="460.75"/>
    <n v="75"/>
    <n v="2"/>
    <n v="73"/>
    <n v="83.722192078133475"/>
    <n v="8"/>
    <n v="16.277807921866522"/>
    <n v="2.9577846250000004"/>
    <n v="0"/>
    <n v="2.9577846250000004"/>
    <n v="0"/>
    <n v="1"/>
    <n v="7.7887685956850223"/>
    <n v="1"/>
    <m/>
    <n v="4"/>
    <n v="32"/>
    <n v="9"/>
    <n v="72"/>
    <n v="1"/>
    <n v="14"/>
    <n v="0"/>
    <s v="SI"/>
    <s v="No"/>
    <n v="26"/>
    <n v="38"/>
    <n v="77"/>
  </r>
  <r>
    <s v="REGION DE SALUD CENTRAL"/>
    <x v="4"/>
    <s v="Cordilera  del Balsamo"/>
    <x v="79"/>
    <n v="16148"/>
    <n v="364.3"/>
    <n v="10"/>
    <s v="Extrema Moderada"/>
    <n v="5"/>
    <n v="1"/>
    <n v="0"/>
    <n v="0"/>
    <n v="0"/>
    <n v="0"/>
    <n v="0"/>
    <n v="0"/>
    <n v="0"/>
    <n v="0"/>
    <n v="0"/>
    <n v="0"/>
    <n v="6282"/>
    <n v="3"/>
    <n v="0"/>
    <n v="0"/>
    <n v="0"/>
    <n v="0"/>
    <n v="0"/>
    <n v="0"/>
    <n v="0"/>
    <n v="0"/>
    <n v="0"/>
    <n v="0"/>
    <n v="3"/>
    <n v="314.10000000000002"/>
    <n v="73"/>
    <n v="0"/>
    <n v="73"/>
    <n v="76.758993950971032"/>
    <n v="8"/>
    <n v="23.241006049028972"/>
    <n v="2.5360434000000001"/>
    <n v="0.48443999999999998"/>
    <n v="2.0516034000000003"/>
    <n v="0"/>
    <n v="3"/>
    <n v="18.57815209313847"/>
    <n v="0"/>
    <s v="UCSF Dr. Carlos Díaz del Pinal"/>
    <n v="2"/>
    <n v="16"/>
    <n v="3"/>
    <n v="24"/>
    <n v="0"/>
    <n v="7"/>
    <n v="10"/>
    <s v="SI"/>
    <s v="No"/>
    <n v="33"/>
    <n v="18"/>
    <n v="30"/>
  </r>
  <r>
    <s v="REGION DE SALUD CENTRAL"/>
    <x v="4"/>
    <s v="La Cumbre"/>
    <x v="80"/>
    <n v="12091"/>
    <n v="254.4"/>
    <n v="10"/>
    <s v="Extrema Baja"/>
    <n v="3"/>
    <n v="1"/>
    <n v="1"/>
    <n v="0"/>
    <n v="0"/>
    <n v="0"/>
    <n v="0"/>
    <n v="0"/>
    <n v="0"/>
    <n v="0"/>
    <n v="0"/>
    <n v="0"/>
    <n v="8973"/>
    <n v="8"/>
    <n v="0"/>
    <n v="0"/>
    <n v="0"/>
    <n v="0"/>
    <n v="0"/>
    <n v="0"/>
    <n v="0"/>
    <n v="0"/>
    <n v="0"/>
    <n v="0"/>
    <n v="8"/>
    <n v="448.65"/>
    <n v="68"/>
    <n v="0"/>
    <n v="68"/>
    <n v="84.843419146327875"/>
    <n v="8"/>
    <n v="15.156580853672127"/>
    <n v="2.712313575"/>
    <n v="0.96728000000000003"/>
    <n v="1.7450335749999999"/>
    <n v="0"/>
    <n v="4"/>
    <n v="33.082458026631379"/>
    <n v="0"/>
    <m/>
    <n v="1"/>
    <n v="8"/>
    <n v="5"/>
    <n v="40"/>
    <n v="1"/>
    <n v="10"/>
    <n v="10"/>
    <s v="SI"/>
    <s v="No"/>
    <n v="31"/>
    <n v="56"/>
    <n v="81"/>
  </r>
  <r>
    <s v="REGION DE SALUD CENTRAL"/>
    <x v="4"/>
    <s v="Macizo Costero"/>
    <x v="81"/>
    <n v="5671"/>
    <n v="132.1"/>
    <n v="10"/>
    <s v="Extrema Alta"/>
    <n v="8"/>
    <n v="1"/>
    <n v="1"/>
    <n v="0"/>
    <n v="0"/>
    <n v="0"/>
    <n v="0"/>
    <n v="0"/>
    <n v="0"/>
    <n v="0"/>
    <n v="0"/>
    <n v="0"/>
    <n v="5800"/>
    <n v="1"/>
    <n v="0"/>
    <n v="0"/>
    <n v="0"/>
    <n v="0"/>
    <n v="0"/>
    <n v="0"/>
    <n v="0"/>
    <n v="0"/>
    <n v="0"/>
    <n v="0"/>
    <n v="1"/>
    <n v="290"/>
    <n v="13"/>
    <n v="0"/>
    <n v="13"/>
    <n v="95.517241379310349"/>
    <n v="8"/>
    <n v="4.4827586206896548"/>
    <n v="0.822295"/>
    <n v="5.6710000000000003E-2"/>
    <n v="0.76558499999999996"/>
    <n v="0"/>
    <n v="2"/>
    <n v="35.267148651031562"/>
    <n v="0"/>
    <s v="UCSF Chiltiupán LL Taquillo"/>
    <n v="1"/>
    <n v="8"/>
    <n v="3"/>
    <n v="24"/>
    <n v="0"/>
    <n v="5"/>
    <n v="0"/>
    <s v="SI"/>
    <s v="No"/>
    <n v="26"/>
    <n v="13"/>
    <n v="45"/>
  </r>
  <r>
    <s v="REGION DE SALUD CENTRAL"/>
    <x v="4"/>
    <s v="Macizo Costero"/>
    <x v="82"/>
    <n v="39589"/>
    <n v="244.4"/>
    <n v="10"/>
    <s v="Extrema Baja"/>
    <n v="3"/>
    <n v="1"/>
    <n v="1"/>
    <n v="1"/>
    <n v="1"/>
    <n v="0"/>
    <n v="1"/>
    <n v="0"/>
    <n v="0"/>
    <n v="0"/>
    <n v="0"/>
    <n v="0"/>
    <n v="49766"/>
    <n v="11"/>
    <n v="0"/>
    <n v="0"/>
    <n v="0"/>
    <n v="0"/>
    <n v="0"/>
    <n v="0"/>
    <n v="0"/>
    <n v="0"/>
    <n v="0"/>
    <n v="0"/>
    <n v="11"/>
    <n v="2488.3000000000002"/>
    <n v="170"/>
    <n v="17"/>
    <n v="153"/>
    <n v="93.168026363380619"/>
    <n v="8"/>
    <n v="6.8319736366193773"/>
    <n v="49.254654350000003"/>
    <n v="4.3547900000000004"/>
    <n v="44.899864350000001"/>
    <n v="3"/>
    <n v="16"/>
    <n v="40.415266867059032"/>
    <n v="1"/>
    <m/>
    <n v="6"/>
    <n v="48"/>
    <n v="12"/>
    <n v="96"/>
    <n v="3"/>
    <n v="12"/>
    <n v="10"/>
    <s v="SI"/>
    <s v="No"/>
    <n v="34"/>
    <n v="478"/>
    <n v="391"/>
  </r>
  <r>
    <s v="REGION DE SALUD CENTRAL"/>
    <x v="4"/>
    <s v="Cordilera  del Balsamo"/>
    <x v="83"/>
    <n v="8021"/>
    <n v="513.9"/>
    <n v="10"/>
    <s v="Extrema Baja"/>
    <n v="3"/>
    <n v="1"/>
    <n v="0"/>
    <n v="0"/>
    <n v="0"/>
    <n v="0"/>
    <n v="0"/>
    <n v="0"/>
    <n v="0"/>
    <n v="0"/>
    <n v="0"/>
    <n v="0"/>
    <n v="4757"/>
    <n v="2"/>
    <n v="0"/>
    <n v="0"/>
    <n v="0"/>
    <n v="0"/>
    <n v="0"/>
    <n v="0"/>
    <n v="0"/>
    <n v="0"/>
    <n v="0"/>
    <n v="0"/>
    <n v="2"/>
    <n v="237.85"/>
    <n v="76"/>
    <n v="0"/>
    <n v="76"/>
    <n v="68.047088501156196"/>
    <n v="5"/>
    <n v="31.952911498843811"/>
    <n v="0.95389742500000008"/>
    <n v="0.16042000000000001"/>
    <n v="0.79347742500000007"/>
    <n v="0"/>
    <n v="1"/>
    <n v="12.467273407305822"/>
    <n v="0"/>
    <s v="UCSF Dr. Carlos Díaz del Pinal"/>
    <n v="2"/>
    <n v="16"/>
    <n v="2"/>
    <n v="16"/>
    <n v="0"/>
    <n v="5"/>
    <n v="10"/>
    <s v="SI"/>
    <s v="No"/>
    <n v="28"/>
    <n v="41"/>
    <n v="72"/>
  </r>
  <r>
    <s v="REGION DE SALUD CENTRAL"/>
    <x v="4"/>
    <s v="Joya de Ceren"/>
    <x v="84"/>
    <n v="56181"/>
    <n v="380.4"/>
    <n v="10"/>
    <s v="Extrema Baja"/>
    <n v="3"/>
    <n v="2"/>
    <n v="0"/>
    <n v="2"/>
    <n v="1"/>
    <n v="1"/>
    <n v="0"/>
    <n v="0"/>
    <n v="0"/>
    <n v="0"/>
    <n v="1"/>
    <n v="0"/>
    <n v="28822"/>
    <n v="33"/>
    <n v="0"/>
    <n v="0"/>
    <n v="0"/>
    <n v="0"/>
    <n v="0"/>
    <n v="0"/>
    <n v="0"/>
    <n v="0"/>
    <n v="0"/>
    <n v="0"/>
    <n v="33"/>
    <n v="1441.1"/>
    <n v="486"/>
    <n v="20"/>
    <n v="466"/>
    <n v="66.27576157102213"/>
    <n v="5"/>
    <n v="33.724238428977863"/>
    <n v="40.481219550000006"/>
    <n v="18.539729999999999"/>
    <n v="21.941489550000007"/>
    <n v="3"/>
    <n v="17"/>
    <n v="30.259340346380451"/>
    <n v="1"/>
    <m/>
    <n v="19"/>
    <n v="152"/>
    <n v="11"/>
    <n v="88"/>
    <n v="2"/>
    <n v="17"/>
    <n v="5"/>
    <s v="SI"/>
    <s v="No"/>
    <n v="26"/>
    <n v="374"/>
    <n v="559"/>
  </r>
  <r>
    <s v="REGION DE SALUD CENTRAL"/>
    <x v="4"/>
    <s v="La Cumbre"/>
    <x v="85"/>
    <n v="14038"/>
    <n v="448.1"/>
    <n v="10"/>
    <s v="Extrema Baja"/>
    <n v="3"/>
    <n v="1"/>
    <n v="0"/>
    <n v="2"/>
    <n v="0"/>
    <n v="0"/>
    <n v="0"/>
    <n v="0"/>
    <n v="0"/>
    <n v="0"/>
    <n v="0"/>
    <n v="0"/>
    <n v="4674"/>
    <n v="4"/>
    <n v="0"/>
    <n v="1"/>
    <n v="0"/>
    <n v="0"/>
    <n v="0"/>
    <n v="0"/>
    <n v="0"/>
    <n v="0"/>
    <n v="0"/>
    <n v="0"/>
    <n v="5"/>
    <n v="233.7"/>
    <n v="51"/>
    <n v="1"/>
    <n v="50"/>
    <n v="78.177150192554564"/>
    <n v="8"/>
    <n v="21.822849807445444"/>
    <n v="1.6403403000000001"/>
    <n v="0.70189999999999997"/>
    <n v="0.93844030000000012"/>
    <n v="0"/>
    <n v="4"/>
    <n v="28.494087476848552"/>
    <n v="0"/>
    <s v="UCSF Lourdes y UCSF Tepecoyo"/>
    <n v="1"/>
    <n v="8"/>
    <n v="2"/>
    <n v="16"/>
    <n v="0"/>
    <n v="9"/>
    <n v="10"/>
    <s v="SI"/>
    <s v="No"/>
    <n v="31"/>
    <n v="39"/>
    <n v="35"/>
  </r>
  <r>
    <s v="REGION DE SALUD CENTRAL"/>
    <x v="4"/>
    <s v="Cordilera  del Balsamo"/>
    <x v="86"/>
    <n v="16352"/>
    <n v="556.6"/>
    <n v="10"/>
    <s v="Extrema Baja"/>
    <n v="3"/>
    <n v="1"/>
    <n v="0"/>
    <n v="0"/>
    <n v="0"/>
    <n v="0"/>
    <n v="0"/>
    <n v="0"/>
    <n v="0"/>
    <n v="0"/>
    <n v="0"/>
    <n v="0"/>
    <n v="10194"/>
    <n v="2"/>
    <n v="0"/>
    <n v="0"/>
    <n v="0"/>
    <n v="0"/>
    <n v="0"/>
    <n v="0"/>
    <n v="0"/>
    <n v="0"/>
    <n v="0"/>
    <n v="0"/>
    <n v="2"/>
    <n v="509.7"/>
    <n v="85"/>
    <n v="0"/>
    <n v="85"/>
    <n v="83.323523641357667"/>
    <n v="8"/>
    <n v="16.67647635864234"/>
    <n v="4.1673071999999998"/>
    <n v="0.32704"/>
    <n v="3.8402671999999995"/>
    <n v="0"/>
    <n v="4"/>
    <n v="24.461839530332679"/>
    <n v="1"/>
    <m/>
    <n v="2"/>
    <n v="16"/>
    <n v="3"/>
    <n v="24"/>
    <n v="1"/>
    <n v="7"/>
    <n v="10"/>
    <s v="SI"/>
    <s v="No"/>
    <n v="31"/>
    <n v="69"/>
    <n v="103"/>
  </r>
  <r>
    <s v="REGION DE SALUD CENTRAL"/>
    <x v="4"/>
    <s v="Joya de Ceren"/>
    <x v="87"/>
    <n v="83285"/>
    <n v="502.8"/>
    <n v="10"/>
    <s v="Extrema Baja"/>
    <n v="3"/>
    <n v="2"/>
    <n v="2"/>
    <n v="1"/>
    <n v="1"/>
    <n v="0"/>
    <n v="4"/>
    <n v="0"/>
    <n v="0"/>
    <n v="0"/>
    <n v="0"/>
    <n v="0"/>
    <n v="56072"/>
    <n v="10"/>
    <n v="0"/>
    <n v="0"/>
    <n v="0"/>
    <n v="0"/>
    <n v="0"/>
    <n v="0"/>
    <n v="0"/>
    <n v="0"/>
    <n v="0"/>
    <n v="0"/>
    <n v="10"/>
    <n v="2803.6"/>
    <n v="307"/>
    <n v="2"/>
    <n v="305"/>
    <n v="89.049793123127401"/>
    <n v="8"/>
    <n v="10.950206876872592"/>
    <n v="116.748913"/>
    <n v="8.3285"/>
    <n v="108.420413"/>
    <n v="10"/>
    <n v="15"/>
    <n v="18.010446058714056"/>
    <n v="2"/>
    <m/>
    <n v="12"/>
    <n v="96"/>
    <n v="18"/>
    <n v="144"/>
    <n v="4"/>
    <n v="32"/>
    <n v="10"/>
    <s v="SI"/>
    <s v="No"/>
    <n v="41"/>
    <n v="407"/>
    <n v="573"/>
  </r>
  <r>
    <s v="REGION DE SALUD CENTRAL"/>
    <x v="4"/>
    <s v="Joya de Ceren"/>
    <x v="88"/>
    <n v="7698"/>
    <n v="146.5"/>
    <n v="10"/>
    <s v="Extrema Moderada"/>
    <n v="5"/>
    <n v="1"/>
    <n v="0"/>
    <n v="0"/>
    <n v="0"/>
    <n v="0"/>
    <n v="0"/>
    <n v="0"/>
    <n v="0"/>
    <n v="0"/>
    <n v="0"/>
    <n v="0"/>
    <n v="5617"/>
    <n v="1"/>
    <n v="0"/>
    <n v="0"/>
    <n v="0"/>
    <n v="0"/>
    <n v="0"/>
    <n v="0"/>
    <n v="0"/>
    <n v="0"/>
    <n v="0"/>
    <n v="0"/>
    <n v="1"/>
    <n v="280.85000000000002"/>
    <n v="49"/>
    <n v="0"/>
    <n v="49"/>
    <n v="82.552964215773557"/>
    <n v="8"/>
    <n v="17.447035784226454"/>
    <n v="1.0809916500000001"/>
    <n v="7.6980000000000007E-2"/>
    <n v="1.00401165"/>
    <n v="0"/>
    <n v="0"/>
    <n v="0"/>
    <n v="1"/>
    <m/>
    <n v="1"/>
    <n v="8"/>
    <n v="2"/>
    <n v="16"/>
    <n v="1"/>
    <n v="8"/>
    <n v="10"/>
    <s v="SI"/>
    <s v="No"/>
    <n v="33"/>
    <n v="43"/>
    <n v="71"/>
  </r>
  <r>
    <s v="REGION DE SALUD CENTRAL"/>
    <x v="4"/>
    <s v="Joya de Ceren"/>
    <x v="89"/>
    <n v="21915"/>
    <n v="169.3"/>
    <n v="10"/>
    <s v="Extrema Moderada"/>
    <n v="5"/>
    <n v="2"/>
    <n v="2"/>
    <n v="4"/>
    <n v="1"/>
    <n v="0"/>
    <n v="0"/>
    <n v="0"/>
    <n v="6"/>
    <n v="1"/>
    <n v="1"/>
    <n v="0"/>
    <n v="13391"/>
    <n v="0"/>
    <n v="0"/>
    <n v="0"/>
    <n v="0"/>
    <n v="0"/>
    <n v="0"/>
    <n v="0"/>
    <n v="0"/>
    <n v="0"/>
    <n v="0"/>
    <n v="0"/>
    <n v="0"/>
    <n v="669.55"/>
    <n v="156"/>
    <n v="0"/>
    <n v="156"/>
    <n v="76.700769173325369"/>
    <n v="8"/>
    <n v="23.299230826674634"/>
    <n v="7.3365941249999995"/>
    <n v="0"/>
    <n v="7.3365941249999995"/>
    <n v="0"/>
    <n v="1"/>
    <n v="4.5630846452201688"/>
    <n v="1"/>
    <m/>
    <n v="5"/>
    <n v="40"/>
    <n v="11"/>
    <n v="88"/>
    <n v="1"/>
    <n v="16"/>
    <n v="0"/>
    <s v="SI"/>
    <s v="No"/>
    <n v="23"/>
    <n v="55"/>
    <n v="114"/>
  </r>
  <r>
    <s v="REGION DE SALUD CENTRAL"/>
    <x v="4"/>
    <s v="Cordilera  del Balsamo"/>
    <x v="90"/>
    <n v="134285"/>
    <n v="1196.9000000000001"/>
    <n v="10"/>
    <s v="Extrema Baja"/>
    <n v="3"/>
    <n v="5"/>
    <n v="0"/>
    <n v="0"/>
    <n v="1"/>
    <n v="0"/>
    <n v="0"/>
    <n v="0"/>
    <n v="0"/>
    <n v="0"/>
    <n v="0"/>
    <n v="0"/>
    <n v="77100"/>
    <n v="19"/>
    <n v="0"/>
    <n v="3"/>
    <n v="0"/>
    <n v="0"/>
    <n v="0"/>
    <n v="0"/>
    <n v="0"/>
    <n v="0"/>
    <n v="0"/>
    <n v="0"/>
    <n v="22"/>
    <n v="3855"/>
    <n v="1220"/>
    <n v="39"/>
    <n v="1181"/>
    <n v="68.35278858625162"/>
    <n v="5"/>
    <n v="31.647211413748376"/>
    <n v="258.8343375"/>
    <n v="29.5427"/>
    <n v="229.29163750000001"/>
    <n v="10"/>
    <n v="28"/>
    <n v="20.851174740291171"/>
    <n v="2"/>
    <m/>
    <n v="38"/>
    <n v="304"/>
    <n v="16"/>
    <n v="128"/>
    <n v="7"/>
    <n v="11"/>
    <n v="10"/>
    <s v="SI"/>
    <s v="No"/>
    <n v="38"/>
    <n v="555"/>
    <n v="846"/>
  </r>
  <r>
    <s v="REGION DE SALUD CENTRAL"/>
    <x v="4"/>
    <s v="La Cumbre"/>
    <x v="91"/>
    <n v="9160"/>
    <n v="308.2"/>
    <n v="10"/>
    <s v="Extrema Moderada"/>
    <n v="5"/>
    <n v="2"/>
    <n v="0"/>
    <n v="0"/>
    <n v="0"/>
    <n v="0"/>
    <n v="0"/>
    <n v="0"/>
    <n v="0"/>
    <n v="0"/>
    <n v="0"/>
    <n v="0"/>
    <n v="8490"/>
    <n v="0"/>
    <n v="0"/>
    <n v="0"/>
    <n v="0"/>
    <n v="0"/>
    <n v="0"/>
    <n v="0"/>
    <n v="0"/>
    <n v="0"/>
    <n v="0"/>
    <n v="0"/>
    <n v="0"/>
    <n v="424.5"/>
    <n v="51"/>
    <n v="0"/>
    <n v="51"/>
    <n v="87.985865724381625"/>
    <n v="8"/>
    <n v="12.014134275618375"/>
    <n v="1.94421"/>
    <n v="0"/>
    <n v="1.94421"/>
    <n v="0"/>
    <n v="0"/>
    <n v="0"/>
    <n v="0"/>
    <s v="UCSF Comasagua"/>
    <n v="2"/>
    <n v="16"/>
    <n v="4"/>
    <n v="32"/>
    <n v="0"/>
    <n v="4"/>
    <n v="10"/>
    <s v="SI"/>
    <s v="No"/>
    <n v="33"/>
    <n v="85"/>
    <n v="127"/>
  </r>
  <r>
    <s v="REGION DE SALUD CENTRAL"/>
    <x v="4"/>
    <s v="Macizo Costero"/>
    <x v="92"/>
    <n v="15119"/>
    <n v="256.10000000000002"/>
    <n v="10"/>
    <s v="Extrema Moderada"/>
    <n v="5"/>
    <n v="4"/>
    <n v="0"/>
    <n v="0"/>
    <n v="0"/>
    <n v="0"/>
    <n v="0"/>
    <n v="0"/>
    <n v="0"/>
    <n v="0"/>
    <n v="0"/>
    <n v="0"/>
    <n v="8009"/>
    <n v="5"/>
    <n v="0"/>
    <n v="0"/>
    <n v="0"/>
    <n v="0"/>
    <n v="0"/>
    <n v="0"/>
    <n v="0"/>
    <n v="0"/>
    <n v="0"/>
    <n v="0"/>
    <n v="5"/>
    <n v="400.45"/>
    <n v="86"/>
    <n v="4"/>
    <n v="82"/>
    <n v="78.524160319640401"/>
    <n v="8"/>
    <n v="21.475839680359595"/>
    <n v="3.027201775"/>
    <n v="0.75595000000000001"/>
    <n v="2.2712517750000001"/>
    <n v="0"/>
    <n v="2"/>
    <n v="13.228388120907468"/>
    <n v="0"/>
    <s v="UCSF La Libertad LL Puerto"/>
    <n v="4"/>
    <n v="32"/>
    <n v="9"/>
    <n v="72"/>
    <n v="0"/>
    <n v="13"/>
    <n v="0"/>
    <s v="SI"/>
    <s v="No"/>
    <n v="23"/>
    <n v="66"/>
    <n v="88"/>
  </r>
  <r>
    <s v="REGION DE SALUD CENTRAL"/>
    <x v="4"/>
    <s v="Macizo Costero"/>
    <x v="93"/>
    <n v="13429"/>
    <n v="122.5"/>
    <n v="10"/>
    <s v="Extrema Alta"/>
    <n v="8"/>
    <n v="4"/>
    <n v="0"/>
    <n v="0"/>
    <n v="0"/>
    <n v="0"/>
    <n v="0"/>
    <n v="0"/>
    <n v="0"/>
    <n v="0"/>
    <n v="0"/>
    <n v="0"/>
    <n v="7034"/>
    <n v="7"/>
    <n v="0"/>
    <n v="0"/>
    <n v="0"/>
    <n v="0"/>
    <n v="0"/>
    <n v="0"/>
    <n v="0"/>
    <n v="0"/>
    <n v="0"/>
    <n v="0"/>
    <n v="7"/>
    <n v="351.7"/>
    <n v="57"/>
    <n v="2"/>
    <n v="55"/>
    <n v="83.793005402331531"/>
    <n v="8"/>
    <n v="16.206994597668466"/>
    <n v="2.3614896500000002"/>
    <n v="0.94003000000000003"/>
    <n v="1.4214596500000001"/>
    <n v="0"/>
    <n v="1"/>
    <n v="7.4465708541216777"/>
    <n v="0"/>
    <s v="UCSF Chiltiupán LL Taquillo"/>
    <n v="4"/>
    <n v="32"/>
    <n v="8"/>
    <n v="64"/>
    <n v="0"/>
    <n v="11"/>
    <n v="0"/>
    <s v="SI"/>
    <s v="No"/>
    <n v="26"/>
    <n v="49"/>
    <n v="102"/>
  </r>
  <r>
    <s v="REGION DE SALUD CENTRAL"/>
    <x v="4"/>
    <s v="La Cumbre"/>
    <x v="94"/>
    <n v="15532"/>
    <n v="254.1"/>
    <n v="10"/>
    <s v="Extrema Moderada"/>
    <n v="5"/>
    <n v="1"/>
    <n v="0"/>
    <n v="0"/>
    <n v="0"/>
    <n v="0"/>
    <n v="0"/>
    <n v="0"/>
    <n v="0"/>
    <n v="0"/>
    <n v="0"/>
    <n v="0"/>
    <n v="7044"/>
    <n v="2"/>
    <n v="0"/>
    <n v="0"/>
    <n v="0"/>
    <n v="0"/>
    <n v="0"/>
    <n v="0"/>
    <n v="0"/>
    <n v="0"/>
    <n v="0"/>
    <n v="0"/>
    <n v="2"/>
    <n v="352.2"/>
    <n v="63"/>
    <n v="1"/>
    <n v="62"/>
    <n v="82.112436115843266"/>
    <n v="8"/>
    <n v="17.88756388415673"/>
    <n v="2.7351852000000001"/>
    <n v="0.31064000000000003"/>
    <n v="2.4245451999999998"/>
    <n v="0"/>
    <n v="4"/>
    <n v="25.753283543651818"/>
    <n v="1"/>
    <m/>
    <n v="1"/>
    <n v="8"/>
    <n v="2"/>
    <n v="16"/>
    <n v="1"/>
    <n v="10"/>
    <n v="10"/>
    <s v="SI"/>
    <s v="No"/>
    <n v="33"/>
    <n v="24"/>
    <n v="46"/>
  </r>
  <r>
    <s v="REGION DE SALUD CENTRAL"/>
    <x v="4"/>
    <s v="Cordilera  del Balsamo"/>
    <x v="95"/>
    <n v="28196"/>
    <n v="1241.5999999999999"/>
    <n v="10"/>
    <s v="Extrema Baja"/>
    <n v="3"/>
    <n v="1"/>
    <n v="0"/>
    <n v="0"/>
    <n v="0"/>
    <n v="0"/>
    <n v="0"/>
    <n v="0"/>
    <n v="0"/>
    <n v="0"/>
    <n v="0"/>
    <n v="0"/>
    <n v="12019"/>
    <n v="9"/>
    <n v="0"/>
    <n v="1"/>
    <n v="0"/>
    <n v="0"/>
    <n v="0"/>
    <n v="0"/>
    <n v="0"/>
    <n v="0"/>
    <n v="0"/>
    <n v="0"/>
    <n v="10"/>
    <n v="600.95000000000005"/>
    <n v="82"/>
    <n v="0"/>
    <n v="82"/>
    <n v="86.354938014809889"/>
    <n v="8"/>
    <n v="13.645061985190116"/>
    <n v="8.4721931000000001"/>
    <n v="2.8195999999999999"/>
    <n v="5.6525931000000007"/>
    <n v="0"/>
    <n v="7"/>
    <n v="24.826216484607745"/>
    <n v="1"/>
    <m/>
    <n v="3"/>
    <n v="24"/>
    <n v="4"/>
    <n v="32"/>
    <n v="1"/>
    <n v="3"/>
    <n v="10"/>
    <s v="SI"/>
    <s v="No"/>
    <n v="31"/>
    <n v="103"/>
    <n v="186"/>
  </r>
  <r>
    <s v="REGION DE SALUD METROPOLITANA"/>
    <x v="5"/>
    <s v="Aguilares"/>
    <x v="96"/>
    <n v="23553"/>
    <n v="698.5"/>
    <n v="10"/>
    <s v="Extrema Baja"/>
    <n v="3"/>
    <n v="2"/>
    <n v="1"/>
    <n v="3"/>
    <n v="1"/>
    <n v="0"/>
    <n v="0"/>
    <n v="0"/>
    <n v="0"/>
    <n v="0"/>
    <n v="0"/>
    <n v="0"/>
    <n v="30852"/>
    <n v="2"/>
    <n v="0"/>
    <n v="0"/>
    <n v="0"/>
    <n v="0"/>
    <n v="0"/>
    <n v="0"/>
    <n v="0"/>
    <n v="0"/>
    <n v="0"/>
    <n v="0"/>
    <n v="2"/>
    <n v="1542.6"/>
    <n v="121"/>
    <n v="1"/>
    <n v="120"/>
    <n v="92.156100090755871"/>
    <n v="8"/>
    <n v="7.8438999092441346"/>
    <n v="18.1664289"/>
    <n v="0.47105999999999998"/>
    <n v="17.695368899999998"/>
    <n v="3"/>
    <n v="8"/>
    <n v="33.965949135991174"/>
    <n v="1"/>
    <m/>
    <n v="5"/>
    <n v="40"/>
    <n v="4"/>
    <n v="32"/>
    <n v="2"/>
    <n v="8"/>
    <n v="5"/>
    <s v="NO"/>
    <s v="No"/>
    <n v="29"/>
    <n v="330"/>
    <n v="382"/>
  </r>
  <r>
    <s v="REGION DE SALUD METROPOLITANA"/>
    <x v="5"/>
    <s v="Apopa"/>
    <x v="97"/>
    <n v="163140"/>
    <n v="3147.2"/>
    <n v="10"/>
    <s v="Extrema Baja"/>
    <n v="3"/>
    <n v="3"/>
    <n v="2"/>
    <n v="10"/>
    <n v="1"/>
    <n v="0"/>
    <n v="0"/>
    <n v="0"/>
    <n v="0"/>
    <n v="0"/>
    <n v="0"/>
    <n v="0"/>
    <n v="104847"/>
    <n v="33"/>
    <n v="0"/>
    <n v="7"/>
    <n v="0"/>
    <n v="0"/>
    <n v="0"/>
    <n v="0"/>
    <n v="0"/>
    <n v="0"/>
    <n v="0"/>
    <n v="0"/>
    <n v="40"/>
    <n v="5242.3500000000004"/>
    <n v="483"/>
    <n v="12"/>
    <n v="471"/>
    <n v="90.786574723168044"/>
    <n v="8"/>
    <n v="9.2134252768319556"/>
    <n v="427.61848950000001"/>
    <n v="65.256"/>
    <n v="362.36248950000004"/>
    <n v="10"/>
    <n v="49"/>
    <n v="30.035552286379797"/>
    <n v="3"/>
    <m/>
    <n v="27"/>
    <n v="216"/>
    <n v="29"/>
    <n v="232"/>
    <n v="4"/>
    <n v="5"/>
    <n v="10"/>
    <s v="SI"/>
    <s v="SI"/>
    <n v="41"/>
    <n v="1441"/>
    <n v="1543"/>
  </r>
  <r>
    <s v="REGION DE SALUD METROPOLITANA"/>
    <x v="5"/>
    <s v="Mejicanos"/>
    <x v="98"/>
    <n v="42919"/>
    <n v="5103.3999999999996"/>
    <n v="10"/>
    <s v="Extrema Baja"/>
    <n v="3"/>
    <n v="1"/>
    <n v="0"/>
    <n v="1"/>
    <n v="0"/>
    <n v="0"/>
    <n v="0"/>
    <n v="0"/>
    <n v="0"/>
    <n v="0"/>
    <n v="0"/>
    <n v="0"/>
    <n v="12236"/>
    <n v="54"/>
    <n v="8"/>
    <n v="0"/>
    <n v="0"/>
    <n v="0"/>
    <n v="0"/>
    <n v="0"/>
    <n v="0"/>
    <n v="0"/>
    <n v="0"/>
    <n v="0"/>
    <n v="62"/>
    <n v="611.79999999999995"/>
    <n v="0"/>
    <m/>
    <m/>
    <n v="100"/>
    <n v="10"/>
    <n v="0"/>
    <n v="13.1289221"/>
    <n v="26.609780000000001"/>
    <n v="-13.4808579"/>
    <n v="0"/>
    <n v="10"/>
    <n v="23.29970409375801"/>
    <n v="0"/>
    <s v="UCSF Mejicanos SS Zacamil"/>
    <n v="4"/>
    <n v="32"/>
    <n v="7"/>
    <n v="56"/>
    <n v="0"/>
    <n v="10"/>
    <n v="5"/>
    <s v="NO"/>
    <s v="No"/>
    <n v="28"/>
    <n v="99"/>
    <n v="139"/>
  </r>
  <r>
    <s v="REGION DE SALUD METROPOLITANA"/>
    <x v="5"/>
    <s v="Ciudad Delgado"/>
    <x v="99"/>
    <n v="78141"/>
    <n v="14471.6"/>
    <n v="10"/>
    <s v="Extrema Baja"/>
    <n v="3"/>
    <n v="2"/>
    <n v="1"/>
    <n v="1"/>
    <n v="0"/>
    <n v="0"/>
    <n v="0"/>
    <n v="0"/>
    <n v="0"/>
    <n v="0"/>
    <n v="0"/>
    <n v="0"/>
    <n v="44843"/>
    <n v="15"/>
    <n v="1"/>
    <n v="1"/>
    <n v="0"/>
    <n v="0"/>
    <n v="0"/>
    <n v="0"/>
    <n v="0"/>
    <n v="0"/>
    <n v="0"/>
    <n v="0"/>
    <n v="17"/>
    <n v="2242.15"/>
    <n v="132"/>
    <n v="4"/>
    <n v="128"/>
    <n v="94.112793524072885"/>
    <n v="8"/>
    <n v="5.8872064759271234"/>
    <n v="87.601921575000006"/>
    <n v="13.28397"/>
    <n v="74.317951575000009"/>
    <n v="5"/>
    <n v="18"/>
    <n v="23.035282374169771"/>
    <n v="2"/>
    <m/>
    <n v="20"/>
    <n v="160"/>
    <n v="26"/>
    <n v="208"/>
    <n v="0"/>
    <n v="2"/>
    <n v="10"/>
    <s v="SI"/>
    <s v="SI"/>
    <n v="36"/>
    <n v="360"/>
    <n v="516"/>
  </r>
  <r>
    <s v="REGION DE SALUD METROPOLITANA"/>
    <x v="5"/>
    <s v="Ciudad Delgado"/>
    <x v="100"/>
    <n v="129246"/>
    <n v="3867.5"/>
    <n v="10"/>
    <s v="Extrema Baja"/>
    <n v="3"/>
    <n v="2"/>
    <n v="1"/>
    <n v="1"/>
    <n v="0"/>
    <n v="0"/>
    <n v="0"/>
    <n v="0"/>
    <n v="0"/>
    <n v="0"/>
    <n v="0"/>
    <n v="0"/>
    <n v="58072"/>
    <n v="29"/>
    <n v="0"/>
    <n v="1"/>
    <n v="0"/>
    <n v="0"/>
    <n v="0"/>
    <n v="0"/>
    <n v="0"/>
    <n v="0"/>
    <n v="0"/>
    <n v="0"/>
    <n v="30"/>
    <n v="2903.6"/>
    <n v="516"/>
    <n v="15"/>
    <n v="501"/>
    <n v="82.228957156633143"/>
    <n v="8"/>
    <n v="17.771042843366853"/>
    <n v="187.63934280000001"/>
    <n v="38.773800000000001"/>
    <n v="148.86554280000001"/>
    <n v="10"/>
    <n v="39"/>
    <n v="30.175015087507543"/>
    <n v="2"/>
    <m/>
    <n v="27"/>
    <n v="216"/>
    <n v="26"/>
    <n v="208"/>
    <n v="0"/>
    <n v="3"/>
    <n v="10"/>
    <s v="SI"/>
    <s v="SI"/>
    <n v="41"/>
    <n v="564"/>
    <n v="503"/>
  </r>
  <r>
    <s v="REGION DE SALUD METROPOLITANA"/>
    <x v="5"/>
    <s v="Aguilares"/>
    <x v="101"/>
    <n v="15080"/>
    <n v="120.2"/>
    <n v="10"/>
    <s v="Extrema Moderada"/>
    <n v="5"/>
    <n v="3"/>
    <n v="0"/>
    <n v="0"/>
    <n v="0"/>
    <n v="0"/>
    <n v="0"/>
    <n v="0"/>
    <n v="0"/>
    <n v="0"/>
    <n v="0"/>
    <n v="0"/>
    <n v="15916"/>
    <n v="5"/>
    <n v="0"/>
    <n v="1"/>
    <n v="0"/>
    <n v="0"/>
    <n v="0"/>
    <n v="0"/>
    <n v="0"/>
    <n v="0"/>
    <n v="0"/>
    <n v="0"/>
    <n v="6"/>
    <n v="795.8"/>
    <n v="105"/>
    <n v="1"/>
    <n v="104"/>
    <n v="86.805730082935412"/>
    <n v="8"/>
    <n v="13.194269917064592"/>
    <n v="6.0003319999999993"/>
    <n v="0.90480000000000005"/>
    <n v="5.0955319999999995"/>
    <n v="0"/>
    <n v="3"/>
    <n v="19.893899204244033"/>
    <n v="1"/>
    <m/>
    <n v="3"/>
    <n v="24"/>
    <n v="6"/>
    <n v="48"/>
    <n v="1"/>
    <n v="3"/>
    <n v="5"/>
    <s v="SI"/>
    <s v="SI"/>
    <n v="28"/>
    <n v="131"/>
    <n v="266"/>
  </r>
  <r>
    <s v="REGION DE SALUD METROPOLITANA"/>
    <x v="5"/>
    <s v="Aguilares"/>
    <x v="102"/>
    <n v="25889"/>
    <n v="406.8"/>
    <n v="10"/>
    <s v="Extrema Baja"/>
    <n v="3"/>
    <n v="1"/>
    <n v="1"/>
    <n v="0"/>
    <n v="0"/>
    <n v="0"/>
    <n v="0"/>
    <n v="0"/>
    <n v="0"/>
    <n v="0"/>
    <n v="0"/>
    <n v="0"/>
    <n v="21051"/>
    <n v="6"/>
    <n v="0"/>
    <n v="1"/>
    <n v="0"/>
    <n v="0"/>
    <n v="0"/>
    <n v="0"/>
    <n v="0"/>
    <n v="0"/>
    <n v="0"/>
    <n v="0"/>
    <n v="7"/>
    <n v="1052.55"/>
    <n v="127"/>
    <n v="5"/>
    <n v="122"/>
    <n v="87.934064890028978"/>
    <n v="8"/>
    <n v="12.065935109971024"/>
    <n v="13.624733474999999"/>
    <n v="1.81223"/>
    <n v="11.812503475"/>
    <n v="3"/>
    <n v="1"/>
    <n v="3.8626443663331917"/>
    <n v="1"/>
    <m/>
    <n v="8"/>
    <n v="64"/>
    <n v="10"/>
    <n v="80"/>
    <n v="1"/>
    <n v="7"/>
    <n v="10"/>
    <s v="SI"/>
    <s v="SI"/>
    <n v="34"/>
    <n v="182"/>
    <n v="341"/>
  </r>
  <r>
    <s v="REGION DE SALUD METROPOLITANA"/>
    <x v="5"/>
    <s v="Ilopango"/>
    <x v="103"/>
    <n v="123293"/>
    <n v="3560.6"/>
    <n v="10"/>
    <s v="Extrema Baja"/>
    <n v="3"/>
    <n v="2"/>
    <n v="2"/>
    <n v="5"/>
    <n v="1"/>
    <n v="1"/>
    <n v="2"/>
    <n v="0"/>
    <n v="0"/>
    <n v="0"/>
    <n v="0"/>
    <n v="0"/>
    <n v="68370"/>
    <n v="12"/>
    <n v="0"/>
    <n v="1"/>
    <n v="0"/>
    <n v="0"/>
    <n v="0"/>
    <n v="0"/>
    <n v="0"/>
    <n v="0"/>
    <n v="0"/>
    <n v="0"/>
    <n v="13"/>
    <n v="3418.5"/>
    <n v="654"/>
    <n v="18"/>
    <n v="636"/>
    <n v="80.868802106186919"/>
    <n v="8"/>
    <n v="19.131197893813077"/>
    <n v="210.73856025000003"/>
    <n v="16.028089999999999"/>
    <n v="194.71047025000004"/>
    <n v="10"/>
    <n v="55"/>
    <n v="44.609183003090202"/>
    <n v="3"/>
    <m/>
    <n v="90"/>
    <n v="720"/>
    <n v="202"/>
    <n v="1616"/>
    <n v="21"/>
    <n v="17"/>
    <n v="10"/>
    <s v="SI"/>
    <s v="No"/>
    <n v="41"/>
    <n v="824"/>
    <n v="823"/>
  </r>
  <r>
    <s v="REGION DE SALUD METROPOLITANA"/>
    <x v="5"/>
    <s v="Mejicanos"/>
    <x v="104"/>
    <n v="148234"/>
    <n v="6701.8"/>
    <n v="10"/>
    <s v="Extrema Baja"/>
    <n v="3"/>
    <n v="5"/>
    <n v="2"/>
    <n v="3"/>
    <n v="1"/>
    <n v="1"/>
    <n v="0"/>
    <n v="0"/>
    <n v="0"/>
    <n v="0"/>
    <n v="0"/>
    <n v="0"/>
    <n v="75707"/>
    <n v="12"/>
    <n v="0"/>
    <n v="0"/>
    <n v="0"/>
    <n v="0"/>
    <n v="0"/>
    <n v="0"/>
    <n v="0"/>
    <n v="0"/>
    <n v="0"/>
    <n v="0"/>
    <n v="12"/>
    <n v="3785.35"/>
    <n v="1528"/>
    <n v="80"/>
    <n v="1448"/>
    <n v="59.633851559300986"/>
    <n v="5"/>
    <n v="40.366148440699014"/>
    <n v="280.55878595000001"/>
    <n v="17.788080000000001"/>
    <n v="262.77070595000004"/>
    <n v="10"/>
    <n v="51"/>
    <n v="34.405062266416607"/>
    <n v="2"/>
    <m/>
    <n v="60"/>
    <n v="480"/>
    <n v="37"/>
    <n v="296"/>
    <n v="6"/>
    <n v="18"/>
    <n v="5"/>
    <s v="NO"/>
    <s v="No"/>
    <n v="33"/>
    <n v="663"/>
    <n v="786"/>
  </r>
  <r>
    <s v="REGION DE SALUD METROPOLITANA"/>
    <x v="5"/>
    <s v="Apopa"/>
    <x v="105"/>
    <n v="32668"/>
    <n v="391.9"/>
    <n v="10"/>
    <s v="Extrema Baja"/>
    <n v="3"/>
    <n v="2"/>
    <n v="0"/>
    <n v="1"/>
    <n v="0"/>
    <n v="0"/>
    <n v="0"/>
    <n v="0"/>
    <n v="1"/>
    <n v="0"/>
    <n v="0"/>
    <n v="0"/>
    <n v="15023"/>
    <n v="7"/>
    <n v="0"/>
    <n v="0"/>
    <n v="0"/>
    <n v="0"/>
    <n v="0"/>
    <n v="0"/>
    <n v="0"/>
    <n v="0"/>
    <n v="0"/>
    <n v="0"/>
    <n v="7"/>
    <n v="751.15"/>
    <n v="84"/>
    <n v="2"/>
    <n v="82"/>
    <n v="88.817147041203498"/>
    <n v="8"/>
    <n v="11.182852958796511"/>
    <n v="12.269284099999998"/>
    <n v="2.2867600000000001"/>
    <n v="9.9825240999999991"/>
    <n v="0"/>
    <n v="10"/>
    <n v="30.610995469572671"/>
    <n v="1"/>
    <m/>
    <n v="6"/>
    <n v="48"/>
    <n v="11"/>
    <n v="88"/>
    <n v="1"/>
    <n v="11"/>
    <n v="5"/>
    <s v="SI"/>
    <s v="SI"/>
    <n v="26"/>
    <n v="159"/>
    <n v="154"/>
  </r>
  <r>
    <s v="REGION DE SALUD METROPOLITANA"/>
    <x v="5"/>
    <s v="Panchimalco"/>
    <x v="106"/>
    <n v="46141"/>
    <n v="512.9"/>
    <n v="10"/>
    <s v="Extrema Moderada"/>
    <n v="5"/>
    <n v="6"/>
    <n v="1"/>
    <n v="0"/>
    <n v="0"/>
    <n v="0"/>
    <n v="0"/>
    <n v="0"/>
    <n v="1"/>
    <n v="0"/>
    <n v="0"/>
    <n v="0"/>
    <n v="32381"/>
    <n v="4"/>
    <n v="0"/>
    <n v="0"/>
    <n v="0"/>
    <n v="0"/>
    <n v="0"/>
    <n v="0"/>
    <n v="0"/>
    <n v="0"/>
    <n v="0"/>
    <n v="0"/>
    <n v="4"/>
    <n v="1619.05"/>
    <n v="857"/>
    <n v="65"/>
    <n v="792"/>
    <n v="47.067724900404556"/>
    <n v="3"/>
    <n v="52.932275099595437"/>
    <n v="37.352293025000002"/>
    <n v="1.8456399999999999"/>
    <n v="35.506653024999999"/>
    <n v="3"/>
    <n v="10"/>
    <n v="21.672698901194167"/>
    <n v="1"/>
    <m/>
    <n v="9"/>
    <n v="72"/>
    <n v="12"/>
    <n v="96"/>
    <n v="1"/>
    <n v="40"/>
    <n v="0"/>
    <s v="SI"/>
    <s v="No"/>
    <n v="21"/>
    <n v="235"/>
    <n v="342"/>
  </r>
  <r>
    <s v="REGION DE SALUD METROPOLITANA"/>
    <x v="5"/>
    <s v="Panchimalco"/>
    <x v="107"/>
    <n v="13534"/>
    <n v="345"/>
    <n v="10"/>
    <s v="Extrema Moderada"/>
    <n v="5"/>
    <n v="2"/>
    <n v="0"/>
    <n v="0"/>
    <n v="0"/>
    <n v="0"/>
    <n v="0"/>
    <n v="0"/>
    <n v="0"/>
    <n v="0"/>
    <n v="0"/>
    <n v="0"/>
    <n v="10855"/>
    <n v="1"/>
    <n v="0"/>
    <n v="0"/>
    <n v="0"/>
    <n v="0"/>
    <n v="0"/>
    <n v="0"/>
    <n v="0"/>
    <n v="0"/>
    <n v="0"/>
    <n v="0"/>
    <n v="1"/>
    <n v="542.75"/>
    <n v="86"/>
    <n v="3"/>
    <n v="83"/>
    <n v="84.154767388300328"/>
    <n v="8"/>
    <n v="15.845232611699679"/>
    <n v="3.6727892499999997"/>
    <n v="0.13533999999999999"/>
    <n v="3.5374492499999999"/>
    <n v="0"/>
    <n v="2"/>
    <n v="14.777597162701344"/>
    <n v="1"/>
    <m/>
    <n v="3"/>
    <n v="24"/>
    <n v="4"/>
    <n v="32"/>
    <n v="2"/>
    <n v="8"/>
    <n v="0"/>
    <s v="SI"/>
    <s v="SI"/>
    <n v="23"/>
    <n v="141"/>
    <n v="183"/>
  </r>
  <r>
    <s v="REGION DE SALUD METROPOLITANA"/>
    <x v="5"/>
    <s v="San Marcos"/>
    <x v="108"/>
    <n v="70262"/>
    <n v="4776.7"/>
    <n v="10"/>
    <s v="Extrema Baja"/>
    <n v="3"/>
    <n v="3"/>
    <n v="0"/>
    <n v="1"/>
    <n v="0"/>
    <n v="0"/>
    <n v="0"/>
    <n v="0"/>
    <n v="0"/>
    <n v="0"/>
    <n v="0"/>
    <n v="0"/>
    <n v="48649"/>
    <n v="10"/>
    <n v="0"/>
    <n v="0"/>
    <n v="0"/>
    <n v="0"/>
    <n v="0"/>
    <n v="0"/>
    <n v="0"/>
    <n v="0"/>
    <n v="0"/>
    <n v="0"/>
    <n v="10"/>
    <n v="2432.4499999999998"/>
    <n v="145"/>
    <n v="1"/>
    <n v="144"/>
    <n v="94.038931941047082"/>
    <n v="8"/>
    <n v="5.9610680589529075"/>
    <n v="85.454400950000007"/>
    <n v="7.0262000000000002"/>
    <n v="78.428200950000004"/>
    <n v="8"/>
    <n v="24"/>
    <n v="34.157866271953544"/>
    <n v="1"/>
    <m/>
    <n v="13"/>
    <n v="104"/>
    <n v="8"/>
    <n v="64"/>
    <n v="3"/>
    <n v="7"/>
    <n v="5"/>
    <s v="SI"/>
    <s v="No"/>
    <n v="34"/>
    <n v="437"/>
    <n v="472"/>
  </r>
  <r>
    <s v="REGION DE SALUD METROPOLITANA"/>
    <x v="5"/>
    <s v="San Martin"/>
    <x v="109"/>
    <n v="91467"/>
    <n v="1638.1"/>
    <n v="10"/>
    <s v="Extrema Baja"/>
    <n v="3"/>
    <n v="6"/>
    <n v="1"/>
    <n v="1"/>
    <n v="0"/>
    <n v="0"/>
    <n v="0"/>
    <n v="0"/>
    <n v="0"/>
    <n v="0"/>
    <n v="0"/>
    <n v="0"/>
    <n v="56549"/>
    <n v="4"/>
    <n v="0"/>
    <n v="1"/>
    <n v="0"/>
    <n v="0"/>
    <n v="0"/>
    <n v="0"/>
    <n v="0"/>
    <n v="0"/>
    <n v="0"/>
    <n v="0"/>
    <n v="5"/>
    <n v="2827.45"/>
    <n v="249"/>
    <n v="8"/>
    <n v="241"/>
    <n v="91.193478222426577"/>
    <n v="8"/>
    <n v="8.8065217775734332"/>
    <n v="129.30918457499999"/>
    <n v="4.5733499999999996"/>
    <n v="124.73583457499998"/>
    <n v="10"/>
    <n v="23"/>
    <n v="25.145680955973191"/>
    <n v="1"/>
    <m/>
    <n v="1"/>
    <n v="8"/>
    <n v="1"/>
    <n v="8"/>
    <n v="0"/>
    <n v="10"/>
    <n v="5"/>
    <s v="SI"/>
    <s v="No"/>
    <n v="36"/>
    <n v="589"/>
    <n v="949"/>
  </r>
  <r>
    <s v="REGION DE SALUD METROPOLITANA"/>
    <x v="5"/>
    <s v="Barrios"/>
    <x v="110"/>
    <n v="290269"/>
    <n v="4017.8"/>
    <n v="10"/>
    <s v="Extrema Baja"/>
    <n v="3"/>
    <n v="19"/>
    <n v="5"/>
    <n v="22"/>
    <n v="2"/>
    <n v="0"/>
    <n v="1"/>
    <n v="0"/>
    <n v="11"/>
    <n v="1"/>
    <n v="0"/>
    <n v="1"/>
    <n v="278657"/>
    <n v="91"/>
    <n v="0"/>
    <n v="5"/>
    <n v="0"/>
    <n v="1"/>
    <n v="0"/>
    <n v="0"/>
    <n v="0"/>
    <n v="0"/>
    <n v="0"/>
    <n v="0"/>
    <n v="97"/>
    <n v="13932.85"/>
    <n v="2617"/>
    <n v="144"/>
    <n v="2473"/>
    <n v="81.217051787681626"/>
    <n v="8"/>
    <n v="18.78294821231837"/>
    <n v="2022.137218325"/>
    <n v="281.56092999999998"/>
    <n v="1740.576288325"/>
    <n v="10"/>
    <n v="150"/>
    <n v="51.676203797167453"/>
    <n v="17"/>
    <m/>
    <n v="180"/>
    <n v="1440"/>
    <n v="134"/>
    <n v="1072"/>
    <n v="25"/>
    <n v="41"/>
    <n v="5"/>
    <s v="SI"/>
    <s v="No"/>
    <n v="36"/>
    <n v="5164"/>
    <n v="4283"/>
  </r>
  <r>
    <s v="REGION DE SALUD METROPOLITANA"/>
    <x v="5"/>
    <s v="Lourdes"/>
    <x v="110"/>
    <n v="290269"/>
    <n v="4017.8"/>
    <n v="10"/>
    <s v="Extrema Baja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13"/>
    <n v="0"/>
    <n v="0"/>
  </r>
  <r>
    <s v="REGION DE SALUD METROPOLITANA"/>
    <x v="5"/>
    <s v="Mejicanos"/>
    <x v="110"/>
    <n v="290269"/>
    <n v="4017.8"/>
    <n v="10"/>
    <s v="Extrema Baja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13"/>
    <n v="0"/>
    <n v="0"/>
  </r>
  <r>
    <s v="REGION DE SALUD METROPOLITANA"/>
    <x v="5"/>
    <s v="Panchimalco"/>
    <x v="110"/>
    <n v="290269"/>
    <n v="4017.8"/>
    <n v="10"/>
    <s v="Extrema Baja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13"/>
    <n v="0"/>
    <n v="0"/>
  </r>
  <r>
    <s v="REGION DE SALUD METROPOLITANA"/>
    <x v="5"/>
    <s v="San Jacinto"/>
    <x v="110"/>
    <n v="290269"/>
    <n v="4017.8"/>
    <n v="10"/>
    <s v="Extrema Baja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13"/>
    <n v="0"/>
    <n v="0"/>
  </r>
  <r>
    <s v="REGION DE SALUD METROPOLITANA"/>
    <x v="5"/>
    <s v="San Miguelito"/>
    <x v="110"/>
    <n v="290269"/>
    <n v="4017.8"/>
    <n v="10"/>
    <s v="Extrema Baja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13"/>
    <n v="0"/>
    <n v="0"/>
  </r>
  <r>
    <s v="REGION DE SALUD METROPOLITANA"/>
    <x v="5"/>
    <s v="San Marcos"/>
    <x v="111"/>
    <n v="21802"/>
    <n v="714.4"/>
    <n v="10"/>
    <s v="Extrema Baja"/>
    <n v="3"/>
    <n v="1"/>
    <n v="0"/>
    <n v="0"/>
    <n v="0"/>
    <n v="0"/>
    <n v="0"/>
    <n v="0"/>
    <n v="0"/>
    <n v="0"/>
    <n v="0"/>
    <n v="0"/>
    <n v="10924"/>
    <n v="0"/>
    <n v="0"/>
    <n v="0"/>
    <n v="0"/>
    <n v="0"/>
    <n v="0"/>
    <n v="0"/>
    <n v="0"/>
    <n v="0"/>
    <n v="0"/>
    <n v="0"/>
    <n v="0"/>
    <n v="546.20000000000005"/>
    <n v="74"/>
    <n v="0"/>
    <n v="74"/>
    <n v="86.451849139509335"/>
    <n v="8"/>
    <n v="13.548150860490663"/>
    <n v="5.9541262000000001"/>
    <n v="0"/>
    <n v="5.9541262000000001"/>
    <n v="0"/>
    <n v="8"/>
    <n v="36.693881295294005"/>
    <n v="0"/>
    <s v="UCSF San Marcos SS"/>
    <n v="1"/>
    <n v="8"/>
    <n v="3"/>
    <n v="24"/>
    <n v="0"/>
    <n v="8"/>
    <n v="10"/>
    <s v="SI"/>
    <s v="No"/>
    <n v="31"/>
    <n v="128"/>
    <n v="191"/>
  </r>
  <r>
    <s v="REGION DE SALUD METROPOLITANA"/>
    <x v="5"/>
    <s v="San Marcos"/>
    <x v="112"/>
    <n v="28706"/>
    <n v="1180.4000000000001"/>
    <n v="10"/>
    <s v="Extrema Baja"/>
    <n v="3"/>
    <n v="1"/>
    <n v="0"/>
    <n v="1"/>
    <n v="0"/>
    <n v="0"/>
    <n v="0"/>
    <n v="0"/>
    <n v="0"/>
    <n v="0"/>
    <n v="0"/>
    <n v="0"/>
    <n v="17934"/>
    <n v="2"/>
    <n v="0"/>
    <n v="1"/>
    <n v="0"/>
    <n v="0"/>
    <n v="0"/>
    <n v="0"/>
    <n v="0"/>
    <n v="0"/>
    <n v="0"/>
    <n v="0"/>
    <n v="3"/>
    <n v="896.7"/>
    <n v="99"/>
    <n v="0"/>
    <n v="99"/>
    <n v="88.959518233522914"/>
    <n v="8"/>
    <n v="11.040481766477082"/>
    <n v="12.8703351"/>
    <n v="0.86117999999999995"/>
    <n v="12.009155100000001"/>
    <n v="3"/>
    <n v="9"/>
    <n v="31.352330523235562"/>
    <n v="1"/>
    <m/>
    <n v="7"/>
    <n v="56"/>
    <n v="5"/>
    <n v="40"/>
    <n v="0"/>
    <n v="8"/>
    <n v="10"/>
    <s v="SI"/>
    <s v="No"/>
    <n v="34"/>
    <n v="247"/>
    <n v="202"/>
  </r>
  <r>
    <s v="REGION DE SALUD METROPOLITANA"/>
    <x v="5"/>
    <s v="Soyapango"/>
    <x v="113"/>
    <n v="275138"/>
    <n v="9258.2999999999993"/>
    <n v="10"/>
    <s v="Extrema Baja"/>
    <n v="3"/>
    <n v="3"/>
    <n v="1"/>
    <n v="4"/>
    <n v="1"/>
    <n v="0"/>
    <n v="0"/>
    <n v="0"/>
    <n v="1"/>
    <n v="0"/>
    <n v="1"/>
    <n v="0"/>
    <n v="149382"/>
    <n v="36"/>
    <n v="0"/>
    <n v="12"/>
    <n v="0"/>
    <n v="0"/>
    <n v="0"/>
    <n v="0"/>
    <n v="0"/>
    <n v="0"/>
    <n v="0"/>
    <n v="0"/>
    <n v="48"/>
    <n v="7469.1"/>
    <n v="1128"/>
    <n v="29"/>
    <n v="1099"/>
    <n v="84.8977788488573"/>
    <n v="8"/>
    <n v="15.102221151142709"/>
    <n v="1027.5166179"/>
    <n v="132.06623999999999"/>
    <n v="895.45037790000003"/>
    <n v="10"/>
    <n v="75"/>
    <n v="27.259048186728112"/>
    <n v="2"/>
    <m/>
    <n v="9"/>
    <n v="72"/>
    <n v="18"/>
    <n v="144"/>
    <n v="2"/>
    <n v="8"/>
    <n v="10"/>
    <s v="SI"/>
    <s v="No"/>
    <n v="41"/>
    <n v="1692"/>
    <n v="2127"/>
  </r>
  <r>
    <s v="REGION DE SALUD METROPOLITANA"/>
    <x v="5"/>
    <s v="Tonacatepeque"/>
    <x v="114"/>
    <n v="121303"/>
    <n v="1795.9"/>
    <n v="10"/>
    <s v="Extrema Baja"/>
    <n v="3"/>
    <n v="3"/>
    <n v="2"/>
    <n v="0"/>
    <n v="1"/>
    <n v="2"/>
    <n v="0"/>
    <n v="0"/>
    <n v="0"/>
    <n v="1"/>
    <n v="0"/>
    <n v="0"/>
    <n v="64836"/>
    <n v="13"/>
    <n v="0"/>
    <n v="0"/>
    <n v="0"/>
    <n v="0"/>
    <n v="0"/>
    <n v="0"/>
    <n v="0"/>
    <n v="0"/>
    <n v="0"/>
    <n v="0"/>
    <n v="13"/>
    <n v="3241.8"/>
    <n v="240"/>
    <n v="4"/>
    <n v="236"/>
    <n v="92.596705533962606"/>
    <n v="8"/>
    <n v="7.4032944660373854"/>
    <n v="196.6200327"/>
    <n v="15.76939"/>
    <n v="180.85064270000001"/>
    <n v="10"/>
    <n v="24"/>
    <n v="19.785166071737716"/>
    <n v="3"/>
    <m/>
    <n v="19"/>
    <n v="152"/>
    <n v="86"/>
    <n v="688"/>
    <n v="11"/>
    <n v="15"/>
    <n v="5"/>
    <s v="NO"/>
    <s v="No"/>
    <n v="36"/>
    <n v="573"/>
    <n v="653"/>
  </r>
  <r>
    <s v="REGION DE SALUD PARACENTRAL"/>
    <x v="6"/>
    <s v="Ilobasco"/>
    <x v="115"/>
    <n v="1481"/>
    <n v="21.6"/>
    <n v="3"/>
    <s v="Extrema Severa"/>
    <n v="10"/>
    <n v="1"/>
    <n v="1"/>
    <n v="0"/>
    <n v="0"/>
    <n v="0"/>
    <n v="0"/>
    <n v="0"/>
    <n v="0"/>
    <n v="0"/>
    <n v="0"/>
    <n v="0"/>
    <n v="2904"/>
    <n v="0"/>
    <n v="0"/>
    <n v="0"/>
    <n v="0"/>
    <n v="0"/>
    <n v="0"/>
    <n v="0"/>
    <n v="0"/>
    <n v="0"/>
    <n v="0"/>
    <n v="0"/>
    <n v="0"/>
    <n v="145.19999999999999"/>
    <n v="24"/>
    <n v="0"/>
    <n v="24"/>
    <n v="83.471074380165291"/>
    <n v="8"/>
    <n v="16.528925619834713"/>
    <n v="0.10752059999999999"/>
    <n v="0"/>
    <n v="0.10752059999999999"/>
    <n v="0"/>
    <n v="0"/>
    <n v="0"/>
    <n v="0"/>
    <s v="UCSFI Tejutepeque CA"/>
    <n v="2"/>
    <n v="16"/>
    <n v="2"/>
    <n v="16"/>
    <n v="0"/>
    <n v="1"/>
    <n v="0"/>
    <s v="SI"/>
    <s v="No"/>
    <n v="21"/>
    <n v="31"/>
    <n v="36"/>
  </r>
  <r>
    <s v="REGION DE SALUD PARACENTRAL"/>
    <x v="6"/>
    <s v="Sensuntepeque"/>
    <x v="116"/>
    <n v="6868"/>
    <n v="22.1"/>
    <n v="3"/>
    <s v="Extrema Alta"/>
    <n v="8"/>
    <n v="2"/>
    <n v="1"/>
    <n v="0"/>
    <n v="0"/>
    <n v="0"/>
    <n v="0"/>
    <n v="0"/>
    <n v="0"/>
    <n v="0"/>
    <n v="0"/>
    <n v="0"/>
    <n v="6186"/>
    <n v="0"/>
    <n v="0"/>
    <n v="0"/>
    <n v="0"/>
    <n v="0"/>
    <n v="0"/>
    <n v="0"/>
    <n v="0"/>
    <n v="0"/>
    <n v="0"/>
    <n v="0"/>
    <n v="0"/>
    <n v="309.3"/>
    <n v="65"/>
    <n v="0"/>
    <n v="65"/>
    <n v="78.984804397025542"/>
    <n v="8"/>
    <n v="21.015195602974458"/>
    <n v="1.0621361999999999"/>
    <n v="0"/>
    <n v="1.0621361999999999"/>
    <n v="0"/>
    <n v="3"/>
    <n v="43.680838672102503"/>
    <n v="0"/>
    <s v="UCSFE Sensuntepeque CA"/>
    <n v="2"/>
    <n v="16"/>
    <n v="3"/>
    <n v="24"/>
    <n v="0"/>
    <n v="9"/>
    <n v="0"/>
    <s v="SI"/>
    <s v="No"/>
    <n v="19"/>
    <n v="23"/>
    <n v="34"/>
  </r>
  <r>
    <s v="REGION DE SALUD PARACENTRAL"/>
    <x v="6"/>
    <s v="Sensuntepeque"/>
    <x v="117"/>
    <n v="6576"/>
    <n v="145.1"/>
    <n v="10"/>
    <s v="Extrema Moderada"/>
    <n v="5"/>
    <n v="1"/>
    <n v="0"/>
    <n v="0"/>
    <n v="0"/>
    <n v="0"/>
    <n v="0"/>
    <n v="0"/>
    <n v="0"/>
    <n v="0"/>
    <n v="0"/>
    <n v="0"/>
    <n v="5017"/>
    <n v="0"/>
    <n v="0"/>
    <n v="0"/>
    <n v="0"/>
    <n v="0"/>
    <n v="0"/>
    <n v="0"/>
    <n v="0"/>
    <n v="0"/>
    <n v="0"/>
    <n v="0"/>
    <n v="0"/>
    <n v="250.85"/>
    <n v="33"/>
    <n v="0"/>
    <n v="33"/>
    <n v="86.844727925054812"/>
    <n v="8"/>
    <n v="13.155272074945188"/>
    <n v="0.82479479999999994"/>
    <n v="0"/>
    <n v="0.82479479999999994"/>
    <n v="0"/>
    <n v="0"/>
    <n v="0"/>
    <n v="0"/>
    <s v="UCSFE Sensuntepeque CA"/>
    <n v="2"/>
    <n v="16"/>
    <n v="3"/>
    <n v="24"/>
    <n v="0"/>
    <n v="4"/>
    <n v="0"/>
    <s v="SI"/>
    <s v="No"/>
    <n v="23"/>
    <n v="50"/>
    <n v="94"/>
  </r>
  <r>
    <s v="REGION DE SALUD PARACENTRAL"/>
    <x v="6"/>
    <s v="Ilobasco"/>
    <x v="118"/>
    <n v="70223"/>
    <n v="131.30000000000001"/>
    <n v="10"/>
    <s v="Extrema Alta"/>
    <n v="8"/>
    <n v="13"/>
    <n v="1"/>
    <n v="1"/>
    <n v="1"/>
    <n v="1"/>
    <n v="0"/>
    <n v="0"/>
    <n v="1"/>
    <n v="0"/>
    <n v="0"/>
    <n v="0"/>
    <n v="58170"/>
    <n v="9"/>
    <n v="0"/>
    <n v="1"/>
    <n v="0"/>
    <n v="0"/>
    <n v="0"/>
    <n v="0"/>
    <n v="0"/>
    <n v="0"/>
    <n v="0"/>
    <n v="0"/>
    <n v="10"/>
    <n v="2908.5"/>
    <n v="768"/>
    <n v="11"/>
    <n v="757"/>
    <n v="73.594636410520891"/>
    <n v="5"/>
    <n v="26.405363589479116"/>
    <n v="102.12179775"/>
    <n v="7.0223000000000004"/>
    <n v="95.099497749999998"/>
    <n v="8"/>
    <n v="14"/>
    <n v="19.936488045227346"/>
    <n v="2"/>
    <m/>
    <n v="18"/>
    <n v="144"/>
    <n v="30"/>
    <n v="240"/>
    <n v="14"/>
    <n v="48"/>
    <n v="0"/>
    <s v="SI"/>
    <s v="No"/>
    <n v="31"/>
    <n v="341"/>
    <n v="507"/>
  </r>
  <r>
    <s v="REGION DE SALUD PARACENTRAL"/>
    <x v="6"/>
    <s v="Ilobasco"/>
    <x v="119"/>
    <n v="6723"/>
    <n v="47.2"/>
    <n v="3"/>
    <s v="Extrema Severa"/>
    <n v="10"/>
    <n v="2"/>
    <n v="1"/>
    <n v="0"/>
    <n v="0"/>
    <n v="0"/>
    <n v="0"/>
    <n v="0"/>
    <n v="0"/>
    <n v="0"/>
    <n v="0"/>
    <n v="0"/>
    <n v="7029"/>
    <n v="2"/>
    <n v="0"/>
    <n v="0"/>
    <n v="0"/>
    <n v="0"/>
    <n v="0"/>
    <n v="0"/>
    <n v="0"/>
    <n v="0"/>
    <n v="0"/>
    <n v="0"/>
    <n v="2"/>
    <n v="351.45"/>
    <n v="71"/>
    <n v="2"/>
    <n v="69"/>
    <n v="79.797979797979806"/>
    <n v="8"/>
    <n v="20.202020202020201"/>
    <n v="1.1813991750000001"/>
    <n v="0.13446"/>
    <n v="1.0469391750000001"/>
    <n v="0"/>
    <n v="1"/>
    <n v="14.874312063067082"/>
    <n v="0"/>
    <s v="UCSFI Tejutepeque CA"/>
    <n v="4"/>
    <n v="32"/>
    <n v="4"/>
    <n v="32"/>
    <n v="0"/>
    <n v="9"/>
    <n v="0"/>
    <s v="SI"/>
    <s v="No"/>
    <n v="21"/>
    <n v="26"/>
    <n v="75"/>
  </r>
  <r>
    <s v="REGION DE SALUD PARACENTRAL"/>
    <x v="6"/>
    <s v="Sensuntepeque"/>
    <x v="120"/>
    <n v="8346"/>
    <n v="51.4"/>
    <n v="5"/>
    <s v="Extrema Moderada"/>
    <n v="5"/>
    <n v="1"/>
    <n v="0"/>
    <n v="0"/>
    <n v="0"/>
    <n v="0"/>
    <n v="0"/>
    <n v="0"/>
    <n v="0"/>
    <n v="0"/>
    <n v="0"/>
    <n v="0"/>
    <n v="6592"/>
    <n v="1"/>
    <n v="0"/>
    <n v="0"/>
    <n v="0"/>
    <n v="0"/>
    <n v="0"/>
    <n v="0"/>
    <n v="0"/>
    <n v="0"/>
    <n v="0"/>
    <n v="0"/>
    <n v="1"/>
    <n v="329.6"/>
    <n v="57"/>
    <n v="1"/>
    <n v="56"/>
    <n v="82.706310679611647"/>
    <n v="8"/>
    <n v="17.293689320388346"/>
    <n v="1.3754208000000001"/>
    <n v="8.3460000000000006E-2"/>
    <n v="1.2919608"/>
    <n v="0"/>
    <n v="2"/>
    <n v="23.963575365444527"/>
    <n v="0"/>
    <s v="UCSFE Sensuntepeque CA"/>
    <n v="3"/>
    <n v="24"/>
    <n v="2"/>
    <n v="16"/>
    <n v="0"/>
    <n v="5"/>
    <n v="0"/>
    <s v="SI"/>
    <s v="No"/>
    <n v="18"/>
    <n v="34"/>
    <n v="80"/>
  </r>
  <r>
    <s v="REGION DE SALUD PARACENTRAL"/>
    <x v="6"/>
    <s v="Sensuntepeque"/>
    <x v="121"/>
    <n v="44092"/>
    <n v="72.900000000000006"/>
    <n v="5"/>
    <s v="Extrema Moderada"/>
    <n v="5"/>
    <n v="9"/>
    <n v="1"/>
    <n v="1"/>
    <n v="1"/>
    <n v="1"/>
    <n v="0"/>
    <n v="0"/>
    <n v="0"/>
    <n v="0"/>
    <n v="0"/>
    <n v="0"/>
    <n v="38955"/>
    <n v="15"/>
    <n v="0"/>
    <n v="0"/>
    <n v="0"/>
    <n v="0"/>
    <n v="0"/>
    <n v="0"/>
    <n v="0"/>
    <n v="0"/>
    <n v="0"/>
    <n v="0"/>
    <n v="15"/>
    <n v="1947.75"/>
    <n v="567"/>
    <n v="12"/>
    <n v="555"/>
    <n v="70.889487870619945"/>
    <n v="5"/>
    <n v="29.110512129380055"/>
    <n v="42.940096500000003"/>
    <n v="6.6138000000000003"/>
    <n v="36.326296500000005"/>
    <n v="3"/>
    <n v="9"/>
    <n v="20.411866098158395"/>
    <n v="2"/>
    <m/>
    <n v="16"/>
    <n v="128"/>
    <n v="20"/>
    <n v="160"/>
    <n v="11"/>
    <n v="34"/>
    <n v="0"/>
    <s v="SI"/>
    <s v="No"/>
    <n v="18"/>
    <n v="327"/>
    <n v="438"/>
  </r>
  <r>
    <s v="REGION DE SALUD PARACENTRAL"/>
    <x v="6"/>
    <s v="Ilobasco"/>
    <x v="122"/>
    <n v="7968"/>
    <n v="66.2"/>
    <n v="5"/>
    <s v="Extrema Alta"/>
    <n v="8"/>
    <n v="3"/>
    <n v="0"/>
    <n v="0"/>
    <n v="0"/>
    <n v="0"/>
    <n v="0"/>
    <n v="0"/>
    <n v="0"/>
    <n v="0"/>
    <n v="0"/>
    <n v="0"/>
    <n v="6778"/>
    <n v="1"/>
    <n v="0"/>
    <n v="0"/>
    <n v="0"/>
    <n v="0"/>
    <n v="0"/>
    <n v="0"/>
    <n v="0"/>
    <n v="0"/>
    <n v="0"/>
    <n v="0"/>
    <n v="1"/>
    <n v="338.9"/>
    <n v="55"/>
    <n v="1"/>
    <n v="54"/>
    <n v="83.77102390085571"/>
    <n v="8"/>
    <n v="16.22897609914429"/>
    <n v="1.3501776000000001"/>
    <n v="7.9680000000000001E-2"/>
    <n v="1.2704976000000001"/>
    <n v="0"/>
    <n v="3"/>
    <n v="37.650602409638559"/>
    <n v="1"/>
    <m/>
    <n v="4"/>
    <n v="32"/>
    <n v="5"/>
    <n v="40"/>
    <n v="1"/>
    <n v="9"/>
    <n v="0"/>
    <s v="SI"/>
    <s v="No"/>
    <n v="21"/>
    <n v="43"/>
    <n v="98"/>
  </r>
  <r>
    <s v="REGION DE SALUD PARACENTRAL"/>
    <x v="6"/>
    <s v="Sensuntepeque"/>
    <x v="123"/>
    <n v="13225"/>
    <n v="41.5"/>
    <n v="3"/>
    <s v="Extrema Alta"/>
    <n v="8"/>
    <n v="5"/>
    <n v="0"/>
    <n v="0"/>
    <n v="0"/>
    <n v="0"/>
    <n v="0"/>
    <n v="0"/>
    <n v="0"/>
    <n v="0"/>
    <n v="0"/>
    <n v="0"/>
    <n v="10537"/>
    <n v="1"/>
    <n v="0"/>
    <n v="0"/>
    <n v="0"/>
    <n v="0"/>
    <n v="0"/>
    <n v="0"/>
    <n v="0"/>
    <n v="0"/>
    <n v="0"/>
    <n v="0"/>
    <n v="1"/>
    <n v="526.85"/>
    <n v="131"/>
    <n v="2"/>
    <n v="129"/>
    <n v="75.135237733700293"/>
    <n v="8"/>
    <n v="24.864762266299707"/>
    <n v="3.483795625"/>
    <n v="0.13225000000000001"/>
    <n v="3.351545625"/>
    <n v="0"/>
    <n v="1"/>
    <n v="7.5614366729678633"/>
    <n v="1"/>
    <m/>
    <n v="7"/>
    <n v="56"/>
    <n v="10"/>
    <n v="80"/>
    <n v="1"/>
    <n v="16"/>
    <n v="0"/>
    <s v="SI"/>
    <s v="No"/>
    <n v="19"/>
    <n v="37"/>
    <n v="82"/>
  </r>
  <r>
    <s v="REGION DE SALUD PARACENTRAL"/>
    <x v="7"/>
    <s v="Apastepeque"/>
    <x v="124"/>
    <n v="19838"/>
    <n v="155.1"/>
    <n v="10"/>
    <s v="Extrema Alta"/>
    <n v="8"/>
    <n v="7"/>
    <n v="1"/>
    <n v="0"/>
    <n v="1"/>
    <n v="0"/>
    <n v="0"/>
    <n v="0"/>
    <n v="0"/>
    <n v="0"/>
    <n v="0"/>
    <n v="0"/>
    <n v="27021"/>
    <n v="3"/>
    <n v="0"/>
    <n v="0"/>
    <n v="0"/>
    <n v="0"/>
    <n v="0"/>
    <n v="0"/>
    <n v="0"/>
    <n v="0"/>
    <n v="0"/>
    <n v="0"/>
    <n v="3"/>
    <n v="1351.05"/>
    <n v="179"/>
    <n v="1"/>
    <n v="178"/>
    <n v="86.751045483142747"/>
    <n v="8"/>
    <n v="13.248954516857259"/>
    <n v="13.401064949999999"/>
    <n v="0.59514"/>
    <n v="12.805924949999998"/>
    <n v="3"/>
    <n v="0"/>
    <n v="0"/>
    <n v="1"/>
    <m/>
    <n v="2"/>
    <n v="16"/>
    <n v="2"/>
    <n v="16"/>
    <n v="4"/>
    <n v="21"/>
    <n v="0"/>
    <s v="SI"/>
    <s v="No"/>
    <n v="29"/>
    <n v="131"/>
    <n v="238"/>
  </r>
  <r>
    <s v="REGION DE SALUD PARACENTRAL"/>
    <x v="7"/>
    <s v="Verapaz"/>
    <x v="125"/>
    <n v="5886"/>
    <n v="255.2"/>
    <n v="10"/>
    <s v="Extrema Moderada"/>
    <n v="5"/>
    <n v="1"/>
    <n v="0"/>
    <n v="0"/>
    <n v="0"/>
    <n v="0"/>
    <n v="0"/>
    <n v="0"/>
    <n v="0"/>
    <n v="0"/>
    <n v="0"/>
    <n v="0"/>
    <n v="5674"/>
    <n v="1"/>
    <n v="0"/>
    <n v="0"/>
    <n v="0"/>
    <n v="0"/>
    <n v="0"/>
    <n v="0"/>
    <n v="0"/>
    <n v="0"/>
    <n v="0"/>
    <n v="0"/>
    <n v="1"/>
    <n v="283.7"/>
    <n v="65"/>
    <n v="1"/>
    <n v="64"/>
    <n v="77.08847373986606"/>
    <n v="8"/>
    <n v="22.911526260133947"/>
    <n v="0.83492909999999998"/>
    <n v="5.8860000000000003E-2"/>
    <n v="0.77606909999999996"/>
    <n v="0"/>
    <n v="3"/>
    <n v="50.968399592252808"/>
    <n v="0"/>
    <s v="UCSFE Verapaz SV"/>
    <n v="2"/>
    <n v="16"/>
    <n v="3"/>
    <n v="24"/>
    <n v="0"/>
    <n v="8"/>
    <n v="10"/>
    <s v="SI"/>
    <s v="No"/>
    <n v="33"/>
    <n v="44"/>
    <n v="70"/>
  </r>
  <r>
    <s v="REGION DE SALUD PARACENTRAL"/>
    <x v="7"/>
    <s v="Verapaz"/>
    <x v="126"/>
    <n v="5685"/>
    <n v="303.5"/>
    <n v="10"/>
    <s v="Extrema Moderada"/>
    <n v="5"/>
    <n v="2"/>
    <n v="0"/>
    <n v="0"/>
    <n v="0"/>
    <n v="0"/>
    <n v="0"/>
    <n v="0"/>
    <n v="0"/>
    <n v="0"/>
    <n v="0"/>
    <n v="0"/>
    <n v="5571"/>
    <n v="1"/>
    <n v="0"/>
    <n v="0"/>
    <n v="0"/>
    <n v="0"/>
    <n v="0"/>
    <n v="0"/>
    <n v="0"/>
    <n v="0"/>
    <n v="0"/>
    <n v="0"/>
    <n v="1"/>
    <n v="278.55"/>
    <n v="46"/>
    <n v="1"/>
    <n v="45"/>
    <n v="83.485909172500456"/>
    <n v="8"/>
    <n v="16.514090827499551"/>
    <n v="0.79177837499999992"/>
    <n v="5.6849999999999998E-2"/>
    <n v="0.73492837499999997"/>
    <n v="0"/>
    <n v="0"/>
    <n v="0"/>
    <n v="0"/>
    <s v="UCSFE Verapaz SV"/>
    <n v="2"/>
    <n v="16"/>
    <n v="3"/>
    <n v="24"/>
    <n v="0"/>
    <n v="6"/>
    <n v="5"/>
    <s v="SI"/>
    <s v="No"/>
    <n v="28"/>
    <n v="38"/>
    <n v="72"/>
  </r>
  <r>
    <s v="REGION DE SALUD PARACENTRAL"/>
    <x v="7"/>
    <s v="Apastepeque"/>
    <x v="127"/>
    <n v="5925"/>
    <n v="75.3"/>
    <n v="8"/>
    <s v="Extrema Severa"/>
    <n v="10"/>
    <n v="2"/>
    <n v="1"/>
    <n v="0"/>
    <n v="0"/>
    <n v="0"/>
    <n v="0"/>
    <n v="0"/>
    <n v="0"/>
    <n v="0"/>
    <n v="0"/>
    <n v="0"/>
    <n v="8013"/>
    <n v="1"/>
    <n v="0"/>
    <n v="0"/>
    <n v="0"/>
    <n v="0"/>
    <n v="0"/>
    <n v="0"/>
    <n v="0"/>
    <n v="0"/>
    <n v="0"/>
    <n v="0"/>
    <n v="1"/>
    <n v="400.65"/>
    <n v="49"/>
    <n v="0"/>
    <n v="49"/>
    <n v="87.76987395482341"/>
    <n v="8"/>
    <n v="12.230126045176588"/>
    <n v="1.186925625"/>
    <n v="5.9249999999999997E-2"/>
    <n v="1.127675625"/>
    <n v="0"/>
    <n v="0"/>
    <n v="0"/>
    <n v="0"/>
    <s v="UCSFI Apastepeque SV"/>
    <n v="2"/>
    <n v="16"/>
    <n v="4"/>
    <n v="32"/>
    <n v="0"/>
    <n v="6"/>
    <n v="0"/>
    <s v="SI"/>
    <s v="No"/>
    <n v="26"/>
    <n v="45"/>
    <n v="79"/>
  </r>
  <r>
    <s v="REGION DE SALUD PARACENTRAL"/>
    <x v="7"/>
    <s v="Apastepeque"/>
    <x v="128"/>
    <n v="8143"/>
    <n v="59.5"/>
    <n v="5"/>
    <s v="Extrema Alta"/>
    <n v="8"/>
    <n v="3"/>
    <n v="0"/>
    <n v="0"/>
    <n v="0"/>
    <n v="0"/>
    <n v="0"/>
    <n v="0"/>
    <n v="0"/>
    <n v="0"/>
    <n v="0"/>
    <n v="0"/>
    <n v="5866"/>
    <n v="1"/>
    <n v="0"/>
    <n v="0"/>
    <n v="0"/>
    <n v="0"/>
    <n v="0"/>
    <n v="0"/>
    <n v="0"/>
    <n v="0"/>
    <n v="0"/>
    <n v="0"/>
    <n v="1"/>
    <n v="293.3"/>
    <n v="31"/>
    <n v="1"/>
    <n v="30"/>
    <n v="89.430617115581313"/>
    <n v="8"/>
    <n v="10.569382884418683"/>
    <n v="1.19417095"/>
    <n v="8.1430000000000002E-2"/>
    <n v="1.1127409500000001"/>
    <n v="0"/>
    <n v="0"/>
    <n v="0"/>
    <n v="0"/>
    <s v="UCSFI Apastepeque SV"/>
    <n v="3"/>
    <n v="24"/>
    <n v="6"/>
    <n v="48"/>
    <n v="0"/>
    <n v="9"/>
    <n v="0"/>
    <s v="SI"/>
    <s v="No"/>
    <n v="21"/>
    <n v="43"/>
    <n v="63"/>
  </r>
  <r>
    <s v="REGION DE SALUD PARACENTRAL"/>
    <x v="7"/>
    <s v="Apastepeque"/>
    <x v="129"/>
    <n v="6524"/>
    <n v="326"/>
    <n v="10"/>
    <s v="Extrema Alta"/>
    <n v="8"/>
    <n v="2"/>
    <n v="0"/>
    <n v="0"/>
    <n v="0"/>
    <n v="0"/>
    <n v="0"/>
    <n v="0"/>
    <n v="0"/>
    <n v="0"/>
    <n v="0"/>
    <n v="0"/>
    <n v="6102"/>
    <n v="1"/>
    <n v="0"/>
    <n v="0"/>
    <n v="0"/>
    <n v="0"/>
    <n v="0"/>
    <n v="0"/>
    <n v="0"/>
    <n v="0"/>
    <n v="0"/>
    <n v="0"/>
    <n v="1"/>
    <n v="305.10000000000002"/>
    <n v="26"/>
    <n v="1"/>
    <n v="25"/>
    <n v="91.478203867584398"/>
    <n v="8"/>
    <n v="8.5217961324156004"/>
    <n v="0.99523620000000013"/>
    <n v="6.5240000000000006E-2"/>
    <n v="0.92999620000000016"/>
    <n v="0"/>
    <n v="0"/>
    <n v="0"/>
    <n v="0"/>
    <s v="UCSFI Apastepeque SV"/>
    <n v="2"/>
    <n v="16"/>
    <n v="4"/>
    <n v="32"/>
    <n v="0"/>
    <n v="5"/>
    <n v="0"/>
    <s v="SI"/>
    <s v="No"/>
    <n v="26"/>
    <n v="45"/>
    <n v="50"/>
  </r>
  <r>
    <s v="REGION DE SALUD PARACENTRAL"/>
    <x v="7"/>
    <s v="San Vicente"/>
    <x v="130"/>
    <n v="15361"/>
    <n v="239.7"/>
    <n v="10"/>
    <s v="Extrema Moderada"/>
    <n v="5"/>
    <n v="1"/>
    <n v="1"/>
    <n v="0"/>
    <n v="0"/>
    <n v="0"/>
    <n v="0"/>
    <n v="0"/>
    <n v="0"/>
    <n v="0"/>
    <n v="0"/>
    <n v="0"/>
    <n v="12449"/>
    <n v="1"/>
    <n v="0"/>
    <n v="0"/>
    <n v="0"/>
    <n v="0"/>
    <n v="0"/>
    <n v="0"/>
    <n v="0"/>
    <n v="0"/>
    <n v="0"/>
    <n v="0"/>
    <n v="1"/>
    <n v="622.45000000000005"/>
    <n v="95"/>
    <n v="1"/>
    <n v="94"/>
    <n v="84.737729938147638"/>
    <n v="8"/>
    <n v="15.262270061852357"/>
    <n v="4.7807272249999997"/>
    <n v="0.15361"/>
    <n v="4.6271172250000001"/>
    <n v="0"/>
    <n v="1"/>
    <n v="6.509992839007877"/>
    <n v="0"/>
    <s v="UCSFI San Vicente SV Periférica"/>
    <n v="2"/>
    <n v="16"/>
    <n v="3"/>
    <n v="24"/>
    <n v="0"/>
    <n v="8"/>
    <n v="10"/>
    <s v="SI"/>
    <s v="No"/>
    <n v="33"/>
    <n v="28"/>
    <n v="81"/>
  </r>
  <r>
    <s v="REGION DE SALUD PARACENTRAL"/>
    <x v="7"/>
    <s v="San Vicente"/>
    <x v="131"/>
    <n v="57394"/>
    <n v="204"/>
    <n v="10"/>
    <s v="Extrema Moderada"/>
    <n v="5"/>
    <n v="3"/>
    <n v="1"/>
    <n v="1"/>
    <n v="1"/>
    <n v="1"/>
    <n v="1"/>
    <n v="0"/>
    <n v="0"/>
    <n v="0"/>
    <n v="0"/>
    <n v="0"/>
    <n v="62572"/>
    <n v="30"/>
    <n v="0"/>
    <n v="0"/>
    <n v="0"/>
    <n v="0"/>
    <n v="0"/>
    <n v="0"/>
    <n v="0"/>
    <n v="0"/>
    <n v="0"/>
    <n v="0"/>
    <n v="30"/>
    <n v="3128.6"/>
    <n v="1145"/>
    <n v="19"/>
    <n v="1126"/>
    <n v="63.402160710861089"/>
    <n v="5"/>
    <n v="36.597839289138911"/>
    <n v="89.781434199999993"/>
    <n v="17.2182"/>
    <n v="72.563234199999997"/>
    <n v="5"/>
    <n v="20"/>
    <n v="34.846848102589121"/>
    <n v="1"/>
    <m/>
    <n v="11"/>
    <n v="88"/>
    <n v="9"/>
    <n v="72"/>
    <n v="2"/>
    <n v="15"/>
    <n v="5"/>
    <s v="SI"/>
    <s v="SI"/>
    <n v="30"/>
    <n v="45"/>
    <n v="799"/>
  </r>
  <r>
    <s v="REGION DE SALUD PARACENTRAL"/>
    <x v="7"/>
    <s v="Apastepeque"/>
    <x v="132"/>
    <n v="5571"/>
    <n v="44.8"/>
    <n v="3"/>
    <s v="Extrema Severa"/>
    <n v="10"/>
    <n v="2"/>
    <n v="1"/>
    <n v="0"/>
    <n v="0"/>
    <n v="0"/>
    <n v="0"/>
    <n v="0"/>
    <n v="0"/>
    <n v="0"/>
    <n v="0"/>
    <n v="0"/>
    <n v="6579"/>
    <n v="0"/>
    <n v="0"/>
    <n v="0"/>
    <n v="0"/>
    <n v="0"/>
    <n v="0"/>
    <n v="0"/>
    <n v="0"/>
    <n v="0"/>
    <n v="0"/>
    <n v="0"/>
    <n v="0"/>
    <n v="328.95"/>
    <n v="34"/>
    <n v="0"/>
    <n v="34"/>
    <n v="89.664082687338492"/>
    <n v="8"/>
    <n v="10.335917312661499"/>
    <n v="0.91629022500000001"/>
    <n v="0"/>
    <n v="0.91629022500000001"/>
    <n v="0"/>
    <n v="0"/>
    <n v="0"/>
    <n v="0"/>
    <s v="UCSFI Apastepeque SV"/>
    <n v="2"/>
    <n v="16"/>
    <n v="4"/>
    <n v="32"/>
    <n v="0"/>
    <n v="7"/>
    <n v="0"/>
    <s v="SI"/>
    <s v="No"/>
    <n v="21"/>
    <n v="27"/>
    <n v="78"/>
  </r>
  <r>
    <s v="REGION DE SALUD PARACENTRAL"/>
    <x v="7"/>
    <s v="San Vicente"/>
    <x v="133"/>
    <n v="7173"/>
    <n v="407.3"/>
    <n v="10"/>
    <s v="Extrema Moderada"/>
    <n v="5"/>
    <n v="1"/>
    <n v="0"/>
    <n v="0"/>
    <n v="1"/>
    <n v="0"/>
    <n v="0"/>
    <n v="0"/>
    <n v="0"/>
    <n v="0"/>
    <n v="0"/>
    <n v="0"/>
    <n v="5278"/>
    <n v="0"/>
    <n v="0"/>
    <n v="0"/>
    <n v="0"/>
    <n v="0"/>
    <n v="0"/>
    <n v="0"/>
    <n v="0"/>
    <n v="0"/>
    <n v="0"/>
    <n v="0"/>
    <n v="0"/>
    <n v="263.89999999999998"/>
    <n v="58"/>
    <n v="0"/>
    <n v="58"/>
    <n v="78.021978021978029"/>
    <n v="8"/>
    <n v="21.978021978021982"/>
    <n v="0.94647735"/>
    <n v="0"/>
    <n v="0.94647735"/>
    <n v="0"/>
    <n v="3"/>
    <n v="41.823504809703053"/>
    <n v="0"/>
    <s v="UCSFI San Vicente SV Periférica"/>
    <n v="2"/>
    <n v="16"/>
    <n v="2"/>
    <n v="16"/>
    <n v="0"/>
    <n v="4"/>
    <n v="10"/>
    <s v="SI"/>
    <s v="No"/>
    <n v="33"/>
    <n v="43"/>
    <n v="42"/>
  </r>
  <r>
    <s v="REGION DE SALUD PARACENTRAL"/>
    <x v="7"/>
    <s v="Tecoluca"/>
    <x v="134"/>
    <n v="25803"/>
    <n v="86"/>
    <n v="8"/>
    <s v="Extrema Moderada"/>
    <n v="5"/>
    <n v="9"/>
    <n v="2"/>
    <n v="0"/>
    <n v="0"/>
    <n v="0"/>
    <n v="0"/>
    <n v="0"/>
    <n v="0"/>
    <n v="0"/>
    <n v="0"/>
    <n v="0"/>
    <n v="23023"/>
    <n v="4"/>
    <n v="0"/>
    <n v="0"/>
    <n v="0"/>
    <n v="0"/>
    <n v="0"/>
    <n v="0"/>
    <n v="0"/>
    <n v="0"/>
    <n v="0"/>
    <n v="0"/>
    <n v="4"/>
    <n v="1151.1500000000001"/>
    <n v="242"/>
    <n v="3"/>
    <n v="239"/>
    <n v="78.977544194935504"/>
    <n v="8"/>
    <n v="21.022455805064499"/>
    <n v="14.851561724999998"/>
    <n v="1.0321199999999999"/>
    <n v="13.819441724999997"/>
    <n v="3"/>
    <n v="2"/>
    <n v="7.75103670115878"/>
    <n v="1"/>
    <m/>
    <n v="6"/>
    <n v="48"/>
    <n v="13"/>
    <n v="104"/>
    <n v="2"/>
    <n v="30"/>
    <n v="0"/>
    <s v="SI"/>
    <s v="No"/>
    <n v="24"/>
    <n v="182"/>
    <n v="273"/>
  </r>
  <r>
    <s v="REGION DE SALUD PARACENTRAL"/>
    <x v="7"/>
    <s v="Verapaz"/>
    <x v="135"/>
    <n v="3989"/>
    <n v="283.8"/>
    <n v="10"/>
    <s v="Extrema Baja"/>
    <n v="3"/>
    <n v="1"/>
    <n v="0"/>
    <n v="0"/>
    <n v="0"/>
    <n v="0"/>
    <n v="0"/>
    <n v="0"/>
    <n v="0"/>
    <n v="0"/>
    <n v="0"/>
    <n v="0"/>
    <n v="4397"/>
    <n v="0"/>
    <n v="0"/>
    <n v="0"/>
    <n v="0"/>
    <n v="0"/>
    <n v="0"/>
    <n v="0"/>
    <n v="0"/>
    <n v="0"/>
    <n v="0"/>
    <n v="0"/>
    <n v="0"/>
    <n v="219.85"/>
    <n v="36"/>
    <n v="0"/>
    <n v="36"/>
    <n v="83.625198999317718"/>
    <n v="8"/>
    <n v="16.374801000682286"/>
    <n v="0.43849082499999997"/>
    <n v="0"/>
    <n v="0.43849082499999997"/>
    <n v="0"/>
    <n v="0"/>
    <n v="0"/>
    <n v="0"/>
    <s v="UCSFE Verapaz SV"/>
    <n v="1"/>
    <n v="8"/>
    <n v="2"/>
    <n v="16"/>
    <n v="0"/>
    <n v="3"/>
    <n v="5"/>
    <s v="SI"/>
    <s v="No"/>
    <n v="26"/>
    <n v="30"/>
    <n v="53"/>
  </r>
  <r>
    <s v="REGION DE SALUD PARACENTRAL"/>
    <x v="7"/>
    <s v="Verapaz"/>
    <x v="136"/>
    <n v="6728"/>
    <n v="266.8"/>
    <n v="10"/>
    <s v="Extrema Alta"/>
    <n v="8"/>
    <n v="3"/>
    <n v="1"/>
    <n v="0"/>
    <n v="0"/>
    <n v="0"/>
    <n v="0"/>
    <n v="0"/>
    <n v="0"/>
    <n v="0"/>
    <n v="0"/>
    <n v="0"/>
    <n v="9724"/>
    <n v="1"/>
    <n v="0"/>
    <n v="0"/>
    <n v="0"/>
    <n v="0"/>
    <n v="0"/>
    <n v="0"/>
    <n v="0"/>
    <n v="0"/>
    <n v="0"/>
    <n v="0"/>
    <n v="1"/>
    <n v="486.2"/>
    <n v="88"/>
    <n v="0"/>
    <n v="88"/>
    <n v="81.900452488687776"/>
    <n v="8"/>
    <n v="18.099547511312217"/>
    <n v="1.6355767999999999"/>
    <n v="6.7280000000000006E-2"/>
    <n v="1.5682967999999999"/>
    <n v="0"/>
    <n v="0"/>
    <n v="0"/>
    <n v="1"/>
    <m/>
    <n v="6"/>
    <n v="48"/>
    <n v="9"/>
    <n v="72"/>
    <n v="2"/>
    <n v="8"/>
    <n v="0"/>
    <s v="SI"/>
    <s v="No"/>
    <n v="26"/>
    <n v="69"/>
    <n v="121"/>
  </r>
  <r>
    <s v="REGION DE SALUD PARACENTRAL"/>
    <x v="8"/>
    <s v="Candelaria"/>
    <x v="137"/>
    <n v="10943"/>
    <n v="267.7"/>
    <n v="10"/>
    <s v="Extrema Moderada"/>
    <n v="5"/>
    <n v="4"/>
    <n v="1"/>
    <n v="0"/>
    <n v="0"/>
    <n v="0"/>
    <n v="0"/>
    <n v="0"/>
    <n v="0"/>
    <n v="0"/>
    <n v="0"/>
    <n v="0"/>
    <n v="8080"/>
    <n v="1"/>
    <n v="0"/>
    <n v="0"/>
    <n v="0"/>
    <n v="0"/>
    <n v="0"/>
    <n v="0"/>
    <n v="0"/>
    <n v="0"/>
    <n v="0"/>
    <n v="0"/>
    <n v="1"/>
    <n v="404"/>
    <n v="105"/>
    <n v="0"/>
    <n v="105"/>
    <n v="74.009900990099013"/>
    <n v="5"/>
    <n v="25.990099009900991"/>
    <n v="2.210486"/>
    <n v="0.10943"/>
    <n v="2.1010559999999998"/>
    <n v="0"/>
    <n v="4"/>
    <n v="36.553047610344514"/>
    <n v="1"/>
    <m/>
    <n v="1"/>
    <n v="8"/>
    <n v="4"/>
    <n v="32"/>
    <n v="1"/>
    <n v="10"/>
    <n v="0"/>
    <s v="SI"/>
    <s v="No"/>
    <n v="20"/>
    <n v="46"/>
    <n v="43"/>
  </r>
  <r>
    <s v="REGION DE SALUD PARACENTRAL"/>
    <x v="8"/>
    <s v="Cojutepeque"/>
    <x v="138"/>
    <n v="54981"/>
    <n v="1586.5"/>
    <n v="10"/>
    <s v="Extrema Baja"/>
    <n v="3"/>
    <n v="1"/>
    <n v="1"/>
    <n v="1"/>
    <n v="1"/>
    <n v="1"/>
    <n v="1"/>
    <n v="1"/>
    <n v="0"/>
    <n v="0"/>
    <n v="0"/>
    <n v="0"/>
    <n v="39797"/>
    <n v="21"/>
    <n v="0"/>
    <n v="1"/>
    <n v="0"/>
    <n v="0"/>
    <n v="1"/>
    <n v="0"/>
    <n v="0"/>
    <n v="0"/>
    <n v="0"/>
    <n v="0"/>
    <n v="23"/>
    <n v="1989.85"/>
    <n v="970"/>
    <n v="18"/>
    <n v="952"/>
    <n v="51.252606980425661"/>
    <n v="5"/>
    <n v="48.747393019574339"/>
    <n v="54.701971425000004"/>
    <n v="12.645630000000001"/>
    <n v="42.056341424999999"/>
    <n v="3"/>
    <n v="5"/>
    <n v="9.0940506720503436"/>
    <n v="2"/>
    <m/>
    <n v="56"/>
    <n v="448"/>
    <n v="7"/>
    <n v="56"/>
    <n v="14"/>
    <n v="8"/>
    <n v="10"/>
    <s v="SI"/>
    <s v="No"/>
    <n v="31"/>
    <n v="448"/>
    <n v="396"/>
  </r>
  <r>
    <s v="REGION DE SALUD PARACENTRAL"/>
    <x v="8"/>
    <s v="San Rafael Cedros"/>
    <x v="139"/>
    <n v="14888"/>
    <n v="2155.8000000000002"/>
    <n v="10"/>
    <s v="Extrema Moderada"/>
    <n v="5"/>
    <n v="5"/>
    <n v="0"/>
    <n v="0"/>
    <n v="0"/>
    <n v="0"/>
    <n v="0"/>
    <n v="0"/>
    <n v="0"/>
    <n v="0"/>
    <n v="0"/>
    <n v="0"/>
    <n v="7636"/>
    <n v="2"/>
    <n v="0"/>
    <n v="0"/>
    <n v="0"/>
    <n v="0"/>
    <n v="0"/>
    <n v="0"/>
    <n v="0"/>
    <n v="0"/>
    <n v="0"/>
    <n v="0"/>
    <n v="2"/>
    <n v="381.8"/>
    <n v="50"/>
    <n v="0"/>
    <n v="50"/>
    <n v="86.904138292299635"/>
    <n v="8"/>
    <n v="13.095861707700365"/>
    <n v="2.8421192"/>
    <n v="0.29776000000000002"/>
    <n v="2.5443591999999997"/>
    <n v="0"/>
    <n v="4"/>
    <n v="26.867275658248257"/>
    <n v="0"/>
    <m/>
    <n v="1"/>
    <n v="8"/>
    <n v="4"/>
    <n v="32"/>
    <n v="0"/>
    <n v="14"/>
    <n v="0"/>
    <s v="SI"/>
    <s v="No"/>
    <n v="23"/>
    <n v="31"/>
    <n v="50"/>
  </r>
  <r>
    <s v="REGION DE SALUD PARACENTRAL"/>
    <x v="8"/>
    <s v="San Rafael Cedros"/>
    <x v="140"/>
    <n v="4661"/>
    <n v="293.5"/>
    <n v="10"/>
    <s v="Extrema Alta"/>
    <n v="8"/>
    <n v="1"/>
    <n v="0"/>
    <n v="0"/>
    <n v="0"/>
    <n v="0"/>
    <n v="0"/>
    <n v="0"/>
    <n v="0"/>
    <n v="0"/>
    <n v="0"/>
    <n v="0"/>
    <n v="3454"/>
    <n v="0"/>
    <n v="0"/>
    <n v="0"/>
    <n v="0"/>
    <n v="0"/>
    <n v="0"/>
    <n v="0"/>
    <n v="0"/>
    <n v="0"/>
    <n v="0"/>
    <n v="0"/>
    <n v="0"/>
    <n v="172.7"/>
    <n v="48"/>
    <n v="0"/>
    <n v="48"/>
    <n v="72.206137811233347"/>
    <n v="5"/>
    <n v="27.793862188766649"/>
    <n v="0.40247735000000001"/>
    <n v="0"/>
    <n v="0.40247735000000001"/>
    <n v="0"/>
    <n v="0"/>
    <n v="0"/>
    <n v="0"/>
    <m/>
    <n v="1"/>
    <n v="8"/>
    <n v="4"/>
    <n v="32"/>
    <n v="0"/>
    <n v="5"/>
    <n v="0"/>
    <s v="SI"/>
    <s v="No"/>
    <n v="23"/>
    <n v="9"/>
    <n v="15"/>
  </r>
  <r>
    <s v="REGION DE SALUD PARACENTRAL"/>
    <x v="8"/>
    <s v="Cojutepeque"/>
    <x v="141"/>
    <n v="11224"/>
    <n v="370"/>
    <n v="10"/>
    <s v="Extrema Alta"/>
    <n v="8"/>
    <n v="3"/>
    <n v="0"/>
    <n v="0"/>
    <n v="0"/>
    <n v="0"/>
    <n v="0"/>
    <n v="0"/>
    <n v="0"/>
    <n v="0"/>
    <n v="0"/>
    <n v="0"/>
    <n v="6230"/>
    <n v="3"/>
    <n v="0"/>
    <n v="0"/>
    <n v="0"/>
    <n v="0"/>
    <n v="0"/>
    <n v="0"/>
    <n v="0"/>
    <n v="0"/>
    <n v="0"/>
    <n v="0"/>
    <n v="3"/>
    <n v="311.5"/>
    <n v="51"/>
    <n v="0"/>
    <n v="51"/>
    <n v="83.627608346709465"/>
    <n v="8"/>
    <n v="16.372391653290531"/>
    <n v="1.748138"/>
    <n v="0.33672000000000002"/>
    <n v="1.4114179999999998"/>
    <n v="0"/>
    <n v="3"/>
    <n v="26.728439059158948"/>
    <n v="1"/>
    <m/>
    <n v="1"/>
    <n v="8"/>
    <n v="5"/>
    <n v="40"/>
    <n v="0"/>
    <n v="11"/>
    <n v="0"/>
    <s v="SI"/>
    <s v="No"/>
    <n v="26"/>
    <n v="44"/>
    <n v="67"/>
  </r>
  <r>
    <s v="REGION DE SALUD PARACENTRAL"/>
    <x v="8"/>
    <s v="San Pedro Perulapan"/>
    <x v="142"/>
    <n v="3899"/>
    <n v="145.9"/>
    <n v="10"/>
    <s v="Extrema Moderada"/>
    <n v="5"/>
    <n v="1"/>
    <n v="0"/>
    <n v="0"/>
    <n v="0"/>
    <n v="0"/>
    <n v="0"/>
    <n v="0"/>
    <n v="0"/>
    <n v="0"/>
    <n v="0"/>
    <n v="0"/>
    <n v="2389"/>
    <n v="0"/>
    <n v="0"/>
    <n v="0"/>
    <n v="0"/>
    <n v="0"/>
    <n v="0"/>
    <n v="0"/>
    <n v="0"/>
    <n v="0"/>
    <n v="0"/>
    <n v="0"/>
    <n v="0"/>
    <n v="119.45"/>
    <n v="19"/>
    <n v="0"/>
    <n v="19"/>
    <n v="84.093763080786943"/>
    <n v="8"/>
    <n v="15.906236919213059"/>
    <n v="0.232867775"/>
    <n v="0"/>
    <n v="0.232867775"/>
    <n v="0"/>
    <n v="0"/>
    <n v="0"/>
    <n v="0"/>
    <m/>
    <n v="1"/>
    <n v="8"/>
    <n v="2"/>
    <n v="16"/>
    <n v="0"/>
    <n v="3"/>
    <n v="5"/>
    <s v="SI"/>
    <s v="No"/>
    <n v="28"/>
    <n v="10"/>
    <n v="14"/>
  </r>
  <r>
    <s v="REGION DE SALUD PARACENTRAL"/>
    <x v="8"/>
    <s v="San Martin"/>
    <x v="143"/>
    <n v="9082"/>
    <n v="649"/>
    <n v="10"/>
    <s v="Extrema Baja"/>
    <n v="3"/>
    <n v="1"/>
    <n v="0"/>
    <n v="0"/>
    <n v="0"/>
    <n v="0"/>
    <n v="0"/>
    <n v="0"/>
    <n v="0"/>
    <n v="0"/>
    <n v="0"/>
    <n v="0"/>
    <n v="6242"/>
    <n v="1"/>
    <n v="0"/>
    <n v="0"/>
    <n v="0"/>
    <n v="0"/>
    <n v="0"/>
    <n v="0"/>
    <n v="0"/>
    <n v="0"/>
    <n v="0"/>
    <n v="0"/>
    <n v="1"/>
    <n v="312.10000000000002"/>
    <n v="20"/>
    <n v="0"/>
    <n v="20"/>
    <n v="93.591797500801022"/>
    <n v="8"/>
    <n v="6.4082024991989739"/>
    <n v="1.4172461000000001"/>
    <n v="9.0819999999999998E-2"/>
    <n v="1.3264261000000002"/>
    <n v="0"/>
    <n v="3"/>
    <n v="33.032371724289803"/>
    <n v="0"/>
    <s v="UCSF San Martin SS"/>
    <n v="1"/>
    <n v="8"/>
    <n v="9"/>
    <n v="72"/>
    <n v="0"/>
    <n v="3"/>
    <n v="10"/>
    <s v="SI"/>
    <s v="No"/>
    <n v="31"/>
    <n v="42"/>
    <n v="68"/>
  </r>
  <r>
    <s v="REGION DE SALUD PARACENTRAL"/>
    <x v="8"/>
    <s v="Cojutepeque"/>
    <x v="144"/>
    <n v="9207"/>
    <n v="449.2"/>
    <n v="10"/>
    <s v="Extrema Alta"/>
    <n v="8"/>
    <n v="3"/>
    <n v="0"/>
    <n v="0"/>
    <n v="0"/>
    <n v="0"/>
    <n v="0"/>
    <n v="0"/>
    <n v="0"/>
    <n v="0"/>
    <n v="0"/>
    <n v="0"/>
    <n v="5968"/>
    <n v="1"/>
    <n v="0"/>
    <n v="0"/>
    <n v="0"/>
    <n v="0"/>
    <n v="0"/>
    <n v="0"/>
    <n v="0"/>
    <n v="0"/>
    <n v="0"/>
    <n v="0"/>
    <n v="1"/>
    <n v="298.39999999999998"/>
    <n v="99"/>
    <n v="1"/>
    <n v="98"/>
    <n v="66.823056300268092"/>
    <n v="5"/>
    <n v="33.1769436997319"/>
    <n v="1.3736843999999999"/>
    <n v="9.2069999999999999E-2"/>
    <n v="1.2816143999999998"/>
    <n v="0"/>
    <n v="0"/>
    <n v="0"/>
    <n v="0"/>
    <m/>
    <n v="1"/>
    <n v="8"/>
    <n v="6"/>
    <n v="48"/>
    <n v="0"/>
    <n v="8"/>
    <n v="0"/>
    <s v="SI"/>
    <s v="No"/>
    <n v="23"/>
    <n v="24"/>
    <n v="35"/>
  </r>
  <r>
    <s v="REGION DE SALUD PARACENTRAL"/>
    <x v="8"/>
    <s v="San Pedro Perulapan"/>
    <x v="145"/>
    <n v="9354"/>
    <n v="217.7"/>
    <n v="10"/>
    <s v="Extrema Moderada"/>
    <n v="5"/>
    <n v="4"/>
    <n v="0"/>
    <n v="0"/>
    <n v="0"/>
    <n v="0"/>
    <n v="0"/>
    <n v="0"/>
    <n v="0"/>
    <n v="0"/>
    <n v="0"/>
    <n v="0"/>
    <n v="8404"/>
    <n v="2"/>
    <n v="0"/>
    <n v="0"/>
    <n v="0"/>
    <n v="0"/>
    <n v="0"/>
    <n v="0"/>
    <n v="0"/>
    <n v="0"/>
    <n v="0"/>
    <n v="0"/>
    <n v="2"/>
    <n v="420.2"/>
    <n v="159"/>
    <n v="0"/>
    <n v="159"/>
    <n v="62.160875773441212"/>
    <n v="5"/>
    <n v="37.839124226558788"/>
    <n v="1.9652754000000001"/>
    <n v="0.18708"/>
    <n v="1.7781954000000002"/>
    <n v="0"/>
    <n v="0"/>
    <n v="0"/>
    <n v="1"/>
    <m/>
    <n v="1"/>
    <n v="8"/>
    <n v="5"/>
    <n v="40"/>
    <n v="0"/>
    <n v="11"/>
    <n v="5"/>
    <s v="SI"/>
    <s v="No"/>
    <n v="25"/>
    <n v="40"/>
    <n v="48"/>
  </r>
  <r>
    <s v="REGION DE SALUD PARACENTRAL"/>
    <x v="8"/>
    <s v="San Pedro Perulapan"/>
    <x v="146"/>
    <n v="49799"/>
    <n v="482.2"/>
    <n v="10"/>
    <s v="Extrema Baja"/>
    <n v="3"/>
    <n v="2"/>
    <n v="1"/>
    <n v="0"/>
    <n v="0"/>
    <n v="0"/>
    <n v="0"/>
    <n v="0"/>
    <n v="0"/>
    <n v="0"/>
    <n v="0"/>
    <n v="0"/>
    <n v="34789"/>
    <n v="9"/>
    <n v="0"/>
    <n v="1"/>
    <n v="0"/>
    <n v="0"/>
    <n v="0"/>
    <n v="0"/>
    <n v="0"/>
    <n v="0"/>
    <n v="0"/>
    <n v="0"/>
    <n v="10"/>
    <n v="1739.45"/>
    <n v="314"/>
    <n v="4"/>
    <n v="310"/>
    <n v="81.948316996751842"/>
    <n v="8"/>
    <n v="18.051683003248154"/>
    <n v="43.311435275000001"/>
    <n v="4.9798999999999998"/>
    <n v="38.331535275"/>
    <n v="3"/>
    <n v="12"/>
    <n v="24.096869415048495"/>
    <n v="1"/>
    <m/>
    <n v="4"/>
    <n v="32"/>
    <n v="25"/>
    <n v="200"/>
    <n v="3"/>
    <n v="47"/>
    <n v="0"/>
    <s v="SI"/>
    <s v="No"/>
    <n v="24"/>
    <n v="186"/>
    <n v="301"/>
  </r>
  <r>
    <s v="REGION DE SALUD PARACENTRAL"/>
    <x v="8"/>
    <s v="San Rafael Cedros"/>
    <x v="147"/>
    <n v="19724"/>
    <n v="564.4"/>
    <n v="10"/>
    <s v="Extrema Baja"/>
    <n v="3"/>
    <n v="5"/>
    <n v="1"/>
    <n v="0"/>
    <n v="0"/>
    <n v="0"/>
    <n v="0"/>
    <n v="0"/>
    <n v="0"/>
    <n v="0"/>
    <n v="0"/>
    <n v="0"/>
    <n v="15080"/>
    <n v="2"/>
    <n v="0"/>
    <n v="0"/>
    <n v="0"/>
    <n v="0"/>
    <n v="0"/>
    <n v="0"/>
    <n v="0"/>
    <n v="0"/>
    <n v="0"/>
    <n v="0"/>
    <n v="2"/>
    <n v="754"/>
    <n v="263"/>
    <n v="0"/>
    <n v="263"/>
    <n v="65.119363395225463"/>
    <n v="5"/>
    <n v="34.880636604774537"/>
    <n v="7.4359480000000007"/>
    <n v="0.39448"/>
    <n v="7.0414680000000009"/>
    <n v="0"/>
    <n v="4"/>
    <n v="20.279862096937741"/>
    <n v="1"/>
    <m/>
    <n v="1"/>
    <n v="8"/>
    <n v="22"/>
    <n v="176"/>
    <n v="2"/>
    <n v="12"/>
    <n v="0"/>
    <s v="SI"/>
    <s v="No"/>
    <n v="18"/>
    <n v="79"/>
    <n v="83"/>
  </r>
  <r>
    <s v="REGION DE SALUD PARACENTRAL"/>
    <x v="8"/>
    <s v="Candelaria"/>
    <x v="148"/>
    <n v="6988"/>
    <n v="382"/>
    <n v="10"/>
    <s v="Extrema Moderada"/>
    <n v="5"/>
    <n v="2"/>
    <n v="0"/>
    <n v="0"/>
    <n v="0"/>
    <n v="0"/>
    <n v="0"/>
    <n v="0"/>
    <n v="0"/>
    <n v="0"/>
    <n v="0"/>
    <n v="0"/>
    <n v="3940"/>
    <n v="1"/>
    <n v="0"/>
    <n v="0"/>
    <n v="0"/>
    <n v="0"/>
    <n v="0"/>
    <n v="0"/>
    <n v="0"/>
    <n v="0"/>
    <n v="0"/>
    <n v="0"/>
    <n v="1"/>
    <n v="197"/>
    <n v="53"/>
    <n v="0"/>
    <n v="53"/>
    <n v="73.096446700507613"/>
    <n v="5"/>
    <n v="26.903553299492383"/>
    <n v="0.68831799999999999"/>
    <n v="6.9879999999999998E-2"/>
    <n v="0.61843800000000004"/>
    <n v="0"/>
    <n v="1"/>
    <n v="14.310246136233541"/>
    <n v="0"/>
    <m/>
    <n v="6"/>
    <n v="48"/>
    <n v="8"/>
    <n v="64"/>
    <n v="0"/>
    <n v="5"/>
    <n v="5"/>
    <s v="SI"/>
    <s v="No"/>
    <n v="25"/>
    <n v="19"/>
    <n v="26"/>
  </r>
  <r>
    <s v="REGION DE SALUD PARACENTRAL"/>
    <x v="8"/>
    <s v="Candelaria"/>
    <x v="149"/>
    <n v="2804"/>
    <n v="195"/>
    <n v="10"/>
    <s v="Extrema Alta"/>
    <n v="8"/>
    <n v="1"/>
    <n v="0"/>
    <n v="0"/>
    <n v="0"/>
    <n v="0"/>
    <n v="0"/>
    <n v="0"/>
    <n v="0"/>
    <n v="0"/>
    <n v="0"/>
    <n v="0"/>
    <n v="2701"/>
    <n v="0"/>
    <n v="0"/>
    <n v="0"/>
    <n v="0"/>
    <n v="0"/>
    <n v="0"/>
    <n v="0"/>
    <n v="0"/>
    <n v="0"/>
    <n v="0"/>
    <n v="0"/>
    <n v="0"/>
    <n v="135.05000000000001"/>
    <n v="19"/>
    <n v="0"/>
    <n v="19"/>
    <n v="85.93113661606813"/>
    <n v="8"/>
    <n v="14.068863383931877"/>
    <n v="0.18934010000000001"/>
    <n v="0"/>
    <n v="0.18934010000000001"/>
    <n v="0"/>
    <n v="0"/>
    <n v="0"/>
    <n v="1"/>
    <m/>
    <n v="1"/>
    <n v="8"/>
    <n v="2"/>
    <n v="16"/>
    <n v="1"/>
    <n v="3"/>
    <n v="5"/>
    <s v="SI"/>
    <s v="No"/>
    <n v="31"/>
    <n v="8"/>
    <n v="13"/>
  </r>
  <r>
    <s v="REGION DE SALUD PARACENTRAL"/>
    <x v="8"/>
    <s v="Cojutepeque"/>
    <x v="150"/>
    <n v="13755"/>
    <n v="388.6"/>
    <n v="10"/>
    <s v="Extrema Baja"/>
    <n v="3"/>
    <n v="2"/>
    <n v="1"/>
    <n v="0"/>
    <n v="0"/>
    <n v="0"/>
    <n v="0"/>
    <n v="0"/>
    <n v="0"/>
    <n v="0"/>
    <n v="0"/>
    <n v="0"/>
    <n v="7077"/>
    <n v="0"/>
    <n v="0"/>
    <n v="1"/>
    <n v="0"/>
    <n v="0"/>
    <n v="0"/>
    <n v="0"/>
    <n v="0"/>
    <n v="0"/>
    <n v="0"/>
    <n v="0"/>
    <n v="1"/>
    <n v="353.85"/>
    <n v="112"/>
    <n v="0"/>
    <n v="112"/>
    <n v="68.348170128585565"/>
    <n v="5"/>
    <n v="31.651829871414439"/>
    <n v="2.4336033750000001"/>
    <n v="0.13755000000000001"/>
    <n v="2.2960533750000001"/>
    <n v="0"/>
    <n v="1"/>
    <n v="7.2700836059614682"/>
    <n v="1"/>
    <m/>
    <n v="1"/>
    <n v="8"/>
    <n v="9"/>
    <n v="72"/>
    <n v="2"/>
    <n v="9"/>
    <n v="5"/>
    <s v="SI"/>
    <s v="No"/>
    <n v="23"/>
    <n v="43"/>
    <n v="89"/>
  </r>
  <r>
    <s v="REGION DE SALUD PARACENTRAL"/>
    <x v="8"/>
    <s v="San Pedro Perulapan"/>
    <x v="151"/>
    <n v="24541"/>
    <n v="76.2"/>
    <n v="8"/>
    <s v="Extrema Moderada"/>
    <n v="5"/>
    <n v="3"/>
    <n v="0"/>
    <n v="0"/>
    <n v="1"/>
    <n v="0"/>
    <n v="0"/>
    <n v="0"/>
    <n v="0"/>
    <n v="0"/>
    <n v="0"/>
    <n v="0"/>
    <n v="21838"/>
    <n v="1"/>
    <n v="0"/>
    <n v="0"/>
    <n v="0"/>
    <n v="0"/>
    <n v="0"/>
    <n v="0"/>
    <n v="0"/>
    <n v="0"/>
    <n v="0"/>
    <n v="0"/>
    <n v="1"/>
    <n v="1091.9000000000001"/>
    <n v="469"/>
    <n v="1"/>
    <n v="468"/>
    <n v="57.047348658302042"/>
    <n v="5"/>
    <n v="42.952651341697958"/>
    <n v="13.398158950000001"/>
    <n v="0.24540999999999999"/>
    <n v="13.152748950000001"/>
    <n v="3"/>
    <n v="6"/>
    <n v="24.448881463673036"/>
    <n v="1"/>
    <m/>
    <n v="18"/>
    <n v="144"/>
    <n v="26"/>
    <n v="208"/>
    <n v="9"/>
    <n v="18"/>
    <n v="5"/>
    <s v="SI"/>
    <s v="No"/>
    <n v="26"/>
    <n v="99"/>
    <n v="166"/>
  </r>
  <r>
    <s v="REGION DE SALUD PARACENTRAL"/>
    <x v="8"/>
    <s v="Cojutepeque"/>
    <x v="152"/>
    <n v="6666"/>
    <n v="181.2"/>
    <n v="10"/>
    <s v="Extrema Alta"/>
    <n v="8"/>
    <n v="3"/>
    <n v="0"/>
    <n v="0"/>
    <n v="0"/>
    <n v="0"/>
    <n v="0"/>
    <n v="0"/>
    <n v="0"/>
    <n v="0"/>
    <n v="0"/>
    <n v="0"/>
    <n v="5379"/>
    <n v="1"/>
    <n v="0"/>
    <n v="0"/>
    <n v="0"/>
    <n v="0"/>
    <n v="0"/>
    <n v="0"/>
    <n v="0"/>
    <n v="0"/>
    <n v="0"/>
    <n v="0"/>
    <n v="1"/>
    <n v="268.95"/>
    <n v="34"/>
    <n v="0"/>
    <n v="34"/>
    <n v="87.358245026956681"/>
    <n v="8"/>
    <n v="12.641754973043318"/>
    <n v="0.89641035000000002"/>
    <n v="6.6659999999999997E-2"/>
    <n v="0.82975035000000008"/>
    <n v="0"/>
    <n v="0"/>
    <n v="0"/>
    <n v="0"/>
    <m/>
    <n v="1"/>
    <n v="8"/>
    <n v="6"/>
    <n v="48"/>
    <n v="0"/>
    <n v="9"/>
    <n v="5"/>
    <s v="SI"/>
    <s v="No"/>
    <n v="31"/>
    <n v="24"/>
    <n v="51"/>
  </r>
  <r>
    <s v="REGION DE SALUD PARACENTRAL"/>
    <x v="9"/>
    <s v="Olocuilta"/>
    <x v="153"/>
    <n v="6129"/>
    <n v="711.8"/>
    <n v="10"/>
    <s v="Extrema Baja"/>
    <n v="3"/>
    <n v="2"/>
    <n v="0"/>
    <n v="0"/>
    <n v="0"/>
    <n v="0"/>
    <n v="0"/>
    <n v="0"/>
    <n v="0"/>
    <n v="0"/>
    <n v="0"/>
    <n v="0"/>
    <n v="5574"/>
    <n v="0"/>
    <n v="0"/>
    <n v="0"/>
    <n v="0"/>
    <n v="0"/>
    <n v="0"/>
    <n v="0"/>
    <n v="0"/>
    <n v="0"/>
    <n v="0"/>
    <n v="0"/>
    <n v="0"/>
    <n v="278.7"/>
    <n v="116"/>
    <n v="0"/>
    <n v="116"/>
    <n v="58.378184427700027"/>
    <n v="5"/>
    <n v="41.621815572299965"/>
    <n v="0.85407615000000003"/>
    <n v="0"/>
    <n v="0.85407615000000003"/>
    <n v="0"/>
    <n v="3"/>
    <n v="48.94762604013706"/>
    <n v="1"/>
    <m/>
    <n v="1"/>
    <n v="8"/>
    <n v="2"/>
    <n v="2"/>
    <n v="1"/>
    <n v="2"/>
    <n v="5"/>
    <s v="SI"/>
    <s v="No"/>
    <n v="23"/>
    <n v="49"/>
    <n v="81"/>
  </r>
  <r>
    <s v="REGION DE SALUD PARACENTRAL"/>
    <x v="9"/>
    <s v="Rosario"/>
    <x v="154"/>
    <n v="19427"/>
    <n v="425.7"/>
    <n v="10"/>
    <s v="Extrema Baja"/>
    <n v="3"/>
    <n v="2"/>
    <n v="0"/>
    <n v="0"/>
    <n v="0"/>
    <n v="0"/>
    <n v="0"/>
    <n v="0"/>
    <n v="0"/>
    <n v="0"/>
    <n v="0"/>
    <n v="0"/>
    <n v="10074"/>
    <n v="8"/>
    <n v="0"/>
    <n v="0"/>
    <n v="0"/>
    <n v="0"/>
    <n v="0"/>
    <n v="0"/>
    <n v="0"/>
    <n v="0"/>
    <n v="0"/>
    <n v="0"/>
    <n v="8"/>
    <n v="503.7"/>
    <n v="97"/>
    <n v="2"/>
    <n v="95"/>
    <n v="80.742505459598974"/>
    <n v="8"/>
    <n v="19.257494540401034"/>
    <n v="4.8926899500000003"/>
    <n v="1.55416"/>
    <n v="3.3385299500000003"/>
    <n v="0"/>
    <n v="6"/>
    <n v="30.884850980594017"/>
    <n v="1"/>
    <m/>
    <n v="1"/>
    <n v="8"/>
    <n v="5"/>
    <n v="40"/>
    <n v="1"/>
    <n v="11"/>
    <n v="5"/>
    <s v="SI"/>
    <s v="No"/>
    <n v="26"/>
    <n v="55"/>
    <n v="58"/>
  </r>
  <r>
    <s v="REGION DE SALUD PARACENTRAL"/>
    <x v="9"/>
    <s v="Verapaz"/>
    <x v="155"/>
    <n v="2698"/>
    <n v="415"/>
    <n v="10"/>
    <s v="Extrema Moderada"/>
    <n v="5"/>
    <n v="1"/>
    <n v="0"/>
    <n v="0"/>
    <n v="0"/>
    <n v="0"/>
    <n v="0"/>
    <n v="0"/>
    <n v="0"/>
    <n v="0"/>
    <n v="0"/>
    <n v="0"/>
    <n v="2483"/>
    <n v="1"/>
    <n v="0"/>
    <n v="0"/>
    <n v="0"/>
    <n v="0"/>
    <n v="0"/>
    <n v="0"/>
    <n v="0"/>
    <n v="0"/>
    <n v="0"/>
    <n v="0"/>
    <n v="1"/>
    <n v="124.15"/>
    <n v="30"/>
    <n v="0"/>
    <n v="30"/>
    <n v="75.835682641965363"/>
    <n v="8"/>
    <n v="24.164317358034634"/>
    <n v="0.16747835"/>
    <n v="2.6980000000000001E-2"/>
    <n v="0.14049834999999999"/>
    <n v="0"/>
    <n v="0"/>
    <n v="0"/>
    <n v="0"/>
    <m/>
    <n v="1"/>
    <n v="8"/>
    <n v="1"/>
    <n v="8"/>
    <n v="0"/>
    <n v="2"/>
    <n v="5"/>
    <s v="SI"/>
    <s v="No"/>
    <n v="28"/>
    <n v="23"/>
    <n v="34"/>
  </r>
  <r>
    <s v="REGION DE SALUD PARACENTRAL"/>
    <x v="9"/>
    <s v="Verapaz"/>
    <x v="156"/>
    <n v="632"/>
    <n v="61"/>
    <n v="5"/>
    <s v="Extrema Moderada"/>
    <n v="5"/>
    <n v="1"/>
    <n v="0"/>
    <n v="0"/>
    <n v="0"/>
    <n v="0"/>
    <n v="0"/>
    <n v="0"/>
    <n v="0"/>
    <n v="0"/>
    <n v="0"/>
    <n v="0"/>
    <n v="1807"/>
    <n v="0"/>
    <n v="0"/>
    <n v="0"/>
    <n v="0"/>
    <n v="0"/>
    <n v="0"/>
    <n v="0"/>
    <n v="0"/>
    <n v="0"/>
    <n v="0"/>
    <n v="0"/>
    <n v="0"/>
    <n v="90.35"/>
    <n v="28"/>
    <n v="0"/>
    <n v="28"/>
    <n v="69.009407858328714"/>
    <n v="5"/>
    <n v="30.990592141671279"/>
    <n v="2.8550599999999999E-2"/>
    <n v="0"/>
    <n v="2.8550599999999999E-2"/>
    <n v="0"/>
    <n v="0"/>
    <n v="0"/>
    <n v="0"/>
    <m/>
    <n v="1"/>
    <n v="8"/>
    <n v="3"/>
    <n v="24"/>
    <n v="0"/>
    <n v="1"/>
    <n v="5"/>
    <s v="SI"/>
    <s v="No"/>
    <n v="20"/>
    <n v="9"/>
    <n v="10"/>
  </r>
  <r>
    <s v="REGION DE SALUD PARACENTRAL"/>
    <x v="9"/>
    <s v="Olocuilta"/>
    <x v="157"/>
    <n v="32867"/>
    <n v="366.5"/>
    <n v="10"/>
    <s v="Extrema Baja"/>
    <n v="3"/>
    <n v="2"/>
    <n v="1"/>
    <n v="1"/>
    <n v="1"/>
    <n v="0"/>
    <n v="0"/>
    <n v="0"/>
    <n v="0"/>
    <n v="0"/>
    <n v="0"/>
    <n v="0"/>
    <n v="24144"/>
    <n v="2"/>
    <n v="0"/>
    <n v="0"/>
    <n v="0"/>
    <n v="0"/>
    <n v="0"/>
    <n v="0"/>
    <n v="0"/>
    <n v="0"/>
    <n v="0"/>
    <n v="0"/>
    <n v="2"/>
    <n v="1207.2"/>
    <n v="213"/>
    <n v="0"/>
    <n v="213"/>
    <n v="82.355864811133202"/>
    <n v="8"/>
    <n v="17.644135188866798"/>
    <n v="19.838521199999999"/>
    <n v="0.65734000000000004"/>
    <n v="19.181181199999997"/>
    <n v="3"/>
    <n v="4"/>
    <n v="12.170261964888795"/>
    <n v="1"/>
    <m/>
    <n v="5"/>
    <n v="40"/>
    <n v="12"/>
    <n v="96"/>
    <n v="2"/>
    <n v="14"/>
    <n v="5"/>
    <s v="SI"/>
    <s v="No"/>
    <n v="29"/>
    <n v="224"/>
    <n v="233"/>
  </r>
  <r>
    <s v="REGION DE SALUD PARACENTRAL"/>
    <x v="9"/>
    <s v="Candelaria"/>
    <x v="158"/>
    <n v="2832"/>
    <n v="392.8"/>
    <n v="10"/>
    <s v="Extrema Severa"/>
    <n v="10"/>
    <n v="1"/>
    <n v="0"/>
    <n v="0"/>
    <n v="0"/>
    <n v="0"/>
    <n v="0"/>
    <n v="0"/>
    <n v="0"/>
    <n v="0"/>
    <n v="0"/>
    <n v="0"/>
    <n v="2639"/>
    <n v="0"/>
    <n v="0"/>
    <n v="0"/>
    <n v="0"/>
    <n v="0"/>
    <n v="0"/>
    <n v="0"/>
    <n v="0"/>
    <n v="0"/>
    <n v="0"/>
    <n v="0"/>
    <n v="0"/>
    <n v="131.94999999999999"/>
    <n v="27"/>
    <n v="0"/>
    <n v="27"/>
    <n v="79.537703675634702"/>
    <n v="8"/>
    <n v="20.46229632436529"/>
    <n v="0.18684119999999999"/>
    <n v="0"/>
    <n v="0.18684119999999999"/>
    <n v="0"/>
    <n v="3"/>
    <n v="105.93220338983051"/>
    <n v="0"/>
    <m/>
    <n v="1"/>
    <n v="8"/>
    <n v="2"/>
    <n v="16"/>
    <n v="0"/>
    <n v="4"/>
    <n v="5"/>
    <s v="SI"/>
    <s v="No"/>
    <n v="33"/>
    <n v="22"/>
    <n v="23"/>
  </r>
  <r>
    <s v="REGION DE SALUD PARACENTRAL"/>
    <x v="9"/>
    <s v="Rosario"/>
    <x v="159"/>
    <n v="4333"/>
    <n v="150.30000000000001"/>
    <n v="10"/>
    <s v="Extrema Alta"/>
    <n v="8"/>
    <n v="2"/>
    <n v="0"/>
    <n v="0"/>
    <n v="0"/>
    <n v="0"/>
    <n v="0"/>
    <n v="0"/>
    <n v="0"/>
    <n v="0"/>
    <n v="0"/>
    <n v="0"/>
    <n v="1353"/>
    <n v="0"/>
    <n v="0"/>
    <n v="0"/>
    <n v="0"/>
    <n v="0"/>
    <n v="0"/>
    <n v="0"/>
    <n v="0"/>
    <n v="0"/>
    <n v="0"/>
    <n v="0"/>
    <n v="0"/>
    <n v="67.650000000000006"/>
    <n v="21"/>
    <n v="0"/>
    <n v="21"/>
    <n v="68.957871396895783"/>
    <n v="5"/>
    <n v="31.042128603104207"/>
    <n v="0.14656372500000001"/>
    <n v="0"/>
    <n v="0.14656372500000001"/>
    <n v="0"/>
    <n v="0"/>
    <n v="0"/>
    <n v="0"/>
    <m/>
    <n v="1"/>
    <n v="8"/>
    <n v="4"/>
    <n v="32"/>
    <n v="0"/>
    <n v="4"/>
    <n v="0"/>
    <s v="SI"/>
    <s v="No"/>
    <n v="23"/>
    <n v="10"/>
    <n v="10"/>
  </r>
  <r>
    <s v="REGION DE SALUD PARACENTRAL"/>
    <x v="9"/>
    <s v="Candelaria"/>
    <x v="160"/>
    <n v="2953"/>
    <n v="298"/>
    <n v="10"/>
    <s v="Extrema Alta"/>
    <n v="8"/>
    <n v="1"/>
    <n v="1"/>
    <n v="0"/>
    <n v="0"/>
    <n v="0"/>
    <n v="0"/>
    <n v="0"/>
    <n v="0"/>
    <n v="0"/>
    <n v="0"/>
    <n v="0"/>
    <n v="3097"/>
    <n v="0"/>
    <n v="0"/>
    <n v="0"/>
    <n v="0"/>
    <n v="0"/>
    <n v="0"/>
    <n v="0"/>
    <n v="0"/>
    <n v="0"/>
    <n v="0"/>
    <n v="0"/>
    <n v="0"/>
    <n v="154.85"/>
    <n v="56"/>
    <n v="0"/>
    <n v="56"/>
    <n v="63.835970293832744"/>
    <n v="5"/>
    <n v="36.164029706167263"/>
    <n v="0.22863602500000002"/>
    <n v="0"/>
    <n v="0.22863602500000002"/>
    <n v="0"/>
    <n v="0"/>
    <n v="0"/>
    <n v="0"/>
    <m/>
    <n v="1"/>
    <n v="8"/>
    <n v="2"/>
    <n v="16"/>
    <n v="0"/>
    <n v="3"/>
    <n v="5"/>
    <s v="SI"/>
    <s v="No"/>
    <n v="28"/>
    <n v="12"/>
    <n v="13"/>
  </r>
  <r>
    <s v="REGION DE SALUD PARACENTRAL"/>
    <x v="9"/>
    <s v="Olocuilta"/>
    <x v="161"/>
    <n v="7686"/>
    <n v="189.6"/>
    <n v="10"/>
    <s v="Extrema Moderada"/>
    <n v="5"/>
    <n v="3"/>
    <n v="0"/>
    <n v="0"/>
    <n v="0"/>
    <n v="0"/>
    <n v="0"/>
    <n v="0"/>
    <n v="0"/>
    <n v="0"/>
    <n v="0"/>
    <n v="0"/>
    <n v="4282"/>
    <n v="1"/>
    <n v="0"/>
    <n v="0"/>
    <n v="0"/>
    <n v="0"/>
    <n v="0"/>
    <n v="0"/>
    <n v="0"/>
    <n v="0"/>
    <n v="0"/>
    <n v="0"/>
    <n v="1"/>
    <n v="214.1"/>
    <n v="72"/>
    <n v="0"/>
    <n v="72"/>
    <n v="66.370854740775343"/>
    <n v="5"/>
    <n v="33.629145259224664"/>
    <n v="0.82278630000000008"/>
    <n v="7.6859999999999998E-2"/>
    <n v="0.74592630000000004"/>
    <n v="0"/>
    <n v="1"/>
    <n v="13.010668748373666"/>
    <n v="0"/>
    <m/>
    <n v="1"/>
    <n v="8"/>
    <n v="2"/>
    <n v="16"/>
    <n v="0"/>
    <n v="5"/>
    <n v="5"/>
    <s v="SI"/>
    <s v="No"/>
    <n v="25"/>
    <n v="43"/>
    <n v="77"/>
  </r>
  <r>
    <s v="REGION DE SALUD PARACENTRAL"/>
    <x v="9"/>
    <s v="Zacatecoluca"/>
    <x v="162"/>
    <n v="18041"/>
    <n v="302.39999999999998"/>
    <n v="10"/>
    <s v="Extrema Moderada"/>
    <n v="5"/>
    <n v="3"/>
    <n v="1"/>
    <n v="0"/>
    <n v="1"/>
    <n v="0"/>
    <n v="0"/>
    <n v="0"/>
    <n v="0"/>
    <n v="0"/>
    <n v="0"/>
    <n v="0"/>
    <n v="11844"/>
    <n v="7"/>
    <n v="0"/>
    <n v="0"/>
    <n v="0"/>
    <n v="0"/>
    <n v="0"/>
    <n v="0"/>
    <n v="0"/>
    <n v="0"/>
    <n v="0"/>
    <n v="0"/>
    <n v="7"/>
    <n v="592.20000000000005"/>
    <n v="255"/>
    <n v="3"/>
    <n v="252"/>
    <n v="56.940222897669713"/>
    <n v="5"/>
    <n v="43.059777102330287"/>
    <n v="5.3419401000000004"/>
    <n v="1.2628699999999999"/>
    <n v="4.0790701000000009"/>
    <n v="0"/>
    <n v="0"/>
    <n v="0"/>
    <n v="1"/>
    <m/>
    <n v="2"/>
    <n v="16"/>
    <n v="8"/>
    <n v="64"/>
    <n v="1"/>
    <n v="11"/>
    <n v="5"/>
    <s v="SI"/>
    <s v="No"/>
    <n v="25"/>
    <n v="105"/>
    <n v="178"/>
  </r>
  <r>
    <s v="REGION DE SALUD PARACENTRAL"/>
    <x v="9"/>
    <s v="Olocuilta"/>
    <x v="163"/>
    <n v="7949"/>
    <n v="195.1"/>
    <n v="10"/>
    <s v="Extrema Baja"/>
    <n v="3"/>
    <n v="3"/>
    <n v="0"/>
    <n v="0"/>
    <n v="0"/>
    <n v="0"/>
    <n v="0"/>
    <n v="0"/>
    <n v="0"/>
    <n v="0"/>
    <n v="0"/>
    <n v="0"/>
    <n v="5486"/>
    <n v="2"/>
    <n v="0"/>
    <n v="0"/>
    <n v="0"/>
    <n v="0"/>
    <n v="0"/>
    <n v="0"/>
    <n v="0"/>
    <n v="0"/>
    <n v="0"/>
    <n v="0"/>
    <n v="2"/>
    <n v="274.3"/>
    <n v="104"/>
    <n v="1"/>
    <n v="103"/>
    <n v="62.085308056872037"/>
    <n v="5"/>
    <n v="37.914691943127963"/>
    <n v="1.09020535"/>
    <n v="0.15898000000000001"/>
    <n v="0.93122534999999995"/>
    <n v="0"/>
    <n v="1"/>
    <n v="12.580198767140521"/>
    <n v="0"/>
    <m/>
    <n v="1"/>
    <n v="8"/>
    <n v="2"/>
    <n v="16"/>
    <n v="0"/>
    <n v="5"/>
    <n v="5"/>
    <s v="SI"/>
    <s v="No"/>
    <n v="23"/>
    <n v="44"/>
    <n v="74"/>
  </r>
  <r>
    <s v="REGION DE SALUD PARACENTRAL"/>
    <x v="9"/>
    <s v="Olocuilta"/>
    <x v="164"/>
    <n v="3739"/>
    <n v="208.6"/>
    <n v="10"/>
    <s v="Extrema Alta"/>
    <n v="8"/>
    <n v="1"/>
    <n v="0"/>
    <n v="0"/>
    <n v="0"/>
    <n v="0"/>
    <n v="0"/>
    <n v="0"/>
    <n v="0"/>
    <n v="0"/>
    <n v="0"/>
    <n v="0"/>
    <n v="3735"/>
    <n v="2"/>
    <n v="0"/>
    <n v="0"/>
    <n v="0"/>
    <n v="0"/>
    <n v="0"/>
    <n v="0"/>
    <n v="0"/>
    <n v="0"/>
    <n v="0"/>
    <n v="0"/>
    <n v="2"/>
    <n v="186.75"/>
    <n v="83"/>
    <n v="0"/>
    <n v="83"/>
    <n v="55.555555555555557"/>
    <n v="5"/>
    <n v="44.444444444444443"/>
    <n v="0.34912912499999998"/>
    <n v="7.4779999999999999E-2"/>
    <n v="0.27434912499999997"/>
    <n v="0"/>
    <n v="1"/>
    <n v="26.745119015779618"/>
    <n v="0"/>
    <m/>
    <n v="1"/>
    <n v="8"/>
    <n v="2"/>
    <n v="16"/>
    <n v="0"/>
    <n v="4"/>
    <n v="0"/>
    <s v="SI"/>
    <s v="No"/>
    <n v="23"/>
    <n v="18"/>
    <n v="57"/>
  </r>
  <r>
    <s v="REGION DE SALUD PARACENTRAL"/>
    <x v="9"/>
    <s v="Rosario"/>
    <x v="165"/>
    <n v="21663"/>
    <n v="207.5"/>
    <n v="10"/>
    <s v="Extrema Baja"/>
    <n v="3"/>
    <n v="3"/>
    <n v="1"/>
    <n v="0"/>
    <n v="0"/>
    <n v="0"/>
    <n v="0"/>
    <n v="0"/>
    <n v="0"/>
    <n v="0"/>
    <n v="0"/>
    <n v="0"/>
    <n v="16944"/>
    <n v="7"/>
    <n v="0"/>
    <n v="0"/>
    <n v="0"/>
    <n v="0"/>
    <n v="0"/>
    <n v="0"/>
    <n v="0"/>
    <n v="0"/>
    <n v="0"/>
    <n v="0"/>
    <n v="7"/>
    <n v="847.2"/>
    <n v="321"/>
    <n v="4"/>
    <n v="317"/>
    <n v="62.110481586402265"/>
    <n v="5"/>
    <n v="37.889518413597735"/>
    <n v="9.176446799999999"/>
    <n v="1.51641"/>
    <n v="7.6600367999999985"/>
    <n v="0"/>
    <n v="8"/>
    <n v="36.929326501407928"/>
    <n v="1"/>
    <m/>
    <n v="2"/>
    <n v="16"/>
    <n v="7"/>
    <n v="56"/>
    <n v="1"/>
    <n v="11"/>
    <n v="5"/>
    <s v="SI"/>
    <s v="No"/>
    <n v="23"/>
    <n v="121"/>
    <n v="144"/>
  </r>
  <r>
    <s v="REGION DE SALUD PARACENTRAL"/>
    <x v="9"/>
    <s v="Olocuilta"/>
    <x v="166"/>
    <n v="25835"/>
    <n v="391.7"/>
    <n v="10"/>
    <s v="Extrema Baja"/>
    <n v="3"/>
    <n v="4"/>
    <n v="2"/>
    <n v="0"/>
    <n v="0"/>
    <n v="0"/>
    <n v="0"/>
    <n v="0"/>
    <n v="0"/>
    <n v="1"/>
    <n v="0"/>
    <n v="0"/>
    <n v="20094"/>
    <n v="8"/>
    <n v="0"/>
    <n v="0"/>
    <n v="0"/>
    <n v="0"/>
    <n v="0"/>
    <n v="0"/>
    <n v="0"/>
    <n v="0"/>
    <n v="0"/>
    <n v="0"/>
    <n v="8"/>
    <n v="1004.7"/>
    <n v="218"/>
    <n v="5"/>
    <n v="213"/>
    <n v="78.301980690753453"/>
    <n v="8"/>
    <n v="21.69801930924654"/>
    <n v="12.97821225"/>
    <n v="2.0668000000000002"/>
    <n v="10.91141225"/>
    <n v="3"/>
    <n v="7"/>
    <n v="27.095026127346625"/>
    <n v="0"/>
    <m/>
    <n v="3"/>
    <n v="24"/>
    <n v="10"/>
    <n v="80"/>
    <n v="0"/>
    <n v="11"/>
    <n v="5"/>
    <s v="SI"/>
    <s v="No"/>
    <n v="29"/>
    <n v="106"/>
    <n v="167"/>
  </r>
  <r>
    <s v="REGION DE SALUD PARACENTRAL"/>
    <x v="9"/>
    <s v="Olocuilta"/>
    <x v="167"/>
    <n v="5347"/>
    <n v="115.6"/>
    <n v="10"/>
    <s v="Extrema Alta"/>
    <n v="8"/>
    <n v="2"/>
    <n v="0"/>
    <n v="0"/>
    <n v="0"/>
    <n v="0"/>
    <n v="0"/>
    <n v="0"/>
    <n v="0"/>
    <n v="0"/>
    <n v="0"/>
    <n v="0"/>
    <n v="2683"/>
    <n v="0"/>
    <n v="1"/>
    <n v="0"/>
    <n v="0"/>
    <n v="0"/>
    <n v="0"/>
    <n v="0"/>
    <n v="0"/>
    <n v="0"/>
    <n v="0"/>
    <n v="0"/>
    <n v="1"/>
    <n v="134.15"/>
    <n v="53"/>
    <n v="0"/>
    <n v="53"/>
    <n v="60.491986582184119"/>
    <n v="5"/>
    <n v="39.508013417815874"/>
    <n v="0.35865002499999993"/>
    <n v="5.3469999999999997E-2"/>
    <n v="0.30518002499999991"/>
    <n v="0"/>
    <n v="0"/>
    <n v="0"/>
    <n v="0"/>
    <m/>
    <n v="1"/>
    <n v="8"/>
    <n v="4"/>
    <n v="32"/>
    <n v="0"/>
    <n v="3"/>
    <n v="0"/>
    <s v="SI"/>
    <s v="No"/>
    <n v="23"/>
    <n v="20"/>
    <n v="35"/>
  </r>
  <r>
    <s v="REGION DE SALUD PARACENTRAL"/>
    <x v="9"/>
    <s v="Rosario"/>
    <x v="168"/>
    <n v="27177"/>
    <n v="223.9"/>
    <n v="10"/>
    <s v="Extrema Baja"/>
    <n v="3"/>
    <n v="5"/>
    <n v="0"/>
    <n v="0"/>
    <n v="0"/>
    <n v="0"/>
    <n v="0"/>
    <n v="0"/>
    <n v="0"/>
    <n v="0"/>
    <n v="0"/>
    <n v="0"/>
    <n v="19580"/>
    <n v="11"/>
    <n v="0"/>
    <n v="0"/>
    <n v="0"/>
    <n v="0"/>
    <n v="0"/>
    <n v="0"/>
    <n v="0"/>
    <n v="0"/>
    <n v="0"/>
    <n v="0"/>
    <n v="11"/>
    <n v="979"/>
    <n v="262"/>
    <n v="7"/>
    <n v="255"/>
    <n v="73.237997957099083"/>
    <n v="5"/>
    <n v="26.762002042900917"/>
    <n v="13.303141500000001"/>
    <n v="2.9894699999999998"/>
    <n v="10.313671500000002"/>
    <n v="3"/>
    <n v="6"/>
    <n v="22.077491996909153"/>
    <n v="0"/>
    <m/>
    <n v="1"/>
    <n v="8"/>
    <n v="8"/>
    <n v="64"/>
    <n v="0"/>
    <n v="18"/>
    <n v="5"/>
    <s v="SI"/>
    <s v="No"/>
    <n v="26"/>
    <n v="165"/>
    <n v="362"/>
  </r>
  <r>
    <s v="REGION DE SALUD PARACENTRAL"/>
    <x v="9"/>
    <s v="Santiago Nonualco"/>
    <x v="169"/>
    <n v="9312"/>
    <n v="338.1"/>
    <n v="10"/>
    <s v="Extrema Alta"/>
    <n v="8"/>
    <n v="2"/>
    <n v="0"/>
    <n v="0"/>
    <n v="0"/>
    <n v="0"/>
    <n v="0"/>
    <n v="0"/>
    <n v="0"/>
    <n v="1"/>
    <n v="0"/>
    <n v="0"/>
    <n v="5652"/>
    <n v="0"/>
    <n v="0"/>
    <n v="0"/>
    <n v="0"/>
    <n v="0"/>
    <n v="0"/>
    <n v="0"/>
    <n v="0"/>
    <n v="0"/>
    <n v="0"/>
    <n v="0"/>
    <n v="0"/>
    <n v="282.60000000000002"/>
    <n v="80"/>
    <n v="0"/>
    <n v="80"/>
    <n v="71.691436659589527"/>
    <n v="5"/>
    <n v="28.308563340410469"/>
    <n v="1.3157855999999999"/>
    <n v="0"/>
    <n v="1.3157855999999999"/>
    <n v="0"/>
    <n v="2"/>
    <n v="21.477663230240548"/>
    <n v="0"/>
    <m/>
    <n v="1"/>
    <n v="8"/>
    <n v="4"/>
    <n v="32"/>
    <n v="0"/>
    <n v="5"/>
    <n v="0"/>
    <s v="SI"/>
    <s v="No"/>
    <n v="23"/>
    <n v="44"/>
    <n v="60"/>
  </r>
  <r>
    <s v="REGION DE SALUD PARACENTRAL"/>
    <x v="9"/>
    <s v="Santiago Nonualco"/>
    <x v="170"/>
    <n v="10440"/>
    <n v="948.2"/>
    <n v="10"/>
    <s v="Extrema Baja"/>
    <n v="3"/>
    <n v="2"/>
    <n v="0"/>
    <n v="0"/>
    <n v="1"/>
    <n v="0"/>
    <n v="0"/>
    <n v="0"/>
    <n v="0"/>
    <n v="0"/>
    <n v="0"/>
    <n v="0"/>
    <n v="6796"/>
    <n v="2"/>
    <n v="0"/>
    <n v="1"/>
    <n v="0"/>
    <n v="0"/>
    <n v="0"/>
    <n v="0"/>
    <n v="0"/>
    <n v="0"/>
    <n v="0"/>
    <n v="0"/>
    <n v="3"/>
    <n v="339.8"/>
    <n v="25"/>
    <n v="0"/>
    <n v="25"/>
    <n v="92.642731018246025"/>
    <n v="8"/>
    <n v="7.3572689817539727"/>
    <n v="1.7737559999999997"/>
    <n v="0.31319999999999998"/>
    <n v="1.4605559999999997"/>
    <n v="0"/>
    <n v="2"/>
    <n v="19.157088122605366"/>
    <n v="0"/>
    <m/>
    <n v="1"/>
    <n v="8"/>
    <n v="2"/>
    <n v="16"/>
    <n v="0"/>
    <n v="3"/>
    <n v="5"/>
    <s v="SI"/>
    <s v="No"/>
    <n v="26"/>
    <n v="49"/>
    <n v="61"/>
  </r>
  <r>
    <s v="REGION DE SALUD PARACENTRAL"/>
    <x v="9"/>
    <s v="Santiago Nonualco"/>
    <x v="171"/>
    <n v="6084"/>
    <n v="252.2"/>
    <n v="10"/>
    <s v="Extrema Alta"/>
    <n v="8"/>
    <n v="3"/>
    <n v="0"/>
    <n v="0"/>
    <n v="0"/>
    <n v="0"/>
    <n v="0"/>
    <n v="0"/>
    <n v="0"/>
    <n v="0"/>
    <n v="0"/>
    <n v="0"/>
    <n v="5217"/>
    <n v="1"/>
    <n v="0"/>
    <n v="0"/>
    <n v="0"/>
    <n v="0"/>
    <n v="0"/>
    <n v="0"/>
    <n v="0"/>
    <n v="0"/>
    <n v="0"/>
    <n v="0"/>
    <n v="1"/>
    <n v="260.85000000000002"/>
    <n v="100"/>
    <n v="0"/>
    <n v="100"/>
    <n v="61.663791451025496"/>
    <n v="5"/>
    <n v="38.336208548974504"/>
    <n v="0.79350570000000009"/>
    <n v="6.0839999999999998E-2"/>
    <n v="0.73266570000000009"/>
    <n v="0"/>
    <n v="0"/>
    <n v="0"/>
    <n v="0"/>
    <m/>
    <n v="1"/>
    <n v="8"/>
    <n v="6"/>
    <n v="48"/>
    <n v="0"/>
    <n v="7"/>
    <n v="0"/>
    <s v="SI"/>
    <s v="No"/>
    <n v="23"/>
    <n v="35"/>
    <n v="42"/>
  </r>
  <r>
    <s v="REGION DE SALUD PARACENTRAL"/>
    <x v="9"/>
    <s v="Santiago Nonualco"/>
    <x v="172"/>
    <n v="41528"/>
    <n v="341.8"/>
    <n v="10"/>
    <s v="Extrema Baja"/>
    <n v="3"/>
    <n v="4"/>
    <n v="0"/>
    <n v="0"/>
    <n v="0"/>
    <n v="0"/>
    <n v="0"/>
    <n v="0"/>
    <n v="0"/>
    <n v="1"/>
    <n v="0"/>
    <n v="0"/>
    <n v="22518"/>
    <n v="9"/>
    <n v="0"/>
    <n v="0"/>
    <n v="0"/>
    <n v="0"/>
    <n v="0"/>
    <n v="0"/>
    <n v="0"/>
    <n v="0"/>
    <n v="0"/>
    <n v="0"/>
    <n v="9"/>
    <n v="1125.9000000000001"/>
    <n v="336"/>
    <n v="5"/>
    <n v="331"/>
    <n v="70.157207567279514"/>
    <n v="5"/>
    <n v="29.84279243272049"/>
    <n v="23.378187600000004"/>
    <n v="3.73752"/>
    <n v="19.640667600000004"/>
    <n v="3"/>
    <n v="2"/>
    <n v="4.8160277403197842"/>
    <n v="1"/>
    <m/>
    <n v="2"/>
    <n v="16"/>
    <n v="7"/>
    <n v="56"/>
    <n v="1"/>
    <n v="26"/>
    <n v="5"/>
    <s v="SI"/>
    <s v="No"/>
    <n v="26"/>
    <n v="344"/>
    <n v="546"/>
  </r>
  <r>
    <s v="REGION DE SALUD PARACENTRAL"/>
    <x v="9"/>
    <s v="Olocuilta"/>
    <x v="173"/>
    <n v="3885"/>
    <n v="271.5"/>
    <n v="10"/>
    <s v="Extrema Alta"/>
    <n v="8"/>
    <n v="1"/>
    <n v="0"/>
    <n v="0"/>
    <n v="0"/>
    <n v="0"/>
    <n v="0"/>
    <n v="0"/>
    <n v="0"/>
    <n v="0"/>
    <n v="0"/>
    <n v="0"/>
    <n v="5221"/>
    <n v="0"/>
    <n v="0"/>
    <n v="0"/>
    <n v="0"/>
    <n v="0"/>
    <n v="0"/>
    <n v="0"/>
    <n v="0"/>
    <n v="0"/>
    <n v="0"/>
    <n v="0"/>
    <n v="0"/>
    <n v="261.05"/>
    <n v="42"/>
    <n v="0"/>
    <n v="42"/>
    <n v="83.911128136372355"/>
    <n v="8"/>
    <n v="16.088871863627656"/>
    <n v="0.50708962499999999"/>
    <n v="0"/>
    <n v="0.50708962499999999"/>
    <n v="0"/>
    <n v="1"/>
    <n v="25.74002574002574"/>
    <n v="0"/>
    <m/>
    <n v="1"/>
    <n v="8"/>
    <n v="2"/>
    <n v="16"/>
    <n v="0"/>
    <n v="4"/>
    <n v="5"/>
    <s v="SI"/>
    <s v="No"/>
    <n v="31"/>
    <n v="20"/>
    <n v="54"/>
  </r>
  <r>
    <s v="REGION DE SALUD PARACENTRAL"/>
    <x v="9"/>
    <s v="Zacatecoluca"/>
    <x v="174"/>
    <n v="67672"/>
    <n v="210.6"/>
    <n v="10"/>
    <s v="Extrema Baja"/>
    <n v="3"/>
    <n v="6"/>
    <n v="1"/>
    <n v="1"/>
    <n v="1"/>
    <n v="1"/>
    <n v="1"/>
    <n v="0"/>
    <n v="0"/>
    <n v="0"/>
    <n v="0"/>
    <n v="0"/>
    <n v="58226"/>
    <n v="24"/>
    <n v="0"/>
    <n v="1"/>
    <n v="0"/>
    <n v="1"/>
    <n v="0"/>
    <n v="0"/>
    <n v="0"/>
    <n v="0"/>
    <n v="0"/>
    <n v="0"/>
    <n v="26"/>
    <n v="2911.3"/>
    <n v="903"/>
    <n v="28"/>
    <n v="875"/>
    <n v="68.982928588603031"/>
    <n v="5"/>
    <n v="31.017071411396969"/>
    <n v="98.506746800000002"/>
    <n v="17.594719999999999"/>
    <n v="80.912026800000007"/>
    <n v="8"/>
    <n v="19"/>
    <n v="28.076604799621702"/>
    <n v="2"/>
    <m/>
    <n v="2"/>
    <n v="16"/>
    <n v="13"/>
    <n v="104"/>
    <n v="1"/>
    <n v="18"/>
    <n v="5"/>
    <s v="SI"/>
    <s v="No"/>
    <n v="31"/>
    <n v="517"/>
    <n v="703"/>
  </r>
  <r>
    <s v="REGION DE SALUD ORIENTAL"/>
    <x v="10"/>
    <s v="Berlin"/>
    <x v="175"/>
    <n v="12413"/>
    <n v="307.2"/>
    <n v="10"/>
    <s v="Extrema Alta"/>
    <n v="8"/>
    <n v="4"/>
    <n v="0"/>
    <n v="0"/>
    <n v="0"/>
    <n v="0"/>
    <n v="0"/>
    <n v="0"/>
    <n v="0"/>
    <n v="0"/>
    <n v="0"/>
    <n v="0"/>
    <n v="10185"/>
    <n v="2"/>
    <n v="0"/>
    <n v="0"/>
    <n v="0"/>
    <n v="0"/>
    <n v="0"/>
    <n v="0"/>
    <n v="0"/>
    <n v="0"/>
    <n v="0"/>
    <n v="0"/>
    <n v="2"/>
    <n v="509.25"/>
    <n v="128"/>
    <n v="1"/>
    <n v="127"/>
    <n v="74.864997545409921"/>
    <n v="5"/>
    <n v="25.135002454590083"/>
    <n v="3.1606601249999997"/>
    <n v="0.24826000000000001"/>
    <n v="2.9124001249999996"/>
    <n v="0"/>
    <n v="1"/>
    <n v="8.0560702489325706"/>
    <n v="0"/>
    <s v="UCSFE Berlin US"/>
    <n v="7"/>
    <n v="56"/>
    <n v="8"/>
    <n v="64"/>
    <n v="0"/>
    <n v="12"/>
    <n v="0"/>
    <s v="SI"/>
    <s v="No"/>
    <n v="23"/>
    <n v="41"/>
    <n v="97"/>
  </r>
  <r>
    <s v="REGION DE SALUD ORIENTAL"/>
    <x v="10"/>
    <s v="Berlin"/>
    <x v="176"/>
    <n v="17958"/>
    <n v="122.2"/>
    <n v="10"/>
    <s v="Extrema Alta"/>
    <n v="8"/>
    <n v="6"/>
    <n v="1"/>
    <n v="1"/>
    <n v="0"/>
    <n v="0"/>
    <n v="0"/>
    <n v="0"/>
    <n v="0"/>
    <n v="0"/>
    <n v="0"/>
    <n v="0"/>
    <n v="22025"/>
    <n v="4"/>
    <n v="0"/>
    <n v="0"/>
    <n v="0"/>
    <n v="0"/>
    <n v="0"/>
    <n v="0"/>
    <n v="0"/>
    <n v="0"/>
    <n v="0"/>
    <n v="0"/>
    <n v="4"/>
    <n v="1101.25"/>
    <n v="232"/>
    <n v="1"/>
    <n v="231"/>
    <n v="78.933030646992052"/>
    <n v="8"/>
    <n v="21.066969353007945"/>
    <n v="9.8881237500000001"/>
    <n v="0.71831999999999996"/>
    <n v="9.1698037499999998"/>
    <n v="0"/>
    <n v="0"/>
    <n v="0"/>
    <n v="1"/>
    <m/>
    <n v="9"/>
    <n v="72"/>
    <n v="13"/>
    <n v="104"/>
    <n v="2"/>
    <n v="19"/>
    <n v="0"/>
    <s v="SI"/>
    <s v="No"/>
    <n v="26"/>
    <n v="125"/>
    <n v="203"/>
  </r>
  <r>
    <s v="REGION DE SALUD ORIENTAL"/>
    <x v="10"/>
    <s v="Santiago de Maria"/>
    <x v="177"/>
    <n v="2813"/>
    <n v="115.3"/>
    <n v="10"/>
    <s v="Extrema Moderada"/>
    <n v="5"/>
    <n v="1"/>
    <n v="0"/>
    <n v="0"/>
    <n v="0"/>
    <n v="0"/>
    <n v="0"/>
    <n v="0"/>
    <n v="0"/>
    <n v="0"/>
    <n v="0"/>
    <n v="0"/>
    <n v="2631"/>
    <n v="1"/>
    <n v="0"/>
    <n v="0"/>
    <n v="0"/>
    <n v="0"/>
    <n v="0"/>
    <n v="0"/>
    <n v="0"/>
    <n v="0"/>
    <n v="0"/>
    <n v="0"/>
    <n v="1"/>
    <n v="131.55000000000001"/>
    <n v="29"/>
    <n v="0"/>
    <n v="29"/>
    <n v="77.955150133029278"/>
    <n v="8"/>
    <n v="22.044849866970733"/>
    <n v="0.18502507499999998"/>
    <n v="2.8129999999999999E-2"/>
    <n v="0.15689507499999999"/>
    <n v="0"/>
    <n v="0"/>
    <n v="0"/>
    <n v="0"/>
    <s v="Hospital Santiago de Maria, UCSFI Ozatlan"/>
    <n v="2"/>
    <n v="16"/>
    <n v="2"/>
    <n v="16"/>
    <n v="0"/>
    <n v="1"/>
    <n v="10"/>
    <s v="SI"/>
    <s v="No"/>
    <n v="33"/>
    <n v="29"/>
    <n v="85"/>
  </r>
  <r>
    <s v="REGION DE SALUD ORIENTAL"/>
    <x v="10"/>
    <s v="Concepcion Batres"/>
    <x v="178"/>
    <n v="12675"/>
    <n v="106.5"/>
    <n v="10"/>
    <s v="Extrema Alta"/>
    <n v="8"/>
    <n v="4"/>
    <n v="1"/>
    <n v="0"/>
    <n v="0"/>
    <n v="0"/>
    <n v="0"/>
    <n v="0"/>
    <n v="0"/>
    <n v="0"/>
    <n v="0"/>
    <n v="0"/>
    <n v="10851"/>
    <n v="5"/>
    <n v="0"/>
    <n v="0"/>
    <n v="0"/>
    <n v="0"/>
    <n v="0"/>
    <n v="0"/>
    <n v="0"/>
    <n v="0"/>
    <n v="0"/>
    <n v="0"/>
    <n v="5"/>
    <n v="542.54999999999995"/>
    <n v="188"/>
    <n v="0"/>
    <n v="188"/>
    <n v="65.348815777347696"/>
    <n v="5"/>
    <n v="34.65118422265229"/>
    <n v="3.4384106249999999"/>
    <n v="0.63375000000000004"/>
    <n v="2.8046606249999999"/>
    <n v="0"/>
    <n v="3"/>
    <n v="23.668639053254438"/>
    <n v="1"/>
    <m/>
    <n v="6"/>
    <n v="48"/>
    <n v="9"/>
    <n v="72"/>
    <n v="3"/>
    <n v="14"/>
    <n v="0"/>
    <s v="SI"/>
    <s v="No"/>
    <n v="23"/>
    <n v="44"/>
    <n v="66"/>
  </r>
  <r>
    <s v="REGION DE SALUD ORIENTAL"/>
    <x v="10"/>
    <s v="Santiago de Maria"/>
    <x v="179"/>
    <n v="7554"/>
    <n v="190.2"/>
    <n v="10"/>
    <s v="Extrema Moderada"/>
    <n v="5"/>
    <n v="1"/>
    <n v="0"/>
    <n v="0"/>
    <n v="0"/>
    <n v="0"/>
    <n v="0"/>
    <n v="0"/>
    <n v="0"/>
    <n v="0"/>
    <n v="0"/>
    <n v="0"/>
    <n v="5477"/>
    <n v="0"/>
    <n v="0"/>
    <n v="0"/>
    <n v="0"/>
    <n v="0"/>
    <n v="0"/>
    <n v="0"/>
    <n v="0"/>
    <n v="0"/>
    <n v="0"/>
    <n v="0"/>
    <n v="0"/>
    <n v="273.85000000000002"/>
    <n v="71"/>
    <n v="0"/>
    <n v="71"/>
    <n v="74.073397845535879"/>
    <n v="5"/>
    <n v="25.926602154464117"/>
    <n v="1.03433145"/>
    <n v="0"/>
    <n v="1.03433145"/>
    <n v="0"/>
    <n v="0"/>
    <n v="0"/>
    <n v="0"/>
    <s v="Hospital Santiago de Maria, UCSF Mercedes Umaña US"/>
    <n v="3"/>
    <n v="24"/>
    <n v="3"/>
    <n v="24"/>
    <n v="0"/>
    <n v="5"/>
    <n v="10"/>
    <s v="SI"/>
    <s v="No"/>
    <n v="30"/>
    <n v="46"/>
    <n v="114"/>
  </r>
  <r>
    <s v="REGION DE SALUD ORIENTAL"/>
    <x v="10"/>
    <s v="Concepcion Batres"/>
    <x v="180"/>
    <n v="6332"/>
    <n v="226.1"/>
    <n v="10"/>
    <s v="Extrema Moderada"/>
    <n v="5"/>
    <n v="2"/>
    <n v="0"/>
    <n v="0"/>
    <n v="0"/>
    <n v="0"/>
    <n v="0"/>
    <n v="0"/>
    <n v="0"/>
    <n v="0"/>
    <n v="0"/>
    <n v="0"/>
    <n v="4808"/>
    <n v="1"/>
    <n v="0"/>
    <n v="0"/>
    <n v="0"/>
    <n v="0"/>
    <n v="0"/>
    <n v="0"/>
    <n v="0"/>
    <n v="0"/>
    <n v="0"/>
    <n v="0"/>
    <n v="1"/>
    <n v="240.4"/>
    <n v="71"/>
    <n v="0"/>
    <n v="71"/>
    <n v="70.465890183028293"/>
    <n v="5"/>
    <n v="29.534109816971714"/>
    <n v="0.76110639999999996"/>
    <n v="6.3320000000000001E-2"/>
    <n v="0.69778639999999992"/>
    <n v="0"/>
    <n v="0"/>
    <n v="0"/>
    <n v="0"/>
    <s v="UCSF El Transito y UCSF Concepcion Batres US"/>
    <n v="3"/>
    <n v="24"/>
    <n v="5"/>
    <n v="40"/>
    <n v="0"/>
    <n v="5"/>
    <n v="5"/>
    <s v="SI"/>
    <s v="No"/>
    <n v="25"/>
    <n v="62"/>
    <n v="141"/>
  </r>
  <r>
    <s v="REGION DE SALUD ORIENTAL"/>
    <x v="10"/>
    <s v="Berlin"/>
    <x v="181"/>
    <n v="9333"/>
    <n v="130.1"/>
    <n v="10"/>
    <s v="Extrema Severa"/>
    <n v="10"/>
    <n v="3"/>
    <n v="1"/>
    <n v="0"/>
    <n v="0"/>
    <n v="0"/>
    <n v="0"/>
    <n v="0"/>
    <n v="0"/>
    <n v="0"/>
    <n v="0"/>
    <n v="0"/>
    <n v="6367"/>
    <n v="1"/>
    <n v="0"/>
    <n v="0"/>
    <n v="0"/>
    <n v="0"/>
    <n v="0"/>
    <n v="0"/>
    <n v="0"/>
    <n v="0"/>
    <n v="0"/>
    <n v="0"/>
    <n v="1"/>
    <n v="318.35000000000002"/>
    <n v="47"/>
    <n v="1"/>
    <n v="46"/>
    <n v="85.236375058897437"/>
    <n v="8"/>
    <n v="14.76362494110256"/>
    <n v="1.485580275"/>
    <n v="9.3329999999999996E-2"/>
    <n v="1.3922502750000001"/>
    <n v="0"/>
    <n v="1"/>
    <n v="10.714668381013608"/>
    <n v="0"/>
    <s v="UCSFE Berlin US, UCSF Mercedes Umaña US"/>
    <n v="3"/>
    <n v="24"/>
    <n v="7"/>
    <n v="56"/>
    <n v="0"/>
    <n v="12"/>
    <n v="0"/>
    <s v="SI"/>
    <s v="No"/>
    <n v="28"/>
    <n v="51"/>
    <n v="86"/>
  </r>
  <r>
    <s v="REGION DE SALUD ORIENTAL"/>
    <x v="10"/>
    <s v="Jiquilisco"/>
    <x v="182"/>
    <n v="50386"/>
    <n v="117.2"/>
    <n v="10"/>
    <s v="Extrema Moderada"/>
    <n v="5"/>
    <n v="15"/>
    <n v="2"/>
    <n v="0"/>
    <n v="1"/>
    <n v="0"/>
    <n v="0"/>
    <n v="0"/>
    <n v="0"/>
    <n v="0"/>
    <n v="0"/>
    <n v="0"/>
    <n v="47402"/>
    <n v="14"/>
    <n v="0"/>
    <n v="0"/>
    <n v="0"/>
    <n v="0"/>
    <n v="0"/>
    <n v="0"/>
    <n v="0"/>
    <n v="0"/>
    <n v="0"/>
    <n v="0"/>
    <n v="14"/>
    <n v="2370.1"/>
    <n v="349"/>
    <n v="10"/>
    <n v="339"/>
    <n v="85.274882916332643"/>
    <n v="8"/>
    <n v="14.725117083667355"/>
    <n v="59.709929299999999"/>
    <n v="7.0540399999999996"/>
    <n v="52.655889299999998"/>
    <n v="5"/>
    <n v="2"/>
    <n v="3.9693565673004403"/>
    <n v="1"/>
    <m/>
    <n v="23"/>
    <n v="184"/>
    <n v="34"/>
    <n v="272"/>
    <n v="11"/>
    <n v="54"/>
    <n v="0"/>
    <s v="SI"/>
    <s v="No"/>
    <n v="28"/>
    <n v="259"/>
    <n v="441"/>
  </r>
  <r>
    <s v="REGION DE SALUD ORIENTAL"/>
    <x v="10"/>
    <s v="Chinameca"/>
    <x v="183"/>
    <n v="19753"/>
    <n v="547"/>
    <n v="10"/>
    <s v="Extrema Moderada"/>
    <n v="5"/>
    <n v="1"/>
    <n v="1"/>
    <n v="0"/>
    <n v="1"/>
    <n v="1"/>
    <n v="0"/>
    <n v="0"/>
    <n v="1"/>
    <n v="0"/>
    <n v="0"/>
    <n v="0"/>
    <n v="12086"/>
    <n v="1"/>
    <n v="0"/>
    <n v="0"/>
    <n v="0"/>
    <n v="0"/>
    <n v="0"/>
    <n v="1"/>
    <n v="0"/>
    <n v="0"/>
    <n v="0"/>
    <n v="0"/>
    <n v="2"/>
    <n v="604.29999999999995"/>
    <n v="129"/>
    <n v="0"/>
    <n v="129"/>
    <n v="78.652986927023008"/>
    <n v="8"/>
    <n v="21.347013072976999"/>
    <n v="5.9683689500000003"/>
    <n v="0.39506000000000002"/>
    <n v="5.5733089500000004"/>
    <n v="0"/>
    <n v="2"/>
    <n v="10.125044297068801"/>
    <n v="1"/>
    <m/>
    <n v="1"/>
    <n v="8"/>
    <n v="4"/>
    <n v="32"/>
    <n v="1"/>
    <n v="10"/>
    <n v="10"/>
    <s v="SI"/>
    <s v="No"/>
    <n v="33"/>
    <n v="124"/>
    <n v="166"/>
  </r>
  <r>
    <s v="REGION DE SALUD ORIENTAL"/>
    <x v="10"/>
    <s v="Concepcion Batres"/>
    <x v="184"/>
    <n v="13571"/>
    <n v="56.6"/>
    <n v="5"/>
    <s v="Extrema Alta"/>
    <n v="8"/>
    <n v="4"/>
    <n v="1"/>
    <n v="0"/>
    <n v="0"/>
    <n v="0"/>
    <n v="0"/>
    <n v="0"/>
    <n v="0"/>
    <n v="0"/>
    <n v="0"/>
    <n v="0"/>
    <n v="11148"/>
    <n v="0"/>
    <n v="0"/>
    <n v="0"/>
    <n v="0"/>
    <n v="0"/>
    <n v="0"/>
    <n v="0"/>
    <n v="0"/>
    <n v="0"/>
    <n v="0"/>
    <n v="0"/>
    <n v="0"/>
    <n v="557.4"/>
    <n v="53"/>
    <n v="1"/>
    <n v="52"/>
    <n v="90.491567994259057"/>
    <n v="8"/>
    <n v="9.5084320057409411"/>
    <n v="3.7822377"/>
    <n v="0"/>
    <n v="3.7822377"/>
    <n v="0"/>
    <n v="1"/>
    <n v="7.3686537469604305"/>
    <n v="1"/>
    <m/>
    <n v="5"/>
    <n v="40"/>
    <n v="9"/>
    <n v="72"/>
    <n v="1"/>
    <n v="15"/>
    <n v="0"/>
    <s v="SI"/>
    <s v="No"/>
    <n v="21"/>
    <n v="41"/>
    <n v="114"/>
  </r>
  <r>
    <s v="REGION DE SALUD ORIENTAL"/>
    <x v="10"/>
    <s v="Berlin"/>
    <x v="185"/>
    <n v="14005"/>
    <n v="228"/>
    <n v="10"/>
    <s v="Extrema Alta"/>
    <n v="8"/>
    <n v="4"/>
    <n v="0"/>
    <n v="0"/>
    <n v="0"/>
    <n v="0"/>
    <n v="0"/>
    <n v="0"/>
    <n v="0"/>
    <n v="0"/>
    <n v="0"/>
    <n v="0"/>
    <n v="9604"/>
    <n v="0"/>
    <n v="0"/>
    <n v="0"/>
    <n v="0"/>
    <n v="0"/>
    <n v="0"/>
    <n v="0"/>
    <n v="0"/>
    <n v="0"/>
    <n v="0"/>
    <n v="0"/>
    <n v="0"/>
    <n v="480.2"/>
    <n v="90"/>
    <n v="0"/>
    <n v="90"/>
    <n v="81.257809246147445"/>
    <n v="8"/>
    <n v="18.742190753852562"/>
    <n v="3.3626005000000005"/>
    <n v="0"/>
    <n v="3.3626005000000005"/>
    <n v="0"/>
    <n v="3"/>
    <n v="21.420921099607284"/>
    <n v="1"/>
    <m/>
    <n v="6"/>
    <n v="48"/>
    <n v="9"/>
    <n v="72"/>
    <n v="1"/>
    <n v="16"/>
    <n v="0"/>
    <s v="SI"/>
    <s v="No"/>
    <n v="26"/>
    <n v="83"/>
    <n v="79"/>
  </r>
  <r>
    <s v="REGION DE SALUD ORIENTAL"/>
    <x v="10"/>
    <s v="Berlin"/>
    <x v="186"/>
    <n v="7949"/>
    <n v="88.6"/>
    <n v="8"/>
    <s v="Extrema Severa"/>
    <n v="10"/>
    <n v="2"/>
    <n v="1"/>
    <n v="0"/>
    <n v="0"/>
    <n v="0"/>
    <n v="0"/>
    <n v="0"/>
    <n v="0"/>
    <n v="0"/>
    <n v="0"/>
    <n v="0"/>
    <n v="4843"/>
    <n v="0"/>
    <n v="0"/>
    <n v="0"/>
    <n v="0"/>
    <n v="0"/>
    <n v="0"/>
    <n v="0"/>
    <n v="0"/>
    <n v="0"/>
    <n v="0"/>
    <n v="0"/>
    <n v="0"/>
    <n v="242.15"/>
    <n v="56"/>
    <n v="0"/>
    <n v="56"/>
    <n v="76.873838529836874"/>
    <n v="8"/>
    <n v="23.126161470163119"/>
    <n v="0.96242517500000002"/>
    <n v="0"/>
    <n v="0.96242517500000002"/>
    <n v="0"/>
    <n v="0"/>
    <n v="0"/>
    <n v="0"/>
    <s v="UCSFE Berlin US, UCSF Mercedes Umaña US"/>
    <n v="3"/>
    <n v="24"/>
    <n v="6"/>
    <n v="48"/>
    <n v="0"/>
    <n v="12"/>
    <n v="0"/>
    <s v="SI"/>
    <s v="No"/>
    <n v="26"/>
    <n v="37"/>
    <n v="68"/>
  </r>
  <r>
    <s v="REGION DE SALUD ORIENTAL"/>
    <x v="10"/>
    <s v="Usulutan"/>
    <x v="187"/>
    <n v="13154"/>
    <n v="261.89999999999998"/>
    <n v="10"/>
    <s v="Extrema Alta"/>
    <n v="8"/>
    <n v="4"/>
    <n v="0"/>
    <n v="0"/>
    <n v="0"/>
    <n v="0"/>
    <n v="0"/>
    <n v="0"/>
    <n v="0"/>
    <n v="0"/>
    <n v="0"/>
    <n v="0"/>
    <n v="7246"/>
    <n v="1"/>
    <n v="0"/>
    <n v="0"/>
    <n v="0"/>
    <n v="0"/>
    <n v="0"/>
    <n v="0"/>
    <n v="0"/>
    <n v="0"/>
    <n v="0"/>
    <n v="0"/>
    <n v="1"/>
    <n v="362.3"/>
    <n v="59"/>
    <n v="3"/>
    <n v="56"/>
    <n v="83.715153187965768"/>
    <n v="8"/>
    <n v="16.284846812034225"/>
    <n v="2.3828470999999998"/>
    <n v="0.13153999999999999"/>
    <n v="2.2513071"/>
    <n v="0"/>
    <n v="0"/>
    <n v="0"/>
    <n v="1"/>
    <m/>
    <n v="6"/>
    <n v="48"/>
    <n v="9"/>
    <n v="72"/>
    <n v="1"/>
    <n v="15"/>
    <n v="0"/>
    <s v="SI"/>
    <s v="No"/>
    <n v="26"/>
    <n v="74"/>
    <n v="77"/>
  </r>
  <r>
    <s v="REGION DE SALUD ORIENTAL"/>
    <x v="10"/>
    <s v="Jiquilisco"/>
    <x v="188"/>
    <n v="18691"/>
    <n v="110.8"/>
    <n v="10"/>
    <s v="Extrema Moderada"/>
    <n v="5"/>
    <n v="5"/>
    <n v="3"/>
    <n v="1"/>
    <n v="0"/>
    <n v="0"/>
    <n v="0"/>
    <n v="0"/>
    <n v="0"/>
    <n v="0"/>
    <n v="0"/>
    <n v="0"/>
    <n v="17639"/>
    <n v="3"/>
    <n v="0"/>
    <n v="0"/>
    <n v="0"/>
    <n v="0"/>
    <n v="0"/>
    <n v="0"/>
    <n v="0"/>
    <n v="0"/>
    <n v="0"/>
    <n v="0"/>
    <n v="3"/>
    <n v="881.95"/>
    <n v="80"/>
    <n v="2"/>
    <n v="78"/>
    <n v="90.929190997222065"/>
    <n v="8"/>
    <n v="9.0708090027779349"/>
    <n v="8.242263724999999"/>
    <n v="0.56072999999999995"/>
    <n v="7.6815337249999995"/>
    <n v="0"/>
    <n v="1"/>
    <n v="5.3501685303087045"/>
    <n v="1"/>
    <m/>
    <n v="7"/>
    <n v="56"/>
    <n v="11"/>
    <n v="88"/>
    <n v="1"/>
    <n v="13"/>
    <n v="0"/>
    <s v="SI"/>
    <s v="No"/>
    <n v="23"/>
    <n v="115"/>
    <n v="120"/>
  </r>
  <r>
    <s v="REGION DE SALUD ORIENTAL"/>
    <x v="10"/>
    <s v="Jiquilisco"/>
    <x v="189"/>
    <n v="6326"/>
    <n v="61.2"/>
    <n v="5"/>
    <s v="Extrema Severa"/>
    <n v="10"/>
    <n v="3"/>
    <n v="1"/>
    <n v="0"/>
    <n v="0"/>
    <n v="0"/>
    <n v="0"/>
    <n v="0"/>
    <n v="0"/>
    <n v="0"/>
    <n v="0"/>
    <n v="0"/>
    <n v="7550"/>
    <n v="0"/>
    <n v="0"/>
    <n v="0"/>
    <n v="0"/>
    <n v="0"/>
    <n v="0"/>
    <n v="0"/>
    <n v="0"/>
    <n v="0"/>
    <n v="0"/>
    <n v="0"/>
    <n v="0"/>
    <n v="377.5"/>
    <n v="45"/>
    <n v="0"/>
    <n v="45"/>
    <n v="88.079470198675494"/>
    <n v="8"/>
    <n v="11.920529801324504"/>
    <n v="1.1940325000000001"/>
    <n v="0"/>
    <n v="1.1940325000000001"/>
    <n v="0"/>
    <n v="0"/>
    <n v="0"/>
    <n v="1"/>
    <m/>
    <n v="5"/>
    <n v="3"/>
    <n v="6"/>
    <n v="48"/>
    <n v="1"/>
    <n v="10"/>
    <n v="0"/>
    <s v="SI"/>
    <s v="No"/>
    <n v="23"/>
    <n v="21"/>
    <n v="32"/>
  </r>
  <r>
    <s v="REGION DE SALUD ORIENTAL"/>
    <x v="10"/>
    <s v="Chinameca"/>
    <x v="190"/>
    <n v="4881"/>
    <n v="174.9"/>
    <n v="10"/>
    <s v="Extrema Moderada"/>
    <n v="5"/>
    <n v="2"/>
    <n v="0"/>
    <n v="0"/>
    <n v="0"/>
    <n v="0"/>
    <n v="0"/>
    <n v="0"/>
    <n v="0"/>
    <n v="0"/>
    <n v="0"/>
    <n v="0"/>
    <n v="4357"/>
    <n v="1"/>
    <n v="0"/>
    <n v="0"/>
    <n v="0"/>
    <n v="0"/>
    <n v="0"/>
    <n v="0"/>
    <n v="0"/>
    <n v="0"/>
    <n v="0"/>
    <n v="0"/>
    <n v="1"/>
    <n v="217.85"/>
    <n v="58"/>
    <n v="1"/>
    <n v="57"/>
    <n v="73.37617626807436"/>
    <n v="5"/>
    <n v="26.62382373192564"/>
    <n v="0.53166292500000001"/>
    <n v="4.8809999999999999E-2"/>
    <n v="0.48285292499999999"/>
    <n v="0"/>
    <n v="0"/>
    <n v="0"/>
    <n v="0"/>
    <s v="UCSF Jucuapa US"/>
    <n v="1"/>
    <n v="8"/>
    <n v="2"/>
    <n v="16"/>
    <n v="0"/>
    <n v="3"/>
    <n v="10"/>
    <s v="SI"/>
    <s v="No"/>
    <n v="30"/>
    <n v="36"/>
    <n v="36"/>
  </r>
  <r>
    <s v="REGION DE SALUD ORIENTAL"/>
    <x v="10"/>
    <s v="Usulutan"/>
    <x v="191"/>
    <n v="5313"/>
    <n v="46.2"/>
    <n v="3"/>
    <s v="Extrema Baja"/>
    <n v="3"/>
    <n v="2"/>
    <n v="0"/>
    <n v="0"/>
    <n v="0"/>
    <n v="0"/>
    <n v="0"/>
    <n v="0"/>
    <n v="0"/>
    <n v="0"/>
    <n v="0"/>
    <n v="0"/>
    <n v="4153"/>
    <n v="0"/>
    <n v="0"/>
    <n v="0"/>
    <n v="0"/>
    <n v="0"/>
    <n v="0"/>
    <n v="0"/>
    <n v="0"/>
    <n v="0"/>
    <n v="0"/>
    <n v="0"/>
    <n v="0"/>
    <n v="207.65"/>
    <n v="37"/>
    <n v="4"/>
    <n v="33"/>
    <n v="82.181555502046706"/>
    <n v="8"/>
    <n v="17.818444497953287"/>
    <n v="0.55162222500000002"/>
    <n v="0"/>
    <n v="0.55162222500000002"/>
    <n v="0"/>
    <n v="3"/>
    <n v="56.4652738565782"/>
    <n v="0"/>
    <s v="Hospital San Pedro US"/>
    <n v="3"/>
    <n v="24"/>
    <n v="4"/>
    <n v="32"/>
    <n v="0"/>
    <n v="6"/>
    <n v="0"/>
    <s v="SI"/>
    <s v="No"/>
    <n v="14"/>
    <n v="24"/>
    <n v="61"/>
  </r>
  <r>
    <s v="REGION DE SALUD ORIENTAL"/>
    <x v="10"/>
    <s v="Jiquilisco"/>
    <x v="192"/>
    <n v="5385"/>
    <n v="118.8"/>
    <n v="10"/>
    <s v="Extrema Alta"/>
    <n v="8"/>
    <n v="3"/>
    <n v="1"/>
    <n v="0"/>
    <n v="0"/>
    <n v="0"/>
    <n v="0"/>
    <n v="0"/>
    <n v="0"/>
    <n v="0"/>
    <n v="0"/>
    <n v="0"/>
    <n v="8383"/>
    <n v="2"/>
    <n v="0"/>
    <n v="0"/>
    <n v="0"/>
    <n v="0"/>
    <n v="0"/>
    <n v="0"/>
    <n v="0"/>
    <n v="0"/>
    <n v="0"/>
    <n v="0"/>
    <n v="2"/>
    <n v="419.15"/>
    <n v="28"/>
    <n v="3"/>
    <n v="25"/>
    <n v="93.319813909101754"/>
    <n v="8"/>
    <n v="6.6801860908982462"/>
    <n v="1.1285613749999999"/>
    <n v="0.1077"/>
    <n v="1.020861375"/>
    <n v="0"/>
    <n v="0"/>
    <n v="0"/>
    <n v="1"/>
    <m/>
    <n v="4"/>
    <n v="32"/>
    <n v="6"/>
    <n v="48"/>
    <n v="1"/>
    <n v="9"/>
    <n v="0"/>
    <s v="SI"/>
    <s v="No"/>
    <n v="26"/>
    <n v="58"/>
    <n v="63"/>
  </r>
  <r>
    <s v="REGION DE SALUD ORIENTAL"/>
    <x v="10"/>
    <s v="Usulutan"/>
    <x v="193"/>
    <n v="18363"/>
    <n v="334.4"/>
    <n v="10"/>
    <s v="Extrema Alta"/>
    <n v="8"/>
    <n v="5"/>
    <n v="1"/>
    <n v="0"/>
    <n v="1"/>
    <n v="0"/>
    <n v="0"/>
    <n v="0"/>
    <n v="0"/>
    <n v="0"/>
    <n v="0"/>
    <n v="0"/>
    <n v="8918"/>
    <n v="1"/>
    <n v="0"/>
    <n v="1"/>
    <n v="0"/>
    <n v="0"/>
    <n v="0"/>
    <n v="0"/>
    <n v="0"/>
    <n v="0"/>
    <n v="0"/>
    <n v="0"/>
    <n v="2"/>
    <n v="445.9"/>
    <n v="66"/>
    <n v="0"/>
    <n v="66"/>
    <n v="85.198474994393365"/>
    <n v="8"/>
    <n v="14.801525005606639"/>
    <n v="4.0940308500000002"/>
    <n v="0.36725999999999998"/>
    <n v="3.7267708500000003"/>
    <n v="0"/>
    <n v="0"/>
    <n v="0"/>
    <n v="0"/>
    <s v="UCSF El Transito y UCSF Concepcion Batres US"/>
    <n v="6"/>
    <n v="48"/>
    <n v="11"/>
    <n v="88"/>
    <n v="0"/>
    <n v="19"/>
    <n v="0"/>
    <s v="SI"/>
    <s v="No"/>
    <n v="26"/>
    <n v="33"/>
    <n v="145"/>
  </r>
  <r>
    <s v="REGION DE SALUD ORIENTAL"/>
    <x v="10"/>
    <s v="Usulutan"/>
    <x v="194"/>
    <n v="12258"/>
    <n v="1030.0999999999999"/>
    <n v="10"/>
    <s v="Extrema Baja"/>
    <n v="3"/>
    <n v="1"/>
    <n v="0"/>
    <n v="0"/>
    <n v="0"/>
    <n v="0"/>
    <n v="0"/>
    <n v="0"/>
    <n v="0"/>
    <n v="0"/>
    <n v="0"/>
    <n v="0"/>
    <n v="5716"/>
    <n v="0"/>
    <n v="0"/>
    <n v="0"/>
    <n v="0"/>
    <n v="0"/>
    <n v="0"/>
    <n v="0"/>
    <n v="0"/>
    <n v="0"/>
    <n v="0"/>
    <n v="0"/>
    <n v="0"/>
    <n v="285.8"/>
    <n v="53"/>
    <n v="0"/>
    <n v="53"/>
    <n v="81.455563331000704"/>
    <n v="8"/>
    <n v="18.5444366689993"/>
    <n v="1.7516681999999997"/>
    <n v="0"/>
    <n v="1.7516681999999997"/>
    <n v="0"/>
    <n v="0"/>
    <n v="0"/>
    <n v="0"/>
    <s v="UCSF El Transito y UCSF Concepcion Batres US"/>
    <n v="2"/>
    <n v="16"/>
    <n v="3"/>
    <n v="24"/>
    <n v="0"/>
    <n v="8"/>
    <n v="10"/>
    <s v="SI"/>
    <s v="No"/>
    <n v="31"/>
    <n v="38"/>
    <n v="49"/>
  </r>
  <r>
    <s v="REGION DE SALUD ORIENTAL"/>
    <x v="10"/>
    <s v="Santiago de Maria"/>
    <x v="195"/>
    <n v="19311"/>
    <n v="512.1"/>
    <n v="10"/>
    <s v="Extrema Moderada"/>
    <n v="5"/>
    <n v="1"/>
    <n v="0"/>
    <n v="1"/>
    <n v="1"/>
    <n v="0"/>
    <n v="0"/>
    <n v="0"/>
    <n v="0"/>
    <n v="1"/>
    <n v="0"/>
    <n v="0"/>
    <n v="16564"/>
    <n v="0"/>
    <n v="0"/>
    <n v="0"/>
    <n v="0"/>
    <n v="0"/>
    <n v="0"/>
    <n v="0"/>
    <n v="0"/>
    <n v="0"/>
    <n v="0"/>
    <n v="0"/>
    <n v="0"/>
    <n v="828.2"/>
    <n v="475"/>
    <n v="3"/>
    <n v="472"/>
    <n v="42.646703694759722"/>
    <n v="3"/>
    <n v="57.353296305240278"/>
    <n v="7.9966850999999988"/>
    <n v="0"/>
    <n v="7.9966850999999988"/>
    <n v="0"/>
    <n v="1"/>
    <n v="5.1783957330019161"/>
    <n v="1"/>
    <m/>
    <n v="1"/>
    <n v="8"/>
    <n v="2"/>
    <n v="16"/>
    <n v="13"/>
    <n v="3"/>
    <n v="10"/>
    <s v="SI"/>
    <s v="No"/>
    <n v="28"/>
    <n v="193"/>
    <n v="154"/>
  </r>
  <r>
    <s v="REGION DE SALUD ORIENTAL"/>
    <x v="10"/>
    <s v="Santiago de Maria"/>
    <x v="196"/>
    <n v="8052"/>
    <n v="166.3"/>
    <n v="10"/>
    <s v="Extrema Alta"/>
    <n v="8"/>
    <n v="3"/>
    <n v="0"/>
    <n v="0"/>
    <n v="0"/>
    <n v="0"/>
    <n v="0"/>
    <n v="0"/>
    <n v="0"/>
    <n v="0"/>
    <n v="0"/>
    <n v="0"/>
    <n v="7007"/>
    <n v="2"/>
    <n v="0"/>
    <n v="0"/>
    <n v="0"/>
    <n v="0"/>
    <n v="0"/>
    <n v="0"/>
    <n v="0"/>
    <n v="0"/>
    <n v="0"/>
    <n v="0"/>
    <n v="2"/>
    <n v="350.35"/>
    <n v="59"/>
    <n v="5"/>
    <n v="54"/>
    <n v="83.159697445411723"/>
    <n v="8"/>
    <n v="16.84030255458827"/>
    <n v="1.4105090999999998"/>
    <n v="0.16103999999999999"/>
    <n v="1.2494690999999998"/>
    <n v="0"/>
    <n v="1"/>
    <n v="12.419274714356682"/>
    <n v="0"/>
    <s v="Hospital Santiago de Maria"/>
    <n v="4"/>
    <n v="32"/>
    <n v="7"/>
    <n v="56"/>
    <n v="0"/>
    <n v="10"/>
    <n v="0"/>
    <s v="SI"/>
    <s v="No"/>
    <n v="26"/>
    <n v="60"/>
    <n v="127"/>
  </r>
  <r>
    <s v="REGION DE SALUD ORIENTAL"/>
    <x v="10"/>
    <s v="Usulutan"/>
    <x v="197"/>
    <n v="79568"/>
    <n v="569.4"/>
    <n v="10"/>
    <s v="Extrema Baja"/>
    <n v="3"/>
    <n v="7"/>
    <n v="2"/>
    <n v="2"/>
    <n v="1"/>
    <n v="1"/>
    <n v="1"/>
    <n v="0"/>
    <n v="1"/>
    <n v="0"/>
    <n v="0"/>
    <n v="0"/>
    <n v="77376"/>
    <n v="34"/>
    <n v="0"/>
    <n v="1"/>
    <n v="0"/>
    <n v="0"/>
    <n v="0"/>
    <n v="0"/>
    <n v="0"/>
    <n v="0"/>
    <n v="0"/>
    <n v="0"/>
    <n v="35"/>
    <n v="3868.8"/>
    <n v="476"/>
    <n v="14"/>
    <n v="462"/>
    <n v="87.696443341604635"/>
    <n v="8"/>
    <n v="12.303556658395367"/>
    <n v="153.91633920000001"/>
    <n v="27.848800000000001"/>
    <n v="126.06753920000001"/>
    <n v="10"/>
    <n v="21"/>
    <n v="26.392519605871708"/>
    <n v="1"/>
    <m/>
    <n v="15"/>
    <n v="120"/>
    <n v="25"/>
    <n v="200"/>
    <n v="12"/>
    <n v="24"/>
    <n v="5"/>
    <s v="SI"/>
    <s v="No"/>
    <n v="36"/>
    <n v="523"/>
    <n v="833"/>
  </r>
  <r>
    <s v="REGION DE SALUD ORIENTAL"/>
    <x v="11"/>
    <s v="Ciudad Barrios"/>
    <x v="198"/>
    <n v="8825"/>
    <n v="79.599999999999994"/>
    <n v="8"/>
    <s v="Extrema Severa"/>
    <n v="10"/>
    <n v="3"/>
    <n v="1"/>
    <n v="0"/>
    <n v="0"/>
    <n v="0"/>
    <n v="0"/>
    <n v="0"/>
    <n v="0"/>
    <n v="0"/>
    <n v="0"/>
    <n v="0"/>
    <n v="7064"/>
    <n v="2"/>
    <n v="0"/>
    <n v="0"/>
    <n v="0"/>
    <n v="0"/>
    <n v="0"/>
    <n v="0"/>
    <n v="0"/>
    <n v="0"/>
    <n v="0"/>
    <n v="0"/>
    <n v="2"/>
    <n v="353.2"/>
    <n v="97"/>
    <n v="1"/>
    <n v="96"/>
    <n v="72.536806342015865"/>
    <n v="5"/>
    <n v="27.463193657984146"/>
    <n v="1.558495"/>
    <n v="0.17649999999999999"/>
    <n v="1.3819949999999999"/>
    <n v="0"/>
    <n v="2"/>
    <n v="22.662889518413596"/>
    <n v="1"/>
    <m/>
    <n v="1"/>
    <n v="8"/>
    <n v="1"/>
    <n v="8"/>
    <n v="1"/>
    <n v="3"/>
    <n v="0"/>
    <s v="SI"/>
    <s v="No"/>
    <n v="23"/>
    <n v="43"/>
    <n v="67"/>
  </r>
  <r>
    <s v="REGION DE SALUD ORIENTAL"/>
    <x v="11"/>
    <s v="Chinameca"/>
    <x v="199"/>
    <n v="11487"/>
    <n v="51.3"/>
    <n v="5"/>
    <s v="Extrema Baja"/>
    <n v="3"/>
    <n v="2"/>
    <n v="1"/>
    <n v="0"/>
    <n v="1"/>
    <n v="0"/>
    <n v="0"/>
    <n v="0"/>
    <n v="0"/>
    <n v="0"/>
    <n v="0"/>
    <n v="0"/>
    <n v="8906"/>
    <n v="1"/>
    <n v="0"/>
    <n v="0"/>
    <n v="0"/>
    <n v="0"/>
    <n v="0"/>
    <n v="0"/>
    <n v="0"/>
    <n v="0"/>
    <n v="0"/>
    <n v="0"/>
    <n v="1"/>
    <n v="445.3"/>
    <n v="115"/>
    <n v="3"/>
    <n v="112"/>
    <n v="74.174713676173369"/>
    <n v="5"/>
    <n v="25.825286323826635"/>
    <n v="2.55758055"/>
    <n v="0.11487"/>
    <n v="2.4427105500000001"/>
    <n v="0"/>
    <n v="1"/>
    <n v="8.7054931661878658"/>
    <n v="1"/>
    <m/>
    <n v="2"/>
    <n v="16"/>
    <n v="3"/>
    <n v="24"/>
    <n v="1"/>
    <n v="5"/>
    <n v="0"/>
    <s v="SI"/>
    <s v="No"/>
    <n v="13"/>
    <n v="64"/>
    <n v="108"/>
  </r>
  <r>
    <s v="REGION DE SALUD ORIENTAL"/>
    <x v="11"/>
    <s v="Chinameca"/>
    <x v="200"/>
    <n v="23270"/>
    <n v="144.4"/>
    <n v="10"/>
    <s v="Extrema Moderada"/>
    <n v="5"/>
    <n v="4"/>
    <n v="1"/>
    <n v="1"/>
    <n v="1"/>
    <n v="0"/>
    <n v="0"/>
    <n v="0"/>
    <n v="0"/>
    <n v="0"/>
    <n v="0"/>
    <n v="0"/>
    <n v="18672"/>
    <n v="1"/>
    <n v="1"/>
    <n v="0"/>
    <n v="0"/>
    <n v="0"/>
    <n v="0"/>
    <n v="0"/>
    <n v="0"/>
    <n v="0"/>
    <n v="0"/>
    <n v="0"/>
    <n v="2"/>
    <n v="933.6"/>
    <n v="198"/>
    <n v="0"/>
    <n v="198"/>
    <n v="78.791773778920302"/>
    <n v="8"/>
    <n v="21.208226221079691"/>
    <n v="10.862436000000001"/>
    <n v="0.46539999999999998"/>
    <n v="10.397036"/>
    <n v="3"/>
    <n v="1"/>
    <n v="4.2973785990545768"/>
    <n v="1"/>
    <m/>
    <n v="2"/>
    <n v="16"/>
    <n v="6"/>
    <n v="48"/>
    <n v="1"/>
    <n v="9"/>
    <n v="10"/>
    <s v="SI"/>
    <s v="No"/>
    <n v="36"/>
    <n v="82"/>
    <n v="181"/>
  </r>
  <r>
    <s v="REGION DE SALUD ORIENTAL"/>
    <x v="11"/>
    <s v="San Miguel"/>
    <x v="201"/>
    <n v="20710"/>
    <n v="47.9"/>
    <n v="3"/>
    <s v="Extrema Moderada"/>
    <n v="5"/>
    <n v="4"/>
    <n v="1"/>
    <n v="0"/>
    <n v="0"/>
    <n v="0"/>
    <n v="0"/>
    <n v="0"/>
    <n v="0"/>
    <n v="0"/>
    <n v="0"/>
    <n v="0"/>
    <n v="16366"/>
    <n v="3"/>
    <n v="0"/>
    <n v="1"/>
    <n v="0"/>
    <n v="0"/>
    <n v="0"/>
    <n v="0"/>
    <n v="0"/>
    <n v="0"/>
    <n v="0"/>
    <n v="0"/>
    <n v="4"/>
    <n v="818.3"/>
    <n v="164"/>
    <n v="0"/>
    <n v="164"/>
    <n v="79.958450446046683"/>
    <n v="8"/>
    <n v="20.04154955395332"/>
    <n v="8.4734964999999995"/>
    <n v="0.82840000000000003"/>
    <n v="7.6450964999999993"/>
    <n v="0"/>
    <n v="3"/>
    <n v="14.48575567358764"/>
    <n v="1"/>
    <m/>
    <n v="1"/>
    <n v="8"/>
    <n v="2"/>
    <n v="16"/>
    <n v="1"/>
    <n v="2"/>
    <n v="10"/>
    <s v="SI"/>
    <s v="SI"/>
    <n v="26"/>
    <n v="89"/>
    <n v="154"/>
  </r>
  <r>
    <s v="REGION DE SALUD ORIENTAL"/>
    <x v="11"/>
    <s v="Ciudad Barrios"/>
    <x v="202"/>
    <n v="27955"/>
    <n v="207.2"/>
    <n v="10"/>
    <s v="Extrema Alta"/>
    <n v="8"/>
    <n v="6"/>
    <n v="1"/>
    <n v="0"/>
    <n v="1"/>
    <n v="1"/>
    <n v="0"/>
    <n v="0"/>
    <n v="1"/>
    <n v="0"/>
    <n v="0"/>
    <n v="0"/>
    <n v="27786"/>
    <n v="8"/>
    <n v="0"/>
    <n v="0"/>
    <n v="0"/>
    <n v="59"/>
    <n v="0"/>
    <n v="0"/>
    <n v="0"/>
    <n v="0"/>
    <n v="0"/>
    <n v="0"/>
    <n v="67"/>
    <n v="1389.3"/>
    <n v="557"/>
    <n v="56"/>
    <n v="501"/>
    <n v="59.907867271287699"/>
    <n v="5"/>
    <n v="40.092132728712301"/>
    <n v="19.418940750000001"/>
    <n v="18.729849999999999"/>
    <n v="0.68909075000000186"/>
    <n v="0"/>
    <n v="4"/>
    <n v="14.308710427472725"/>
    <n v="2"/>
    <m/>
    <n v="5"/>
    <n v="40"/>
    <n v="7"/>
    <n v="56"/>
    <n v="1"/>
    <n v="4"/>
    <n v="5"/>
    <s v="SI"/>
    <s v="No"/>
    <n v="28"/>
    <n v="151"/>
    <n v="605"/>
  </r>
  <r>
    <s v="REGION DE SALUD ORIENTAL"/>
    <x v="11"/>
    <s v="San Miguel"/>
    <x v="203"/>
    <n v="3304"/>
    <n v="46"/>
    <n v="3"/>
    <s v="Extrema Baja"/>
    <n v="3"/>
    <n v="1"/>
    <n v="0"/>
    <n v="0"/>
    <n v="0"/>
    <n v="0"/>
    <n v="0"/>
    <n v="0"/>
    <n v="0"/>
    <n v="0"/>
    <n v="0"/>
    <n v="0"/>
    <n v="2064"/>
    <n v="2"/>
    <n v="0"/>
    <n v="0"/>
    <n v="0"/>
    <n v="0"/>
    <n v="0"/>
    <n v="0"/>
    <n v="0"/>
    <n v="0"/>
    <n v="0"/>
    <n v="0"/>
    <n v="2"/>
    <n v="103.2"/>
    <n v="42"/>
    <n v="2"/>
    <n v="40"/>
    <n v="59.302325581395351"/>
    <n v="5"/>
    <n v="40.697674418604649"/>
    <n v="0.17048639999999998"/>
    <n v="6.608E-2"/>
    <n v="0.10440639999999998"/>
    <n v="0"/>
    <n v="0"/>
    <n v="0"/>
    <n v="0"/>
    <s v="UCSFE San Miguel SM El Zamoran"/>
    <n v="1"/>
    <n v="8"/>
    <n v="2"/>
    <n v="16"/>
    <n v="0"/>
    <n v="4"/>
    <n v="10"/>
    <s v="SI"/>
    <s v="SI"/>
    <n v="21"/>
    <n v="28"/>
    <n v="60"/>
  </r>
  <r>
    <s v="REGION DE SALUD ORIENTAL"/>
    <x v="11"/>
    <s v="Concepcion Batres"/>
    <x v="204"/>
    <n v="19995"/>
    <n v="213.9"/>
    <n v="10"/>
    <s v="Extrema Baja"/>
    <n v="3"/>
    <n v="2"/>
    <n v="1"/>
    <n v="0"/>
    <n v="0"/>
    <n v="0"/>
    <n v="0"/>
    <n v="0"/>
    <n v="0"/>
    <n v="0"/>
    <n v="0"/>
    <n v="0"/>
    <n v="15503"/>
    <n v="3"/>
    <n v="0"/>
    <n v="0"/>
    <n v="0"/>
    <n v="0"/>
    <n v="0"/>
    <n v="0"/>
    <n v="0"/>
    <n v="0"/>
    <n v="0"/>
    <n v="0"/>
    <n v="3"/>
    <n v="775.15"/>
    <n v="162"/>
    <n v="1"/>
    <n v="161"/>
    <n v="79.10081919628459"/>
    <n v="8"/>
    <n v="20.89918080371541"/>
    <n v="7.7495621250000006"/>
    <n v="0.59984999999999999"/>
    <n v="7.1497121250000006"/>
    <n v="0"/>
    <n v="5"/>
    <n v="25.006251562890725"/>
    <n v="1"/>
    <s v="UCSF Chinameca SM"/>
    <n v="4"/>
    <n v="32"/>
    <n v="8"/>
    <n v="64"/>
    <n v="0"/>
    <n v="6"/>
    <n v="10"/>
    <s v="SI"/>
    <s v="No"/>
    <n v="31"/>
    <n v="138"/>
    <n v="216"/>
  </r>
  <r>
    <s v="REGION DE SALUD ORIENTAL"/>
    <x v="11"/>
    <s v="Chinameca"/>
    <x v="205"/>
    <n v="16202"/>
    <n v="83.1"/>
    <n v="8"/>
    <s v="Extrema Moderada"/>
    <n v="5"/>
    <n v="1"/>
    <n v="1"/>
    <n v="0"/>
    <n v="0"/>
    <n v="0"/>
    <n v="0"/>
    <n v="0"/>
    <n v="0"/>
    <n v="0"/>
    <n v="0"/>
    <n v="0"/>
    <n v="9305"/>
    <n v="1"/>
    <n v="0"/>
    <n v="0"/>
    <n v="0"/>
    <n v="0"/>
    <n v="0"/>
    <n v="0"/>
    <n v="0"/>
    <n v="0"/>
    <n v="0"/>
    <n v="0"/>
    <n v="1"/>
    <n v="465.25"/>
    <n v="105"/>
    <n v="0"/>
    <n v="105"/>
    <n v="77.431488447071459"/>
    <n v="8"/>
    <n v="22.568511552928534"/>
    <n v="3.7689902499999994"/>
    <n v="0.16202"/>
    <n v="3.6069702499999994"/>
    <n v="0"/>
    <n v="1"/>
    <n v="6.1720775212936676"/>
    <n v="0"/>
    <s v="UCSF Chinameca SM"/>
    <n v="2"/>
    <n v="16"/>
    <n v="4"/>
    <n v="32"/>
    <n v="0"/>
    <n v="5"/>
    <n v="10"/>
    <s v="SI"/>
    <s v="No"/>
    <n v="31"/>
    <n v="73"/>
    <n v="103"/>
  </r>
  <r>
    <s v="REGION DE SALUD ORIENTAL"/>
    <x v="11"/>
    <s v="Chinameca"/>
    <x v="206"/>
    <n v="25518"/>
    <n v="117.4"/>
    <n v="10"/>
    <s v="Extrema Moderada"/>
    <n v="5"/>
    <n v="3"/>
    <n v="1"/>
    <n v="1"/>
    <n v="0"/>
    <n v="0"/>
    <n v="0"/>
    <n v="0"/>
    <n v="0"/>
    <n v="0"/>
    <n v="0"/>
    <n v="0"/>
    <n v="14567"/>
    <n v="2"/>
    <n v="1"/>
    <n v="1"/>
    <n v="0"/>
    <n v="0"/>
    <n v="0"/>
    <n v="0"/>
    <n v="0"/>
    <n v="0"/>
    <n v="0"/>
    <n v="0"/>
    <n v="4"/>
    <n v="728.35"/>
    <n v="134"/>
    <n v="0"/>
    <n v="134"/>
    <n v="81.602251664721635"/>
    <n v="8"/>
    <n v="18.397748335278369"/>
    <n v="9.2930176499999995"/>
    <n v="1.0207200000000001"/>
    <n v="8.2722976499999987"/>
    <n v="0"/>
    <n v="3"/>
    <n v="11.756407241946862"/>
    <n v="0"/>
    <m/>
    <n v="3"/>
    <n v="24"/>
    <n v="4"/>
    <n v="32"/>
    <n v="1"/>
    <n v="7"/>
    <n v="10"/>
    <s v="SI"/>
    <s v="SI"/>
    <n v="33"/>
    <n v="93"/>
    <n v="157"/>
  </r>
  <r>
    <s v="REGION DE SALUD ORIENTAL"/>
    <x v="11"/>
    <s v="Chinameca"/>
    <x v="207"/>
    <n v="10155"/>
    <n v="208.2"/>
    <n v="10"/>
    <s v="Extrema Baja"/>
    <n v="3"/>
    <n v="0"/>
    <n v="0"/>
    <n v="0"/>
    <n v="1"/>
    <n v="0"/>
    <n v="0"/>
    <n v="0"/>
    <n v="0"/>
    <n v="0"/>
    <n v="0"/>
    <n v="0"/>
    <n v="5774"/>
    <n v="2"/>
    <n v="0"/>
    <n v="0"/>
    <n v="0"/>
    <n v="0"/>
    <n v="0"/>
    <n v="0"/>
    <n v="0"/>
    <n v="0"/>
    <n v="0"/>
    <n v="0"/>
    <n v="2"/>
    <n v="288.7"/>
    <n v="147"/>
    <n v="2"/>
    <n v="145"/>
    <n v="49.082092137166605"/>
    <n v="3"/>
    <n v="50.917907862833388"/>
    <n v="1.4658742500000002"/>
    <n v="0.2031"/>
    <n v="1.2627742500000001"/>
    <n v="0"/>
    <n v="0"/>
    <n v="0"/>
    <n v="1"/>
    <m/>
    <n v="26"/>
    <n v="208"/>
    <n v="54"/>
    <n v="432"/>
    <n v="7"/>
    <n v="2"/>
    <n v="10"/>
    <s v="SI"/>
    <s v="No"/>
    <n v="26"/>
    <n v="72"/>
    <n v="45"/>
  </r>
  <r>
    <s v="REGION DE SALUD ORIENTAL"/>
    <x v="11"/>
    <s v="Sensuntepeque"/>
    <x v="208"/>
    <n v="4068"/>
    <n v="30.9"/>
    <n v="3"/>
    <s v="Extrema Alta"/>
    <n v="8"/>
    <n v="2"/>
    <n v="1"/>
    <n v="0"/>
    <n v="0"/>
    <n v="0"/>
    <n v="0"/>
    <n v="0"/>
    <n v="0"/>
    <n v="0"/>
    <n v="0"/>
    <n v="0"/>
    <n v="3051"/>
    <n v="1"/>
    <n v="0"/>
    <n v="0"/>
    <n v="0"/>
    <n v="0"/>
    <n v="0"/>
    <n v="0"/>
    <n v="0"/>
    <n v="0"/>
    <n v="0"/>
    <n v="0"/>
    <n v="1"/>
    <n v="152.55000000000001"/>
    <n v="21"/>
    <n v="0"/>
    <n v="21"/>
    <n v="86.234021632251725"/>
    <n v="8"/>
    <n v="13.765978367748277"/>
    <n v="0.31028670000000003"/>
    <n v="4.0680000000000001E-2"/>
    <n v="0.26960670000000003"/>
    <n v="0"/>
    <n v="0"/>
    <n v="0"/>
    <n v="0"/>
    <s v="UCSFE Sensuntepeque CA"/>
    <n v="2"/>
    <n v="16"/>
    <n v="4"/>
    <n v="32"/>
    <n v="0"/>
    <n v="6"/>
    <n v="10"/>
    <s v="SI"/>
    <s v="No"/>
    <n v="29"/>
    <n v="11"/>
    <n v="19"/>
  </r>
  <r>
    <s v="REGION DE SALUD ORIENTAL"/>
    <x v="11"/>
    <s v="San Miguel"/>
    <x v="209"/>
    <n v="4325"/>
    <n v="94.3"/>
    <n v="8"/>
    <s v="Extrema Baja"/>
    <n v="3"/>
    <n v="1"/>
    <n v="0"/>
    <n v="0"/>
    <n v="0"/>
    <n v="0"/>
    <n v="0"/>
    <n v="0"/>
    <n v="0"/>
    <n v="0"/>
    <n v="0"/>
    <n v="0"/>
    <n v="3510"/>
    <n v="0"/>
    <n v="0"/>
    <n v="0"/>
    <n v="0"/>
    <n v="0"/>
    <n v="0"/>
    <n v="0"/>
    <n v="0"/>
    <n v="0"/>
    <n v="0"/>
    <n v="0"/>
    <n v="0"/>
    <n v="175.5"/>
    <n v="40"/>
    <n v="0"/>
    <n v="40"/>
    <n v="77.207977207977208"/>
    <n v="8"/>
    <n v="22.792022792022792"/>
    <n v="0.37951875000000002"/>
    <n v="0"/>
    <n v="0.37951875000000002"/>
    <n v="0"/>
    <n v="1"/>
    <n v="23.121387283236995"/>
    <n v="0"/>
    <s v="UCSF Chinameca SM"/>
    <n v="2"/>
    <n v="16"/>
    <n v="3"/>
    <n v="24"/>
    <n v="0"/>
    <n v="2"/>
    <n v="10"/>
    <s v="SI"/>
    <s v="No"/>
    <n v="29"/>
    <n v="32"/>
    <n v="68"/>
  </r>
  <r>
    <s v="REGION DE SALUD ORIENTAL"/>
    <x v="11"/>
    <s v="Ciudad Barrios"/>
    <x v="210"/>
    <n v="5737"/>
    <n v="165.6"/>
    <n v="10"/>
    <s v="Extrema Severa"/>
    <n v="10"/>
    <n v="3"/>
    <n v="1"/>
    <n v="0"/>
    <n v="0"/>
    <n v="0"/>
    <n v="0"/>
    <n v="0"/>
    <n v="0"/>
    <n v="0"/>
    <n v="0"/>
    <n v="0"/>
    <n v="5326"/>
    <n v="1"/>
    <n v="0"/>
    <n v="0"/>
    <n v="0"/>
    <n v="0"/>
    <n v="0"/>
    <n v="0"/>
    <n v="0"/>
    <n v="0"/>
    <n v="0"/>
    <n v="0"/>
    <n v="1"/>
    <n v="266.3"/>
    <n v="56"/>
    <n v="1"/>
    <n v="55"/>
    <n v="78.971085242208034"/>
    <n v="8"/>
    <n v="21.028914757791963"/>
    <n v="0.76388155000000002"/>
    <n v="5.7369999999999997E-2"/>
    <n v="0.70651154999999999"/>
    <n v="0"/>
    <n v="0"/>
    <n v="0"/>
    <n v="0"/>
    <s v="UCSFE Ciudad Barrios SM y UCSFI Carolina SM"/>
    <n v="1"/>
    <n v="8"/>
    <n v="2"/>
    <n v="16"/>
    <n v="0"/>
    <n v="4"/>
    <n v="0"/>
    <s v="SI"/>
    <s v="No"/>
    <n v="28"/>
    <n v="27"/>
    <n v="22"/>
  </r>
  <r>
    <s v="REGION DE SALUD ORIENTAL"/>
    <x v="11"/>
    <s v="Ciudad Barrios"/>
    <x v="211"/>
    <n v="6033"/>
    <n v="31.3"/>
    <n v="3"/>
    <s v="Extrema Alta"/>
    <n v="8"/>
    <n v="3"/>
    <n v="0"/>
    <n v="0"/>
    <n v="0"/>
    <n v="0"/>
    <n v="0"/>
    <n v="0"/>
    <n v="0"/>
    <n v="0"/>
    <n v="0"/>
    <n v="0"/>
    <n v="4460"/>
    <n v="1"/>
    <n v="0"/>
    <n v="0"/>
    <n v="0"/>
    <n v="0"/>
    <n v="0"/>
    <n v="0"/>
    <n v="0"/>
    <n v="0"/>
    <n v="0"/>
    <n v="0"/>
    <n v="1"/>
    <n v="223"/>
    <n v="43"/>
    <n v="0"/>
    <n v="43"/>
    <n v="80.717488789237663"/>
    <n v="8"/>
    <n v="19.282511210762333"/>
    <n v="0.67267949999999999"/>
    <n v="6.0330000000000002E-2"/>
    <n v="0.61234949999999999"/>
    <n v="0"/>
    <n v="0"/>
    <n v="0"/>
    <n v="1"/>
    <m/>
    <n v="2"/>
    <n v="16"/>
    <n v="7"/>
    <n v="56"/>
    <n v="1"/>
    <n v="9"/>
    <n v="0"/>
    <s v="SI"/>
    <s v="No"/>
    <n v="19"/>
    <n v="27"/>
    <n v="62"/>
  </r>
  <r>
    <s v="REGION DE SALUD ORIENTAL"/>
    <x v="11"/>
    <s v="Concepcion Batres"/>
    <x v="212"/>
    <n v="9782"/>
    <n v="121.2"/>
    <n v="10"/>
    <s v="Extrema Alta"/>
    <n v="8"/>
    <n v="3"/>
    <n v="1"/>
    <n v="0"/>
    <n v="0"/>
    <n v="0"/>
    <n v="0"/>
    <n v="0"/>
    <n v="0"/>
    <n v="0"/>
    <n v="0"/>
    <n v="0"/>
    <n v="8593"/>
    <n v="1"/>
    <n v="0"/>
    <n v="0"/>
    <n v="0"/>
    <n v="0"/>
    <n v="0"/>
    <n v="0"/>
    <n v="0"/>
    <n v="0"/>
    <n v="0"/>
    <n v="0"/>
    <n v="1"/>
    <n v="429.65"/>
    <n v="71"/>
    <n v="0"/>
    <n v="71"/>
    <n v="83.474921447689979"/>
    <n v="8"/>
    <n v="16.525078552310021"/>
    <n v="2.1014181500000002"/>
    <n v="9.7820000000000004E-2"/>
    <n v="2.0035981500000002"/>
    <n v="0"/>
    <n v="1"/>
    <n v="10.222858311183806"/>
    <n v="0"/>
    <s v="UCSF El Transito y UCSF Concepcion Batres US"/>
    <n v="5"/>
    <n v="40"/>
    <n v="8"/>
    <n v="64"/>
    <n v="0"/>
    <n v="13"/>
    <n v="10"/>
    <s v="SI"/>
    <s v="No"/>
    <n v="36"/>
    <n v="46"/>
    <n v="202"/>
  </r>
  <r>
    <s v="REGION DE SALUD ORIENTAL"/>
    <x v="11"/>
    <s v="Ciudad Barrios"/>
    <x v="213"/>
    <n v="5744"/>
    <n v="15.9"/>
    <n v="3"/>
    <s v="Extrema Moderada"/>
    <n v="5"/>
    <n v="1"/>
    <n v="0"/>
    <n v="0"/>
    <n v="0"/>
    <n v="0"/>
    <n v="0"/>
    <n v="0"/>
    <n v="0"/>
    <n v="0"/>
    <n v="0"/>
    <n v="0"/>
    <n v="4394"/>
    <n v="1"/>
    <n v="0"/>
    <n v="0"/>
    <n v="0"/>
    <n v="0"/>
    <n v="0"/>
    <n v="0"/>
    <n v="0"/>
    <n v="0"/>
    <n v="0"/>
    <n v="0"/>
    <n v="1"/>
    <n v="219.7"/>
    <n v="8"/>
    <n v="0"/>
    <n v="8"/>
    <n v="96.35867091488393"/>
    <n v="8"/>
    <n v="3.6413290851160678"/>
    <n v="0.63097839999999994"/>
    <n v="5.7439999999999998E-2"/>
    <n v="0.57353839999999989"/>
    <n v="0"/>
    <n v="1"/>
    <n v="17.409470752089138"/>
    <n v="1"/>
    <s v="UCSFE Sesori SM"/>
    <n v="1"/>
    <n v="8"/>
    <n v="2"/>
    <n v="16"/>
    <n v="0"/>
    <n v="0"/>
    <n v="0"/>
    <s v="SI"/>
    <s v="No"/>
    <n v="16"/>
    <n v="95"/>
    <n v="276"/>
  </r>
  <r>
    <s v="REGION DE SALUD ORIENTAL"/>
    <x v="11"/>
    <s v="San Miguel"/>
    <x v="214"/>
    <n v="247119"/>
    <n v="191.6"/>
    <n v="10"/>
    <s v="Extrema Baja"/>
    <n v="3"/>
    <n v="12"/>
    <n v="4"/>
    <n v="5"/>
    <n v="2"/>
    <n v="1"/>
    <n v="1"/>
    <n v="1"/>
    <n v="4"/>
    <n v="0"/>
    <n v="0"/>
    <n v="0"/>
    <n v="155937"/>
    <n v="73"/>
    <n v="2"/>
    <n v="0"/>
    <n v="0"/>
    <n v="13"/>
    <n v="0"/>
    <n v="0"/>
    <n v="0"/>
    <n v="0"/>
    <n v="0"/>
    <n v="0"/>
    <n v="88"/>
    <n v="7796.85"/>
    <n v="2550"/>
    <n v="73"/>
    <n v="2477"/>
    <n v="67.29448431097174"/>
    <n v="5"/>
    <n v="32.70551568902826"/>
    <n v="963.37488757499989"/>
    <n v="217.46472"/>
    <n v="745.91016757499983"/>
    <n v="10"/>
    <n v="54"/>
    <n v="21.851820378036493"/>
    <n v="6"/>
    <m/>
    <n v="34"/>
    <n v="272"/>
    <n v="36"/>
    <n v="288"/>
    <n v="8"/>
    <n v="17"/>
    <n v="5"/>
    <s v="SI"/>
    <s v="No"/>
    <n v="33"/>
    <n v="2063"/>
    <n v="2553"/>
  </r>
  <r>
    <s v="REGION DE SALUD ORIENTAL"/>
    <x v="11"/>
    <s v="Concepcion Batres"/>
    <x v="215"/>
    <n v="14339"/>
    <n v="147.69999999999999"/>
    <n v="10"/>
    <s v="Extrema Moderada"/>
    <n v="5"/>
    <n v="1"/>
    <n v="0"/>
    <n v="0"/>
    <n v="1"/>
    <n v="0"/>
    <n v="0"/>
    <n v="0"/>
    <n v="0"/>
    <n v="0"/>
    <n v="0"/>
    <n v="0"/>
    <n v="5981"/>
    <n v="1"/>
    <n v="0"/>
    <n v="0"/>
    <n v="0"/>
    <n v="0"/>
    <n v="0"/>
    <n v="0"/>
    <n v="0"/>
    <n v="0"/>
    <n v="0"/>
    <n v="0"/>
    <n v="1"/>
    <n v="299.05"/>
    <n v="55"/>
    <n v="1"/>
    <n v="54"/>
    <n v="81.608426684500927"/>
    <n v="8"/>
    <n v="18.39157331549908"/>
    <n v="2.1440389750000004"/>
    <n v="0.14338999999999999"/>
    <n v="2.0006489750000003"/>
    <n v="0"/>
    <n v="4"/>
    <n v="27.895948113536505"/>
    <n v="0"/>
    <s v="UCSF El Transito y UCSF Concepcion Batres US"/>
    <n v="2"/>
    <n v="16"/>
    <n v="4"/>
    <n v="32"/>
    <n v="0"/>
    <n v="1"/>
    <n v="10"/>
    <s v="SI"/>
    <s v="No"/>
    <n v="33"/>
    <n v="37"/>
    <n v="80"/>
  </r>
  <r>
    <s v="REGION DE SALUD ORIENTAL"/>
    <x v="11"/>
    <s v="Ciudad Barrios"/>
    <x v="216"/>
    <n v="10711"/>
    <n v="25.2"/>
    <n v="3"/>
    <s v="Extrema Alta"/>
    <n v="8"/>
    <n v="4"/>
    <n v="1"/>
    <n v="0"/>
    <n v="0"/>
    <n v="0"/>
    <n v="0"/>
    <n v="0"/>
    <n v="0"/>
    <n v="0"/>
    <n v="0"/>
    <n v="0"/>
    <n v="10727"/>
    <n v="1"/>
    <n v="0"/>
    <n v="0"/>
    <n v="0"/>
    <n v="0"/>
    <n v="0"/>
    <n v="0"/>
    <n v="0"/>
    <n v="0"/>
    <n v="0"/>
    <n v="0"/>
    <n v="1"/>
    <n v="536.35"/>
    <n v="88"/>
    <n v="1"/>
    <n v="87"/>
    <n v="83.592803206861191"/>
    <n v="8"/>
    <n v="16.407196793138809"/>
    <n v="2.8724224249999999"/>
    <n v="0.10711"/>
    <n v="2.7653124249999999"/>
    <n v="0"/>
    <n v="1"/>
    <n v="9.3361964335729635"/>
    <n v="1"/>
    <m/>
    <n v="3"/>
    <n v="24"/>
    <n v="4"/>
    <n v="32"/>
    <n v="2"/>
    <n v="5"/>
    <n v="0"/>
    <s v="SI"/>
    <s v="SI"/>
    <n v="19"/>
    <n v="65"/>
    <n v="206"/>
  </r>
  <r>
    <s v="REGION DE SALUD ORIENTAL"/>
    <x v="11"/>
    <s v="San Miguel"/>
    <x v="217"/>
    <n v="3523"/>
    <n v="44.7"/>
    <n v="3"/>
    <s v="Extrema Moderada"/>
    <n v="5"/>
    <n v="1"/>
    <n v="0"/>
    <n v="0"/>
    <n v="0"/>
    <n v="0"/>
    <n v="0"/>
    <n v="0"/>
    <n v="0"/>
    <n v="0"/>
    <n v="0"/>
    <n v="0"/>
    <n v="1709"/>
    <n v="1"/>
    <n v="0"/>
    <n v="0"/>
    <n v="0"/>
    <n v="0"/>
    <n v="0"/>
    <n v="0"/>
    <n v="0"/>
    <n v="0"/>
    <n v="0"/>
    <n v="0"/>
    <n v="1"/>
    <n v="85.45"/>
    <n v="18"/>
    <n v="1"/>
    <n v="17"/>
    <n v="78.935049736688129"/>
    <n v="8"/>
    <n v="21.064950263311879"/>
    <n v="0.15052017500000001"/>
    <n v="3.5229999999999997E-2"/>
    <n v="0.11529017500000001"/>
    <n v="0"/>
    <n v="0"/>
    <n v="0"/>
    <n v="0"/>
    <s v="UCSFE San Miguel SM "/>
    <n v="2"/>
    <n v="16"/>
    <n v="3"/>
    <n v="24"/>
    <n v="0"/>
    <n v="1"/>
    <n v="10"/>
    <s v="SI"/>
    <s v="No"/>
    <n v="26"/>
    <n v="6"/>
    <n v="41"/>
  </r>
  <r>
    <s v="REGION DE SALUD ORIENTAL"/>
    <x v="12"/>
    <s v="Perquin"/>
    <x v="218"/>
    <n v="1910"/>
    <n v="16.7"/>
    <n v="3"/>
    <s v="Extrema Alta"/>
    <n v="8"/>
    <n v="1"/>
    <n v="0"/>
    <n v="0"/>
    <n v="0"/>
    <n v="0"/>
    <n v="0"/>
    <n v="0"/>
    <n v="0"/>
    <n v="0"/>
    <n v="0"/>
    <n v="0"/>
    <n v="4421"/>
    <n v="0"/>
    <n v="0"/>
    <n v="0"/>
    <n v="0"/>
    <n v="0"/>
    <n v="0"/>
    <n v="0"/>
    <n v="0"/>
    <n v="0"/>
    <n v="0"/>
    <n v="0"/>
    <n v="0"/>
    <n v="221.05"/>
    <n v="26"/>
    <n v="0"/>
    <n v="26"/>
    <n v="88.237955213752556"/>
    <n v="8"/>
    <n v="11.762044786247456"/>
    <n v="0.21110275000000001"/>
    <n v="0"/>
    <n v="0.21110275000000001"/>
    <n v="0"/>
    <n v="0"/>
    <n v="0"/>
    <n v="0"/>
    <s v="UCSFE Perquin MO"/>
    <n v="1"/>
    <n v="8"/>
    <n v="2"/>
    <n v="16"/>
    <n v="0"/>
    <n v="2"/>
    <n v="0"/>
    <s v="SI"/>
    <s v="SI"/>
    <n v="19"/>
    <n v="10"/>
    <n v="17"/>
  </r>
  <r>
    <s v="REGION DE SALUD ORIENTAL"/>
    <x v="12"/>
    <s v="San Francisco Gotera"/>
    <x v="219"/>
    <n v="11969"/>
    <n v="88.2"/>
    <n v="8"/>
    <s v="Extrema Alta"/>
    <n v="8"/>
    <n v="4"/>
    <n v="1"/>
    <n v="0"/>
    <n v="0"/>
    <n v="0"/>
    <n v="0"/>
    <n v="0"/>
    <n v="0"/>
    <n v="0"/>
    <n v="0"/>
    <n v="0"/>
    <n v="9616"/>
    <n v="4"/>
    <n v="0"/>
    <n v="0"/>
    <n v="0"/>
    <n v="1"/>
    <n v="0"/>
    <n v="0"/>
    <n v="0"/>
    <n v="0"/>
    <n v="0"/>
    <n v="0"/>
    <n v="5"/>
    <n v="480.8"/>
    <n v="110"/>
    <n v="2"/>
    <n v="108"/>
    <n v="77.121464226289518"/>
    <n v="8"/>
    <n v="22.878535773710482"/>
    <n v="2.8773476000000002"/>
    <n v="0.59845000000000004"/>
    <n v="2.2788976000000001"/>
    <n v="0"/>
    <n v="0"/>
    <n v="0"/>
    <n v="1"/>
    <m/>
    <n v="6"/>
    <n v="48"/>
    <n v="9"/>
    <n v="72"/>
    <n v="1"/>
    <n v="12"/>
    <n v="0"/>
    <s v="SI"/>
    <s v="SI"/>
    <n v="24"/>
    <n v="45"/>
    <n v="63"/>
  </r>
  <r>
    <s v="REGION DE SALUD ORIENTAL"/>
    <x v="12"/>
    <s v="San Francisco Gotera"/>
    <x v="220"/>
    <n v="11261"/>
    <n v="328"/>
    <n v="10"/>
    <s v="Extrema Alta"/>
    <n v="8"/>
    <n v="3"/>
    <n v="0"/>
    <n v="0"/>
    <n v="0"/>
    <n v="0"/>
    <n v="0"/>
    <n v="0"/>
    <n v="0"/>
    <n v="0"/>
    <n v="0"/>
    <n v="0"/>
    <n v="7206"/>
    <n v="1"/>
    <n v="0"/>
    <n v="0"/>
    <n v="0"/>
    <n v="0"/>
    <n v="0"/>
    <n v="0"/>
    <n v="0"/>
    <n v="0"/>
    <n v="0"/>
    <n v="0"/>
    <n v="1"/>
    <n v="360.3"/>
    <n v="125"/>
    <n v="0"/>
    <n v="125"/>
    <n v="65.306688870385784"/>
    <n v="5"/>
    <n v="34.693311129614209"/>
    <n v="2.0286691500000003"/>
    <n v="0.11261"/>
    <n v="1.9160591500000002"/>
    <n v="0"/>
    <n v="0"/>
    <n v="0"/>
    <n v="1"/>
    <m/>
    <n v="5"/>
    <n v="40"/>
    <n v="7"/>
    <n v="56"/>
    <n v="1"/>
    <n v="14"/>
    <n v="0"/>
    <s v="SI"/>
    <s v="SI"/>
    <n v="23"/>
    <n v="15"/>
    <n v="17"/>
  </r>
  <r>
    <s v="REGION DE SALUD ORIENTAL"/>
    <x v="12"/>
    <s v="Corinto"/>
    <x v="221"/>
    <n v="17324"/>
    <n v="182.4"/>
    <n v="10"/>
    <s v="Extrema Alta"/>
    <n v="8"/>
    <n v="6"/>
    <n v="1"/>
    <n v="0"/>
    <n v="0"/>
    <n v="0"/>
    <n v="0"/>
    <n v="0"/>
    <n v="0"/>
    <n v="0"/>
    <n v="0"/>
    <n v="0"/>
    <n v="14648"/>
    <n v="3"/>
    <n v="0"/>
    <n v="0"/>
    <n v="0"/>
    <n v="0"/>
    <n v="0"/>
    <n v="0"/>
    <n v="0"/>
    <n v="0"/>
    <n v="0"/>
    <n v="0"/>
    <n v="3"/>
    <n v="732.4"/>
    <n v="101"/>
    <n v="0"/>
    <n v="101"/>
    <n v="86.209721463681049"/>
    <n v="8"/>
    <n v="13.790278536318951"/>
    <n v="6.3440488000000004"/>
    <n v="0.51971999999999996"/>
    <n v="5.8243288"/>
    <n v="0"/>
    <n v="0"/>
    <n v="0"/>
    <n v="1"/>
    <m/>
    <n v="12"/>
    <n v="96"/>
    <n v="23"/>
    <n v="184"/>
    <n v="2"/>
    <n v="21"/>
    <n v="0"/>
    <s v="SI"/>
    <s v="SI"/>
    <n v="26"/>
    <n v="32"/>
    <n v="120"/>
  </r>
  <r>
    <s v="REGION DE SALUD ORIENTAL"/>
    <x v="12"/>
    <s v="Osicala"/>
    <x v="222"/>
    <n v="5853"/>
    <n v="289.5"/>
    <n v="10"/>
    <s v="Extrema Alta"/>
    <n v="8"/>
    <n v="2"/>
    <n v="0"/>
    <n v="0"/>
    <n v="0"/>
    <n v="0"/>
    <n v="0"/>
    <n v="0"/>
    <n v="0"/>
    <n v="0"/>
    <n v="0"/>
    <n v="0"/>
    <n v="4658"/>
    <n v="0"/>
    <n v="0"/>
    <n v="0"/>
    <n v="0"/>
    <n v="0"/>
    <n v="0"/>
    <n v="0"/>
    <n v="0"/>
    <n v="0"/>
    <n v="0"/>
    <n v="0"/>
    <n v="0"/>
    <n v="232.9"/>
    <n v="50"/>
    <n v="1"/>
    <n v="49"/>
    <n v="78.531558608845003"/>
    <n v="8"/>
    <n v="21.468441391155004"/>
    <n v="0.68158184999999993"/>
    <n v="0"/>
    <n v="0.68158184999999993"/>
    <n v="0"/>
    <n v="0"/>
    <n v="0"/>
    <n v="0"/>
    <s v="UCSFE Osicala MO, UCSF San Francisco Gotera MO"/>
    <n v="2"/>
    <n v="16"/>
    <n v="4"/>
    <n v="32"/>
    <n v="0"/>
    <n v="7"/>
    <n v="0"/>
    <s v="SI"/>
    <s v="SI"/>
    <n v="26"/>
    <n v="16"/>
    <n v="33"/>
  </r>
  <r>
    <s v="REGION DE SALUD ORIENTAL"/>
    <x v="12"/>
    <s v="Jocoro"/>
    <x v="223"/>
    <n v="8604"/>
    <n v="140.19999999999999"/>
    <n v="10"/>
    <s v="Extrema Moderada"/>
    <n v="5"/>
    <n v="1"/>
    <n v="0"/>
    <n v="0"/>
    <n v="0"/>
    <n v="0"/>
    <n v="0"/>
    <n v="0"/>
    <n v="0"/>
    <n v="0"/>
    <n v="0"/>
    <n v="0"/>
    <n v="6028"/>
    <n v="0"/>
    <n v="0"/>
    <n v="0"/>
    <n v="0"/>
    <n v="0"/>
    <n v="0"/>
    <n v="0"/>
    <n v="0"/>
    <n v="0"/>
    <n v="0"/>
    <n v="0"/>
    <n v="0"/>
    <n v="301.39999999999998"/>
    <n v="66"/>
    <n v="0"/>
    <n v="66"/>
    <n v="78.102189781021892"/>
    <n v="8"/>
    <n v="21.897810218978105"/>
    <n v="1.2966228"/>
    <n v="0"/>
    <n v="1.2966228"/>
    <n v="0"/>
    <n v="0"/>
    <n v="0"/>
    <n v="1"/>
    <m/>
    <n v="4"/>
    <n v="32"/>
    <n v="5"/>
    <n v="40"/>
    <n v="1"/>
    <n v="7"/>
    <n v="10"/>
    <s v="SI"/>
    <s v="SI"/>
    <n v="33"/>
    <n v="94"/>
    <n v="142"/>
  </r>
  <r>
    <s v="REGION DE SALUD ORIENTAL"/>
    <x v="12"/>
    <s v="Perquin"/>
    <x v="224"/>
    <n v="1363"/>
    <n v="71.3"/>
    <n v="5"/>
    <s v="Extrema Alta"/>
    <n v="8"/>
    <n v="1"/>
    <n v="0"/>
    <n v="0"/>
    <n v="0"/>
    <n v="0"/>
    <n v="0"/>
    <n v="0"/>
    <n v="0"/>
    <n v="0"/>
    <n v="0"/>
    <n v="0"/>
    <n v="1027"/>
    <n v="0"/>
    <n v="0"/>
    <n v="0"/>
    <n v="0"/>
    <n v="0"/>
    <n v="0"/>
    <n v="0"/>
    <n v="0"/>
    <n v="0"/>
    <n v="0"/>
    <n v="0"/>
    <n v="0"/>
    <n v="51.35"/>
    <n v="17"/>
    <n v="0"/>
    <n v="17"/>
    <n v="66.893865628042846"/>
    <n v="5"/>
    <n v="33.106134371957161"/>
    <n v="3.4995024999999999E-2"/>
    <n v="0"/>
    <n v="3.4995024999999999E-2"/>
    <n v="0"/>
    <n v="0"/>
    <n v="0"/>
    <n v="0"/>
    <s v="Hospital San Francisco Gotera, UCSFE Perquin MO, UCSF Meanguera MO San Luis"/>
    <n v="1"/>
    <n v="8"/>
    <n v="2"/>
    <n v="16"/>
    <n v="0"/>
    <n v="2"/>
    <n v="0"/>
    <s v="SI"/>
    <s v="SI"/>
    <n v="18"/>
    <n v="6"/>
    <n v="15"/>
  </r>
  <r>
    <s v="REGION DE SALUD ORIENTAL"/>
    <x v="12"/>
    <s v="Osicala"/>
    <x v="225"/>
    <n v="4229"/>
    <n v="227.1"/>
    <n v="10"/>
    <s v="Extrema Severa"/>
    <n v="10"/>
    <n v="1"/>
    <n v="1"/>
    <n v="0"/>
    <n v="0"/>
    <n v="0"/>
    <n v="0"/>
    <n v="0"/>
    <n v="0"/>
    <n v="0"/>
    <n v="0"/>
    <n v="0"/>
    <n v="5047"/>
    <n v="2"/>
    <n v="0"/>
    <n v="0"/>
    <n v="0"/>
    <n v="0"/>
    <n v="0"/>
    <n v="0"/>
    <n v="0"/>
    <n v="0"/>
    <n v="0"/>
    <n v="0"/>
    <n v="2"/>
    <n v="252.35"/>
    <n v="44"/>
    <n v="0"/>
    <n v="44"/>
    <n v="82.563899346146229"/>
    <n v="8"/>
    <n v="17.436100653853774"/>
    <n v="0.533594075"/>
    <n v="8.4580000000000002E-2"/>
    <n v="0.44901407500000001"/>
    <n v="0"/>
    <n v="0"/>
    <n v="0"/>
    <n v="0"/>
    <s v="UCSFE Osicala MO"/>
    <n v="3"/>
    <n v="24"/>
    <n v="2"/>
    <n v="16"/>
    <n v="0"/>
    <n v="4"/>
    <n v="0"/>
    <s v="SI"/>
    <s v="SI"/>
    <n v="28"/>
    <n v="15"/>
    <n v="13"/>
  </r>
  <r>
    <s v="REGION DE SALUD ORIENTAL"/>
    <x v="12"/>
    <s v="Sensembra"/>
    <x v="226"/>
    <n v="13488"/>
    <n v="190.6"/>
    <n v="10"/>
    <s v="Extrema Severa"/>
    <n v="10"/>
    <n v="6"/>
    <n v="1"/>
    <n v="0"/>
    <n v="0"/>
    <n v="0"/>
    <n v="0"/>
    <n v="0"/>
    <n v="0"/>
    <n v="0"/>
    <n v="0"/>
    <n v="0"/>
    <n v="10263"/>
    <n v="1"/>
    <n v="0"/>
    <n v="0"/>
    <n v="0"/>
    <n v="0"/>
    <n v="0"/>
    <n v="0"/>
    <n v="0"/>
    <n v="0"/>
    <n v="0"/>
    <n v="0"/>
    <n v="1"/>
    <n v="513.15"/>
    <n v="73"/>
    <n v="2"/>
    <n v="71"/>
    <n v="85.77414011497612"/>
    <n v="8"/>
    <n v="14.225859885023873"/>
    <n v="3.4606835999999999"/>
    <n v="0.13488"/>
    <n v="3.3258036"/>
    <n v="0"/>
    <n v="1"/>
    <n v="7.41399762752076"/>
    <n v="1"/>
    <m/>
    <n v="8"/>
    <n v="64"/>
    <n v="6"/>
    <n v="48"/>
    <n v="1"/>
    <n v="16"/>
    <n v="0"/>
    <s v="SI"/>
    <s v="SI"/>
    <n v="28"/>
    <n v="42"/>
    <n v="55"/>
  </r>
  <r>
    <s v="REGION DE SALUD ORIENTAL"/>
    <x v="12"/>
    <s v="Perquin"/>
    <x v="227"/>
    <n v="4739"/>
    <n v="71.5"/>
    <n v="5"/>
    <s v="Extrema Severa"/>
    <n v="10"/>
    <n v="2"/>
    <n v="1"/>
    <n v="0"/>
    <n v="0"/>
    <n v="0"/>
    <n v="0"/>
    <n v="0"/>
    <n v="0"/>
    <n v="0"/>
    <n v="0"/>
    <n v="0"/>
    <n v="4484"/>
    <n v="0"/>
    <n v="0"/>
    <n v="0"/>
    <n v="0"/>
    <n v="1"/>
    <n v="0"/>
    <n v="0"/>
    <n v="0"/>
    <n v="0"/>
    <n v="0"/>
    <n v="0"/>
    <n v="1"/>
    <n v="224.2"/>
    <n v="43"/>
    <n v="0"/>
    <n v="43"/>
    <n v="80.820695807314905"/>
    <n v="8"/>
    <n v="19.179304192685105"/>
    <n v="0.53124190000000004"/>
    <n v="4.7390000000000002E-2"/>
    <n v="0.48385190000000006"/>
    <n v="0"/>
    <n v="0"/>
    <n v="0"/>
    <n v="0"/>
    <s v="UCSFE Perquin MO"/>
    <n v="3"/>
    <n v="24"/>
    <n v="4"/>
    <n v="32"/>
    <n v="0"/>
    <n v="6"/>
    <n v="0"/>
    <s v="SI"/>
    <s v="SI"/>
    <n v="23"/>
    <n v="11"/>
    <n v="20"/>
  </r>
  <r>
    <s v="REGION DE SALUD ORIENTAL"/>
    <x v="12"/>
    <s v="Perquin"/>
    <x v="228"/>
    <n v="3062"/>
    <n v="59.1"/>
    <n v="5"/>
    <s v="Extrema Moderada"/>
    <n v="5"/>
    <n v="2"/>
    <n v="0"/>
    <n v="0"/>
    <n v="0"/>
    <n v="0"/>
    <n v="0"/>
    <n v="0"/>
    <n v="0"/>
    <n v="0"/>
    <n v="0"/>
    <n v="0"/>
    <n v="7993"/>
    <n v="0"/>
    <n v="0"/>
    <n v="0"/>
    <n v="0"/>
    <n v="0"/>
    <n v="0"/>
    <n v="0"/>
    <n v="0"/>
    <n v="0"/>
    <n v="0"/>
    <n v="0"/>
    <n v="0"/>
    <n v="399.65"/>
    <n v="66"/>
    <n v="0"/>
    <n v="66"/>
    <n v="83.485549856124109"/>
    <n v="8"/>
    <n v="16.514450143875891"/>
    <n v="0.61186415000000005"/>
    <n v="0"/>
    <n v="0.61186415000000005"/>
    <n v="0"/>
    <n v="0"/>
    <n v="0"/>
    <n v="0"/>
    <s v="UCSFE Perquin MO, UCSF Meanguera MO San Luis"/>
    <n v="2"/>
    <n v="16"/>
    <n v="4"/>
    <n v="32"/>
    <n v="0"/>
    <n v="5"/>
    <n v="0"/>
    <s v="SI"/>
    <s v="SI"/>
    <n v="18"/>
    <n v="38"/>
    <n v="14"/>
  </r>
  <r>
    <s v="REGION DE SALUD ORIENTAL"/>
    <x v="12"/>
    <s v="Jocoro"/>
    <x v="229"/>
    <n v="11330"/>
    <n v="178.3"/>
    <n v="10"/>
    <s v="Extrema Baja"/>
    <n v="3"/>
    <n v="1"/>
    <n v="0"/>
    <n v="0"/>
    <n v="1"/>
    <n v="0"/>
    <n v="0"/>
    <n v="0"/>
    <n v="0"/>
    <n v="0"/>
    <n v="0"/>
    <n v="0"/>
    <n v="8518"/>
    <n v="1"/>
    <n v="0"/>
    <n v="0"/>
    <n v="0"/>
    <n v="0"/>
    <n v="0"/>
    <n v="0"/>
    <n v="0"/>
    <n v="0"/>
    <n v="0"/>
    <n v="0"/>
    <n v="1"/>
    <n v="425.9"/>
    <n v="57"/>
    <n v="0"/>
    <n v="57"/>
    <n v="86.616576661188077"/>
    <n v="8"/>
    <n v="13.383423338811928"/>
    <n v="2.4127235000000002"/>
    <n v="0.1133"/>
    <n v="2.2994235000000001"/>
    <n v="0"/>
    <n v="1"/>
    <n v="8.8261253309796999"/>
    <n v="0"/>
    <s v="UCSF EL Divisadero"/>
    <n v="5"/>
    <n v="40"/>
    <n v="6"/>
    <n v="48"/>
    <n v="0"/>
    <n v="7"/>
    <n v="10"/>
    <s v="SI"/>
    <s v="SI"/>
    <n v="31"/>
    <n v="29"/>
    <n v="37"/>
  </r>
  <r>
    <s v="REGION DE SALUD ORIENTAL"/>
    <x v="12"/>
    <s v="San Francisco Gotera"/>
    <x v="230"/>
    <n v="5675"/>
    <n v="250.9"/>
    <n v="10"/>
    <s v="Extrema Alta"/>
    <n v="8"/>
    <n v="2"/>
    <n v="0"/>
    <n v="0"/>
    <n v="0"/>
    <n v="0"/>
    <n v="0"/>
    <n v="0"/>
    <n v="0"/>
    <n v="0"/>
    <n v="0"/>
    <n v="0"/>
    <n v="3102"/>
    <n v="2"/>
    <n v="0"/>
    <n v="0"/>
    <n v="0"/>
    <n v="0"/>
    <n v="0"/>
    <n v="0"/>
    <n v="0"/>
    <n v="0"/>
    <n v="0"/>
    <n v="0"/>
    <n v="2"/>
    <n v="155.1"/>
    <n v="57"/>
    <n v="0"/>
    <n v="57"/>
    <n v="63.249516441005802"/>
    <n v="5"/>
    <n v="36.750483558994205"/>
    <n v="0.44009625000000002"/>
    <n v="0.1135"/>
    <n v="0.32659625000000003"/>
    <n v="0"/>
    <n v="0"/>
    <n v="0"/>
    <n v="0"/>
    <s v="Hospital San Francisco Gotera, USCF Cacaopera MO, UCSF San Francisco Gotera MO"/>
    <n v="3"/>
    <n v="24"/>
    <n v="3"/>
    <n v="24"/>
    <n v="0"/>
    <n v="6"/>
    <n v="0"/>
    <s v="SI"/>
    <s v="SI"/>
    <n v="23"/>
    <n v="19"/>
    <n v="30"/>
  </r>
  <r>
    <s v="REGION DE SALUD ORIENTAL"/>
    <x v="12"/>
    <s v="Perquin"/>
    <x v="231"/>
    <n v="8813"/>
    <n v="186.5"/>
    <n v="10"/>
    <s v="Extrema Moderada"/>
    <n v="5"/>
    <n v="3"/>
    <n v="0"/>
    <n v="0"/>
    <n v="0"/>
    <n v="0"/>
    <n v="0"/>
    <n v="0"/>
    <n v="0"/>
    <n v="0"/>
    <n v="0"/>
    <n v="0"/>
    <n v="10696"/>
    <n v="3"/>
    <n v="0"/>
    <n v="0"/>
    <n v="0"/>
    <n v="0"/>
    <n v="0"/>
    <n v="0"/>
    <n v="0"/>
    <n v="0"/>
    <n v="0"/>
    <n v="0"/>
    <n v="3"/>
    <n v="534.79999999999995"/>
    <n v="73"/>
    <n v="1"/>
    <n v="72"/>
    <n v="86.35003739715782"/>
    <n v="8"/>
    <n v="13.649962602842185"/>
    <n v="2.3565961999999998"/>
    <n v="0.26439000000000001"/>
    <n v="2.0922061999999997"/>
    <n v="0"/>
    <n v="0"/>
    <n v="0"/>
    <n v="1"/>
    <s v="UCSF Meanguera MO San Luis"/>
    <n v="6"/>
    <n v="48"/>
    <n v="7"/>
    <n v="56"/>
    <n v="1"/>
    <n v="7"/>
    <n v="0"/>
    <s v="SI"/>
    <s v="SI"/>
    <n v="23"/>
    <n v="32"/>
    <n v="25"/>
  </r>
  <r>
    <s v="REGION DE SALUD ORIENTAL"/>
    <x v="12"/>
    <s v="Osicala"/>
    <x v="232"/>
    <n v="10375"/>
    <n v="220.5"/>
    <n v="10"/>
    <s v="Extrema Moderada"/>
    <n v="5"/>
    <n v="1"/>
    <n v="1"/>
    <n v="0"/>
    <n v="1"/>
    <n v="0"/>
    <n v="0"/>
    <n v="0"/>
    <n v="0"/>
    <n v="0"/>
    <n v="0"/>
    <n v="0"/>
    <n v="13988"/>
    <n v="0"/>
    <n v="0"/>
    <n v="0"/>
    <n v="0"/>
    <n v="1"/>
    <n v="0"/>
    <n v="0"/>
    <n v="0"/>
    <n v="0"/>
    <n v="0"/>
    <n v="0"/>
    <n v="1"/>
    <n v="699.4"/>
    <n v="125"/>
    <n v="0"/>
    <n v="125"/>
    <n v="82.127537889619674"/>
    <n v="8"/>
    <n v="17.872462110380326"/>
    <n v="3.6281374999999998"/>
    <n v="0.10375"/>
    <n v="3.5243875"/>
    <n v="0"/>
    <n v="3"/>
    <n v="28.915662650602407"/>
    <n v="1"/>
    <m/>
    <n v="9"/>
    <n v="72"/>
    <n v="5"/>
    <n v="40"/>
    <n v="2"/>
    <n v="8"/>
    <n v="10"/>
    <s v="SI"/>
    <s v="SI"/>
    <n v="33"/>
    <n v="58"/>
    <n v="52"/>
  </r>
  <r>
    <s v="REGION DE SALUD ORIENTAL"/>
    <x v="12"/>
    <s v="Perquin"/>
    <x v="233"/>
    <n v="3610"/>
    <n v="33.1"/>
    <n v="3"/>
    <s v="Extrema Moderada"/>
    <n v="5"/>
    <n v="1"/>
    <n v="2"/>
    <n v="0"/>
    <n v="0"/>
    <n v="0"/>
    <n v="0"/>
    <n v="0"/>
    <n v="0"/>
    <n v="0"/>
    <n v="0"/>
    <n v="0"/>
    <n v="7488"/>
    <n v="0"/>
    <n v="0"/>
    <n v="0"/>
    <n v="0"/>
    <n v="0"/>
    <n v="0"/>
    <n v="0"/>
    <n v="0"/>
    <n v="0"/>
    <n v="0"/>
    <n v="0"/>
    <n v="0"/>
    <n v="374.4"/>
    <n v="172"/>
    <n v="0"/>
    <n v="172"/>
    <n v="54.059829059829056"/>
    <n v="5"/>
    <n v="45.940170940170944"/>
    <n v="0.67579199999999995"/>
    <n v="0"/>
    <n v="0.67579199999999995"/>
    <n v="0"/>
    <n v="0"/>
    <n v="0"/>
    <n v="1"/>
    <m/>
    <n v="15"/>
    <n v="120"/>
    <n v="17"/>
    <n v="136"/>
    <n v="3"/>
    <n v="2"/>
    <n v="10"/>
    <s v="SI"/>
    <s v="SI"/>
    <n v="23"/>
    <n v="29"/>
    <n v="14"/>
  </r>
  <r>
    <s v="REGION DE SALUD ORIENTAL"/>
    <x v="12"/>
    <s v="San Francisco Gotera"/>
    <x v="234"/>
    <n v="5048"/>
    <n v="136.69999999999999"/>
    <n v="10"/>
    <s v="Extrema Baja"/>
    <n v="3"/>
    <n v="1"/>
    <n v="0"/>
    <n v="0"/>
    <n v="0"/>
    <n v="0"/>
    <n v="0"/>
    <n v="0"/>
    <n v="0"/>
    <n v="0"/>
    <n v="0"/>
    <n v="0"/>
    <n v="2932"/>
    <n v="2"/>
    <n v="0"/>
    <n v="0"/>
    <n v="0"/>
    <n v="1"/>
    <n v="0"/>
    <n v="0"/>
    <n v="0"/>
    <n v="0"/>
    <n v="0"/>
    <n v="0"/>
    <n v="3"/>
    <n v="146.6"/>
    <n v="60"/>
    <n v="1"/>
    <n v="59"/>
    <n v="59.072305593451567"/>
    <n v="5"/>
    <n v="40.927694406548433"/>
    <n v="0.37001840000000003"/>
    <n v="0.15143999999999999"/>
    <n v="0.21857840000000003"/>
    <n v="0"/>
    <n v="0"/>
    <n v="0"/>
    <n v="1"/>
    <m/>
    <n v="2"/>
    <n v="16"/>
    <n v="3"/>
    <n v="24"/>
    <n v="1"/>
    <n v="4"/>
    <n v="10"/>
    <s v="SI"/>
    <s v="SI"/>
    <n v="28"/>
    <n v="16"/>
    <n v="31"/>
  </r>
  <r>
    <s v="REGION DE SALUD ORIENTAL"/>
    <x v="12"/>
    <s v="Perquin"/>
    <x v="235"/>
    <n v="1970"/>
    <n v="73.2"/>
    <n v="5"/>
    <s v="Extrema Alta"/>
    <n v="8"/>
    <n v="1"/>
    <n v="0"/>
    <n v="0"/>
    <n v="0"/>
    <n v="0"/>
    <n v="0"/>
    <n v="0"/>
    <n v="0"/>
    <n v="0"/>
    <n v="0"/>
    <n v="0"/>
    <n v="1946"/>
    <n v="0"/>
    <n v="0"/>
    <n v="0"/>
    <n v="0"/>
    <n v="0"/>
    <n v="0"/>
    <n v="0"/>
    <n v="0"/>
    <n v="0"/>
    <n v="0"/>
    <n v="0"/>
    <n v="0"/>
    <n v="97.3"/>
    <n v="37"/>
    <n v="0"/>
    <n v="37"/>
    <n v="61.973278520041106"/>
    <n v="5"/>
    <n v="38.026721479958894"/>
    <n v="9.5840500000000009E-2"/>
    <n v="0"/>
    <n v="9.5840500000000009E-2"/>
    <n v="0"/>
    <n v="0"/>
    <n v="0"/>
    <n v="0"/>
    <s v="Hospital San Francisco Gotera, UCSFE Perquin MO "/>
    <n v="1"/>
    <n v="8"/>
    <n v="2"/>
    <n v="16"/>
    <n v="0"/>
    <n v="2"/>
    <n v="0"/>
    <s v="SI"/>
    <s v="SI"/>
    <n v="18"/>
    <n v="5"/>
    <n v="5"/>
  </r>
  <r>
    <s v="REGION DE SALUD ORIENTAL"/>
    <x v="12"/>
    <s v="San Francisco Gotera"/>
    <x v="236"/>
    <n v="25303"/>
    <n v="423.4"/>
    <n v="10"/>
    <s v="Extrema Baja"/>
    <n v="3"/>
    <n v="1"/>
    <n v="0"/>
    <n v="2"/>
    <n v="1"/>
    <n v="1"/>
    <n v="1"/>
    <n v="0"/>
    <n v="0"/>
    <n v="0"/>
    <n v="0"/>
    <n v="0"/>
    <n v="21528"/>
    <n v="6"/>
    <n v="0"/>
    <n v="0"/>
    <n v="0"/>
    <n v="5"/>
    <n v="0"/>
    <n v="0"/>
    <n v="0"/>
    <n v="0"/>
    <n v="0"/>
    <n v="0"/>
    <n v="11"/>
    <n v="1076.4000000000001"/>
    <n v="316"/>
    <n v="6"/>
    <n v="310"/>
    <n v="70.642883686361941"/>
    <n v="5"/>
    <n v="29.357116313638048"/>
    <n v="13.6180746"/>
    <n v="2.7833299999999999"/>
    <n v="10.834744600000001"/>
    <n v="3"/>
    <n v="3"/>
    <n v="11.856301624313323"/>
    <n v="2"/>
    <m/>
    <n v="9"/>
    <n v="72"/>
    <n v="51"/>
    <n v="408"/>
    <n v="15"/>
    <n v="7"/>
    <n v="10"/>
    <s v="SI"/>
    <s v="SI"/>
    <n v="31"/>
    <n v="148"/>
    <n v="164"/>
  </r>
  <r>
    <s v="REGION DE SALUD ORIENTAL"/>
    <x v="12"/>
    <s v="Osicala"/>
    <x v="237"/>
    <n v="3250"/>
    <n v="282.39999999999998"/>
    <n v="10"/>
    <s v="Extrema Severa"/>
    <n v="10"/>
    <n v="1"/>
    <n v="1"/>
    <n v="0"/>
    <n v="0"/>
    <n v="0"/>
    <n v="0"/>
    <n v="0"/>
    <n v="0"/>
    <n v="0"/>
    <n v="0"/>
    <n v="0"/>
    <n v="3905"/>
    <n v="0"/>
    <n v="0"/>
    <n v="0"/>
    <n v="0"/>
    <n v="0"/>
    <n v="0"/>
    <n v="0"/>
    <n v="0"/>
    <n v="0"/>
    <n v="0"/>
    <n v="0"/>
    <n v="0"/>
    <n v="195.25"/>
    <n v="22"/>
    <n v="0"/>
    <n v="22"/>
    <n v="88.732394366197184"/>
    <n v="8"/>
    <n v="11.267605633802818"/>
    <n v="0.31728124999999996"/>
    <n v="0"/>
    <n v="0.31728124999999996"/>
    <n v="0"/>
    <n v="0"/>
    <n v="0"/>
    <n v="0"/>
    <s v="Hospital San Francisco Gotera, UCSFE Osicala MO"/>
    <n v="1"/>
    <n v="8"/>
    <n v="2"/>
    <n v="16"/>
    <n v="0"/>
    <n v="3"/>
    <n v="0"/>
    <s v="SI"/>
    <s v="SI"/>
    <n v="28"/>
    <n v="6"/>
    <n v="23"/>
  </r>
  <r>
    <s v="REGION DE SALUD ORIENTAL"/>
    <x v="12"/>
    <s v="Osicala"/>
    <x v="238"/>
    <n v="12198"/>
    <n v="311.7"/>
    <n v="10"/>
    <s v="Extrema Severa"/>
    <n v="10"/>
    <n v="4"/>
    <n v="1"/>
    <n v="0"/>
    <n v="0"/>
    <n v="0"/>
    <n v="0"/>
    <n v="0"/>
    <n v="0"/>
    <n v="0"/>
    <n v="0"/>
    <n v="0"/>
    <n v="9575"/>
    <n v="1"/>
    <n v="0"/>
    <n v="0"/>
    <n v="0"/>
    <n v="0"/>
    <n v="0"/>
    <n v="0"/>
    <n v="0"/>
    <n v="0"/>
    <n v="0"/>
    <n v="0"/>
    <n v="1"/>
    <n v="478.75"/>
    <n v="67"/>
    <n v="0"/>
    <n v="67"/>
    <n v="86.005221932114878"/>
    <n v="8"/>
    <n v="13.994778067885116"/>
    <n v="2.9198962499999999"/>
    <n v="0.12198000000000001"/>
    <n v="2.7979162499999997"/>
    <n v="0"/>
    <n v="1"/>
    <n v="8.1980652565994436"/>
    <n v="1"/>
    <s v="UCSFE Osicala MO"/>
    <n v="5"/>
    <n v="40"/>
    <n v="5"/>
    <n v="40"/>
    <n v="0"/>
    <n v="5"/>
    <n v="0"/>
    <s v="SI"/>
    <s v="SI"/>
    <n v="28"/>
    <n v="37"/>
    <n v="116"/>
  </r>
  <r>
    <s v="REGION DE SALUD ORIENTAL"/>
    <x v="12"/>
    <s v="Sensembra"/>
    <x v="239"/>
    <n v="3267"/>
    <n v="148.4"/>
    <n v="10"/>
    <s v="Extrema Alta"/>
    <n v="8"/>
    <n v="1"/>
    <n v="1"/>
    <n v="0"/>
    <n v="0"/>
    <n v="0"/>
    <n v="0"/>
    <n v="0"/>
    <n v="0"/>
    <n v="0"/>
    <n v="0"/>
    <n v="0"/>
    <n v="2701"/>
    <n v="0"/>
    <n v="0"/>
    <n v="0"/>
    <n v="0"/>
    <n v="0"/>
    <n v="0"/>
    <n v="0"/>
    <n v="0"/>
    <n v="0"/>
    <n v="0"/>
    <n v="0"/>
    <n v="0"/>
    <n v="135.05000000000001"/>
    <n v="43"/>
    <n v="0"/>
    <n v="43"/>
    <n v="68.159940762680492"/>
    <n v="5"/>
    <n v="31.840059237319508"/>
    <n v="0.22060417499999999"/>
    <n v="0"/>
    <n v="0.22060417499999999"/>
    <n v="0"/>
    <n v="0"/>
    <n v="0"/>
    <n v="0"/>
    <s v="Hospital San Francisco Gotera, UCSF Guatajiagua MO"/>
    <n v="5"/>
    <n v="40"/>
    <n v="5"/>
    <n v="40"/>
    <n v="0"/>
    <n v="4"/>
    <n v="0"/>
    <s v="SI"/>
    <s v="SI"/>
    <n v="23"/>
    <n v="8"/>
    <n v="19"/>
  </r>
  <r>
    <s v="REGION DE SALUD ORIENTAL"/>
    <x v="12"/>
    <s v="Jocoro"/>
    <x v="240"/>
    <n v="12565"/>
    <n v="106.2"/>
    <n v="10"/>
    <s v="Extrema Moderada"/>
    <n v="5"/>
    <n v="5"/>
    <n v="0"/>
    <n v="0"/>
    <n v="0"/>
    <n v="0"/>
    <n v="0"/>
    <n v="0"/>
    <n v="0"/>
    <n v="0"/>
    <n v="0"/>
    <n v="0"/>
    <n v="8840"/>
    <n v="4"/>
    <n v="0"/>
    <n v="0"/>
    <n v="0"/>
    <n v="0"/>
    <n v="0"/>
    <n v="0"/>
    <n v="0"/>
    <n v="0"/>
    <n v="0"/>
    <n v="0"/>
    <n v="4"/>
    <n v="442"/>
    <n v="102"/>
    <n v="1"/>
    <n v="101"/>
    <n v="76.923076923076934"/>
    <n v="8"/>
    <n v="23.076923076923077"/>
    <n v="2.7768649999999999"/>
    <n v="0.50260000000000005"/>
    <n v="2.2742649999999998"/>
    <n v="0"/>
    <n v="2"/>
    <n v="15.917230401910068"/>
    <n v="1"/>
    <m/>
    <n v="6"/>
    <n v="48"/>
    <n v="7"/>
    <n v="56"/>
    <n v="1"/>
    <n v="11"/>
    <n v="0"/>
    <s v="SI"/>
    <s v="SI"/>
    <n v="23"/>
    <n v="34"/>
    <n v="59"/>
  </r>
  <r>
    <s v="REGION DE SALUD ORIENTAL"/>
    <x v="12"/>
    <s v="Perquin"/>
    <x v="241"/>
    <n v="3358"/>
    <n v="57.6"/>
    <n v="5"/>
    <s v="Extrema Severa"/>
    <n v="10"/>
    <n v="1"/>
    <n v="1"/>
    <n v="0"/>
    <n v="0"/>
    <n v="0"/>
    <n v="0"/>
    <n v="0"/>
    <n v="0"/>
    <n v="0"/>
    <n v="0"/>
    <n v="0"/>
    <n v="5096"/>
    <n v="0"/>
    <n v="0"/>
    <n v="0"/>
    <n v="0"/>
    <n v="0"/>
    <n v="0"/>
    <n v="0"/>
    <n v="0"/>
    <n v="0"/>
    <n v="0"/>
    <n v="0"/>
    <n v="0"/>
    <n v="254.8"/>
    <n v="10"/>
    <n v="0"/>
    <n v="10"/>
    <n v="96.075353218210353"/>
    <n v="8"/>
    <n v="3.9246467817896389"/>
    <n v="0.4278092"/>
    <n v="0"/>
    <n v="0.4278092"/>
    <n v="0"/>
    <n v="1"/>
    <n v="29.779630732578919"/>
    <n v="0"/>
    <s v="Hospital San Francisco Gotera, UCSFE Perquin MO "/>
    <n v="2"/>
    <n v="16"/>
    <n v="4"/>
    <n v="32"/>
    <n v="0"/>
    <n v="7"/>
    <n v="0"/>
    <s v="SI"/>
    <s v="SI"/>
    <n v="23"/>
    <n v="16"/>
    <n v="37"/>
  </r>
  <r>
    <s v="REGION DE SALUD ORIENTAL"/>
    <x v="12"/>
    <s v="Sensembra"/>
    <x v="242"/>
    <n v="4989"/>
    <n v="59.3"/>
    <n v="5"/>
    <s v="Extrema Alta"/>
    <n v="8"/>
    <n v="2"/>
    <n v="0"/>
    <n v="0"/>
    <n v="0"/>
    <n v="0"/>
    <n v="0"/>
    <n v="0"/>
    <n v="0"/>
    <n v="0"/>
    <n v="0"/>
    <n v="0"/>
    <n v="3247"/>
    <n v="0"/>
    <n v="0"/>
    <n v="0"/>
    <n v="0"/>
    <n v="0"/>
    <n v="0"/>
    <n v="0"/>
    <n v="0"/>
    <n v="0"/>
    <n v="0"/>
    <n v="0"/>
    <n v="0"/>
    <n v="162.35"/>
    <n v="37"/>
    <n v="0"/>
    <n v="37"/>
    <n v="77.209732060363407"/>
    <n v="8"/>
    <n v="22.790267939636589"/>
    <n v="0.40498207499999994"/>
    <n v="0"/>
    <n v="0.40498207499999994"/>
    <n v="0"/>
    <n v="0"/>
    <n v="0"/>
    <n v="0"/>
    <s v="Hospital San Francisco Gotera, UCSF Guatajiagua MO"/>
    <n v="2"/>
    <n v="16"/>
    <n v="5"/>
    <n v="40"/>
    <n v="0"/>
    <n v="7"/>
    <n v="0"/>
    <s v="SI"/>
    <s v="SI"/>
    <n v="21"/>
    <n v="49"/>
    <n v="23"/>
  </r>
  <r>
    <s v="REGION DE SALUD ORIENTAL"/>
    <x v="12"/>
    <s v="Osicala"/>
    <x v="243"/>
    <n v="4092"/>
    <n v="302.89999999999998"/>
    <n v="10"/>
    <s v="Extrema Baja"/>
    <n v="3"/>
    <n v="1"/>
    <n v="0"/>
    <n v="0"/>
    <n v="0"/>
    <n v="0"/>
    <n v="0"/>
    <n v="0"/>
    <n v="0"/>
    <n v="0"/>
    <n v="0"/>
    <n v="0"/>
    <n v="2919"/>
    <n v="1"/>
    <n v="0"/>
    <n v="0"/>
    <n v="0"/>
    <n v="0"/>
    <n v="0"/>
    <n v="0"/>
    <n v="0"/>
    <n v="0"/>
    <n v="0"/>
    <n v="0"/>
    <n v="1"/>
    <n v="145.94999999999999"/>
    <n v="54"/>
    <n v="0"/>
    <n v="54"/>
    <n v="63.001027749229188"/>
    <n v="5"/>
    <n v="36.998972250770819"/>
    <n v="0.29861370000000004"/>
    <n v="4.0919999999999998E-2"/>
    <n v="0.25769370000000003"/>
    <n v="0"/>
    <n v="0"/>
    <n v="0"/>
    <n v="0"/>
    <s v="Hospital San Francisco Gotera, UCSFE Osicala MO, UCSF San Francisco Gotera MO"/>
    <n v="2"/>
    <n v="16"/>
    <n v="2"/>
    <n v="16"/>
    <n v="0"/>
    <n v="3"/>
    <n v="10"/>
    <s v="SI"/>
    <s v="SI"/>
    <n v="28"/>
    <n v="16"/>
    <n v="9"/>
  </r>
  <r>
    <s v="REGION DE SALUD ORIENTAL"/>
    <x v="13"/>
    <s v="Anamoros"/>
    <x v="244"/>
    <n v="15891"/>
    <n v="147.19999999999999"/>
    <n v="10"/>
    <s v="Extrema Moderada"/>
    <n v="5"/>
    <n v="1"/>
    <n v="1"/>
    <n v="0"/>
    <n v="0"/>
    <n v="0"/>
    <n v="0"/>
    <n v="0"/>
    <n v="0"/>
    <n v="0"/>
    <n v="0"/>
    <n v="0"/>
    <n v="22349"/>
    <n v="2"/>
    <n v="0"/>
    <n v="0"/>
    <n v="0"/>
    <n v="0"/>
    <n v="0"/>
    <n v="0"/>
    <n v="0"/>
    <n v="0"/>
    <n v="0"/>
    <n v="0"/>
    <n v="2"/>
    <n v="1117.45"/>
    <n v="110"/>
    <n v="1"/>
    <n v="109"/>
    <n v="90.156159112264532"/>
    <n v="8"/>
    <n v="9.8438408877354693"/>
    <n v="8.8786989750000007"/>
    <n v="0.31781999999999999"/>
    <n v="8.5608789750000014"/>
    <n v="0"/>
    <n v="1"/>
    <n v="6.2928701780882257"/>
    <n v="1"/>
    <m/>
    <n v="14"/>
    <n v="112"/>
    <n v="11"/>
    <n v="88"/>
    <n v="2"/>
    <n v="11"/>
    <n v="10"/>
    <s v="SI"/>
    <s v="No"/>
    <n v="33"/>
    <n v="80"/>
    <n v="37"/>
  </r>
  <r>
    <s v="REGION DE SALUD ORIENTAL"/>
    <x v="13"/>
    <s v="Santa Rosa de Lima"/>
    <x v="245"/>
    <n v="4435"/>
    <n v="85.3"/>
    <n v="8"/>
    <s v="Extrema Moderada"/>
    <n v="5"/>
    <n v="1"/>
    <n v="0"/>
    <n v="0"/>
    <n v="0"/>
    <n v="0"/>
    <n v="0"/>
    <n v="0"/>
    <n v="0"/>
    <n v="0"/>
    <n v="0"/>
    <n v="0"/>
    <n v="3030"/>
    <n v="0"/>
    <n v="0"/>
    <n v="0"/>
    <n v="0"/>
    <n v="0"/>
    <n v="0"/>
    <n v="0"/>
    <n v="0"/>
    <n v="0"/>
    <n v="0"/>
    <n v="0"/>
    <n v="0"/>
    <n v="151.5"/>
    <n v="23"/>
    <n v="0"/>
    <n v="23"/>
    <n v="84.818481848184817"/>
    <n v="8"/>
    <n v="15.181518151815181"/>
    <n v="0.33595124999999998"/>
    <n v="0"/>
    <n v="0.33595124999999998"/>
    <n v="0"/>
    <n v="1"/>
    <n v="22.547914317925592"/>
    <n v="0"/>
    <s v="Hospital Santa Santa Rosa de Lima"/>
    <n v="2"/>
    <n v="16"/>
    <n v="2"/>
    <n v="16"/>
    <n v="0"/>
    <n v="7"/>
    <n v="10"/>
    <s v="SI"/>
    <s v="No"/>
    <n v="31"/>
    <n v="20"/>
    <n v="39"/>
  </r>
  <r>
    <s v="REGION DE SALUD ORIENTAL"/>
    <x v="13"/>
    <s v="Santa Rosa de Lima"/>
    <x v="246"/>
    <n v="9018"/>
    <n v="130.69999999999999"/>
    <n v="10"/>
    <s v="Extrema Baja"/>
    <n v="3"/>
    <n v="1"/>
    <n v="0"/>
    <n v="0"/>
    <n v="0"/>
    <n v="0"/>
    <n v="0"/>
    <n v="0"/>
    <n v="0"/>
    <n v="0"/>
    <n v="0"/>
    <n v="0"/>
    <n v="3707"/>
    <n v="4"/>
    <n v="0"/>
    <n v="0"/>
    <n v="0"/>
    <n v="0"/>
    <n v="0"/>
    <n v="0"/>
    <n v="0"/>
    <n v="0"/>
    <n v="0"/>
    <n v="0"/>
    <n v="4"/>
    <n v="185.35"/>
    <n v="6"/>
    <n v="2"/>
    <n v="4"/>
    <n v="96.762881035878067"/>
    <n v="8"/>
    <n v="3.2371189641219313"/>
    <n v="0.83574314999999999"/>
    <n v="0.36071999999999999"/>
    <n v="0.47502315000000001"/>
    <n v="0"/>
    <n v="0"/>
    <n v="0"/>
    <n v="1"/>
    <m/>
    <n v="2"/>
    <n v="16"/>
    <n v="2"/>
    <n v="16"/>
    <n v="1"/>
    <n v="6"/>
    <n v="10"/>
    <s v="SI"/>
    <s v="No"/>
    <n v="31"/>
    <n v="25"/>
    <n v="276"/>
  </r>
  <r>
    <s v="REGION DE SALUD ORIENTAL"/>
    <x v="13"/>
    <s v="Llano Los Patos"/>
    <x v="247"/>
    <n v="43455"/>
    <n v="216.2"/>
    <n v="10"/>
    <s v="Extrema Moderada"/>
    <n v="5"/>
    <n v="7"/>
    <n v="3"/>
    <n v="0"/>
    <n v="0"/>
    <n v="0"/>
    <n v="0"/>
    <n v="0"/>
    <n v="0"/>
    <n v="0"/>
    <n v="0"/>
    <n v="0"/>
    <n v="38979"/>
    <n v="4"/>
    <n v="0"/>
    <n v="0"/>
    <n v="0"/>
    <n v="0"/>
    <n v="0"/>
    <n v="0"/>
    <n v="0"/>
    <n v="0"/>
    <n v="0"/>
    <n v="0"/>
    <n v="4"/>
    <n v="1948.95"/>
    <n v="231"/>
    <n v="2"/>
    <n v="229"/>
    <n v="88.147464019087195"/>
    <n v="8"/>
    <n v="11.852535980912798"/>
    <n v="42.345811124999997"/>
    <n v="1.7382"/>
    <n v="40.607611124999998"/>
    <n v="3"/>
    <n v="8"/>
    <n v="18.409849269359107"/>
    <n v="2"/>
    <m/>
    <n v="18"/>
    <n v="144"/>
    <n v="20"/>
    <n v="160"/>
    <n v="2"/>
    <n v="25"/>
    <n v="5"/>
    <s v="SI"/>
    <s v="No"/>
    <n v="31"/>
    <n v="171"/>
    <n v="19"/>
  </r>
  <r>
    <s v="REGION DE SALUD ORIENTAL"/>
    <x v="13"/>
    <s v="San Carlos Borromeo"/>
    <x v="248"/>
    <n v="13268"/>
    <n v="126.4"/>
    <n v="10"/>
    <s v="Extrema Moderada"/>
    <n v="5"/>
    <n v="3"/>
    <n v="0"/>
    <n v="0"/>
    <n v="0"/>
    <n v="0"/>
    <n v="0"/>
    <n v="0"/>
    <n v="0"/>
    <n v="0"/>
    <n v="0"/>
    <n v="0"/>
    <n v="9387"/>
    <n v="7"/>
    <n v="0"/>
    <n v="0"/>
    <n v="0"/>
    <n v="0"/>
    <n v="0"/>
    <n v="0"/>
    <n v="0"/>
    <n v="0"/>
    <n v="0"/>
    <n v="0"/>
    <n v="7"/>
    <n v="469.35"/>
    <n v="70"/>
    <n v="0"/>
    <n v="70"/>
    <n v="85.085756897837442"/>
    <n v="8"/>
    <n v="14.914243102162564"/>
    <n v="3.1136679000000003"/>
    <n v="0.92876000000000003"/>
    <n v="2.1849079000000002"/>
    <n v="0"/>
    <n v="1"/>
    <n v="7.5369309617123905"/>
    <n v="1"/>
    <m/>
    <n v="6"/>
    <n v="48"/>
    <n v="5"/>
    <n v="40"/>
    <n v="1"/>
    <n v="7"/>
    <n v="10"/>
    <s v="SI"/>
    <s v="No"/>
    <n v="33"/>
    <n v="34"/>
    <n v="130"/>
  </r>
  <r>
    <s v="REGION DE SALUD ORIENTAL"/>
    <x v="13"/>
    <s v="Santa Rosa de Lima"/>
    <x v="249"/>
    <n v="6731"/>
    <n v="45.8"/>
    <n v="3"/>
    <s v="Extrema Moderada"/>
    <n v="5"/>
    <n v="3"/>
    <n v="0"/>
    <n v="0"/>
    <n v="0"/>
    <n v="0"/>
    <n v="0"/>
    <n v="0"/>
    <n v="0"/>
    <n v="0"/>
    <n v="0"/>
    <n v="0"/>
    <n v="5205"/>
    <n v="0"/>
    <n v="0"/>
    <n v="0"/>
    <n v="0"/>
    <n v="0"/>
    <n v="0"/>
    <n v="0"/>
    <n v="0"/>
    <n v="0"/>
    <n v="0"/>
    <n v="0"/>
    <n v="0"/>
    <n v="260.25"/>
    <n v="43"/>
    <n v="0"/>
    <n v="43"/>
    <n v="83.477425552353495"/>
    <n v="8"/>
    <n v="16.522574447646495"/>
    <n v="0.87587137500000001"/>
    <n v="0"/>
    <n v="0.87587137500000001"/>
    <n v="0"/>
    <n v="0"/>
    <n v="0"/>
    <n v="0"/>
    <s v="Hospital Santa Santa Rosa de Lima"/>
    <n v="5"/>
    <n v="40"/>
    <n v="8"/>
    <n v="64"/>
    <n v="0"/>
    <n v="7"/>
    <n v="0"/>
    <s v="SI"/>
    <s v="No"/>
    <n v="16"/>
    <n v="28"/>
    <n v="32"/>
  </r>
  <r>
    <s v="REGION DE SALUD ORIENTAL"/>
    <x v="13"/>
    <s v="Llano Los Patos"/>
    <x v="250"/>
    <n v="8347"/>
    <n v="88.8"/>
    <n v="8"/>
    <s v="Extrema Baja"/>
    <n v="3"/>
    <n v="1"/>
    <n v="0"/>
    <n v="0"/>
    <n v="0"/>
    <n v="0"/>
    <n v="0"/>
    <n v="0"/>
    <n v="0"/>
    <n v="0"/>
    <n v="0"/>
    <n v="0"/>
    <n v="4513"/>
    <n v="1"/>
    <n v="0"/>
    <n v="0"/>
    <n v="0"/>
    <n v="0"/>
    <n v="0"/>
    <n v="0"/>
    <n v="0"/>
    <n v="0"/>
    <n v="0"/>
    <n v="0"/>
    <n v="1"/>
    <n v="225.65"/>
    <n v="45"/>
    <n v="0"/>
    <n v="45"/>
    <n v="80.057611345003323"/>
    <n v="8"/>
    <n v="19.942388654996677"/>
    <n v="0.94175027500000008"/>
    <n v="8.3470000000000003E-2"/>
    <n v="0.85828027500000004"/>
    <n v="0"/>
    <n v="1"/>
    <n v="11.980352222355338"/>
    <n v="1"/>
    <m/>
    <n v="2"/>
    <n v="16"/>
    <n v="4"/>
    <n v="32"/>
    <n v="1"/>
    <n v="2"/>
    <n v="10"/>
    <s v="SI"/>
    <s v="No"/>
    <n v="29"/>
    <n v="14"/>
    <n v="9"/>
  </r>
  <r>
    <s v="REGION DE SALUD ORIENTAL"/>
    <x v="13"/>
    <s v="San Carlos Borromeo"/>
    <x v="251"/>
    <n v="36454"/>
    <n v="253.2"/>
    <n v="10"/>
    <s v="Extrema Baja"/>
    <n v="3"/>
    <n v="5"/>
    <n v="1"/>
    <n v="3"/>
    <n v="1"/>
    <n v="1"/>
    <n v="0"/>
    <n v="0"/>
    <n v="0"/>
    <n v="0"/>
    <n v="0"/>
    <n v="0"/>
    <n v="40764"/>
    <n v="10"/>
    <n v="0"/>
    <n v="1"/>
    <n v="0"/>
    <n v="1"/>
    <n v="0"/>
    <n v="0"/>
    <n v="0"/>
    <n v="0"/>
    <n v="0"/>
    <n v="0"/>
    <n v="12"/>
    <n v="2038.2"/>
    <n v="421"/>
    <n v="3"/>
    <n v="418"/>
    <n v="79.344519674222354"/>
    <n v="8"/>
    <n v="20.655480325777649"/>
    <n v="37.150271399999994"/>
    <n v="4.3744800000000001"/>
    <n v="32.775791399999996"/>
    <n v="3"/>
    <n v="10"/>
    <n v="27.431831897734131"/>
    <n v="1"/>
    <m/>
    <n v="9"/>
    <n v="72"/>
    <n v="12"/>
    <n v="96"/>
    <n v="0"/>
    <n v="11"/>
    <n v="10"/>
    <s v="SI"/>
    <s v="No"/>
    <n v="34"/>
    <n v="381"/>
    <n v="446"/>
  </r>
  <r>
    <s v="REGION DE SALUD ORIENTAL"/>
    <x v="13"/>
    <s v="Anamoros"/>
    <x v="252"/>
    <n v="15091"/>
    <n v="152.4"/>
    <n v="10"/>
    <s v="Extrema Alta"/>
    <n v="8"/>
    <n v="5"/>
    <n v="1"/>
    <n v="0"/>
    <n v="0"/>
    <n v="0"/>
    <n v="0"/>
    <n v="0"/>
    <n v="0"/>
    <n v="0"/>
    <n v="0"/>
    <n v="0"/>
    <n v="10371"/>
    <n v="2"/>
    <n v="0"/>
    <n v="0"/>
    <n v="0"/>
    <n v="0"/>
    <n v="0"/>
    <n v="0"/>
    <n v="0"/>
    <n v="0"/>
    <n v="0"/>
    <n v="0"/>
    <n v="2"/>
    <n v="518.54999999999995"/>
    <n v="58"/>
    <n v="2"/>
    <n v="56"/>
    <n v="88.814964805708215"/>
    <n v="8"/>
    <n v="11.185035194291777"/>
    <n v="3.9127190249999995"/>
    <n v="0.30181999999999998"/>
    <n v="3.6108990249999993"/>
    <n v="0"/>
    <n v="2"/>
    <n v="13.252932211251739"/>
    <n v="1"/>
    <m/>
    <n v="9"/>
    <n v="72"/>
    <n v="12"/>
    <n v="96"/>
    <n v="1"/>
    <n v="16"/>
    <n v="0"/>
    <s v="SI"/>
    <s v="No"/>
    <n v="26"/>
    <n v="12"/>
    <n v="81"/>
  </r>
  <r>
    <s v="REGION DE SALUD ORIENTAL"/>
    <x v="13"/>
    <s v="Perquin"/>
    <x v="253"/>
    <n v="2646"/>
    <n v="105.8"/>
    <n v="10"/>
    <s v="Extrema Baja"/>
    <n v="3"/>
    <n v="2"/>
    <n v="0"/>
    <n v="0"/>
    <n v="0"/>
    <n v="0"/>
    <n v="0"/>
    <n v="0"/>
    <n v="0"/>
    <n v="0"/>
    <n v="0"/>
    <n v="0"/>
    <n v="2025"/>
    <n v="0"/>
    <n v="0"/>
    <n v="0"/>
    <n v="0"/>
    <n v="0"/>
    <n v="0"/>
    <n v="0"/>
    <n v="0"/>
    <n v="0"/>
    <n v="0"/>
    <n v="0"/>
    <n v="0"/>
    <n v="101.25"/>
    <n v="13"/>
    <n v="0"/>
    <n v="13"/>
    <n v="87.160493827160494"/>
    <n v="8"/>
    <n v="12.839506172839506"/>
    <n v="0.13395375000000001"/>
    <n v="0"/>
    <n v="0.13395375000000001"/>
    <n v="0"/>
    <n v="0"/>
    <n v="0"/>
    <n v="1"/>
    <m/>
    <n v="1"/>
    <n v="8"/>
    <n v="1"/>
    <n v="8"/>
    <n v="1"/>
    <n v="3"/>
    <n v="10"/>
    <s v="SI"/>
    <s v="No"/>
    <n v="31"/>
    <n v="3"/>
    <n v="11"/>
  </r>
  <r>
    <s v="REGION DE SALUD ORIENTAL"/>
    <x v="13"/>
    <s v="Anamoros"/>
    <x v="254"/>
    <n v="10300"/>
    <n v="119.8"/>
    <n v="10"/>
    <s v="Extrema Moderada"/>
    <n v="5"/>
    <n v="4"/>
    <n v="1"/>
    <n v="0"/>
    <n v="0"/>
    <n v="0"/>
    <n v="0"/>
    <n v="0"/>
    <n v="0"/>
    <n v="0"/>
    <n v="0"/>
    <n v="0"/>
    <n v="7650"/>
    <n v="0"/>
    <n v="0"/>
    <n v="0"/>
    <n v="0"/>
    <n v="0"/>
    <n v="0"/>
    <n v="0"/>
    <n v="0"/>
    <n v="0"/>
    <n v="0"/>
    <n v="0"/>
    <n v="0"/>
    <n v="382.5"/>
    <n v="36"/>
    <n v="0"/>
    <n v="36"/>
    <n v="90.588235294117652"/>
    <n v="8"/>
    <n v="9.4117647058823533"/>
    <n v="1.969875"/>
    <n v="0"/>
    <n v="1.969875"/>
    <n v="0"/>
    <n v="0"/>
    <n v="0"/>
    <n v="1"/>
    <m/>
    <n v="9"/>
    <n v="72"/>
    <n v="10"/>
    <n v="80"/>
    <n v="1"/>
    <n v="16"/>
    <n v="0"/>
    <s v="NO"/>
    <s v="No"/>
    <n v="23"/>
    <n v="59"/>
    <n v="52"/>
  </r>
  <r>
    <s v="REGION DE SALUD ORIENTAL"/>
    <x v="13"/>
    <s v="Santa Rosa de Lima"/>
    <x v="255"/>
    <n v="17312"/>
    <n v="58.7"/>
    <n v="5"/>
    <s v="Extrema Baja"/>
    <n v="3"/>
    <n v="2"/>
    <n v="1"/>
    <n v="0"/>
    <n v="0"/>
    <n v="0"/>
    <n v="0"/>
    <n v="0"/>
    <n v="0"/>
    <n v="0"/>
    <n v="0"/>
    <n v="0"/>
    <n v="12932"/>
    <n v="3"/>
    <n v="0"/>
    <n v="0"/>
    <n v="0"/>
    <n v="0"/>
    <n v="0"/>
    <n v="0"/>
    <n v="0"/>
    <n v="0"/>
    <n v="0"/>
    <n v="0"/>
    <n v="3"/>
    <n v="646.6"/>
    <n v="62"/>
    <n v="2"/>
    <n v="60"/>
    <n v="90.411382616764612"/>
    <n v="8"/>
    <n v="9.588617383235384"/>
    <n v="5.5969695999999995"/>
    <n v="0.51936000000000004"/>
    <n v="5.0776095999999997"/>
    <n v="0"/>
    <n v="0"/>
    <n v="0"/>
    <n v="1"/>
    <m/>
    <n v="5"/>
    <n v="40"/>
    <n v="4"/>
    <n v="32"/>
    <n v="1"/>
    <n v="12"/>
    <n v="10"/>
    <s v="SI"/>
    <s v="No"/>
    <n v="26"/>
    <n v="24"/>
    <n v="130"/>
  </r>
  <r>
    <s v="REGION DE SALUD ORIENTAL"/>
    <x v="13"/>
    <s v="Anamoros"/>
    <x v="256"/>
    <n v="10592"/>
    <n v="84.1"/>
    <n v="8"/>
    <s v="Extrema Moderada"/>
    <n v="5"/>
    <n v="4"/>
    <n v="0"/>
    <n v="0"/>
    <n v="0"/>
    <n v="0"/>
    <n v="0"/>
    <n v="0"/>
    <n v="0"/>
    <n v="0"/>
    <n v="0"/>
    <n v="0"/>
    <n v="5564"/>
    <n v="1"/>
    <n v="0"/>
    <n v="0"/>
    <n v="0"/>
    <n v="0"/>
    <n v="0"/>
    <n v="0"/>
    <n v="0"/>
    <n v="0"/>
    <n v="0"/>
    <n v="0"/>
    <n v="1"/>
    <n v="278.2"/>
    <n v="49"/>
    <n v="0"/>
    <n v="49"/>
    <n v="82.386772106398283"/>
    <n v="8"/>
    <n v="17.613227893601728"/>
    <n v="1.4733472000000001"/>
    <n v="0.10592"/>
    <n v="1.3674272000000001"/>
    <n v="0"/>
    <n v="1"/>
    <n v="9.4410876132930515"/>
    <n v="1"/>
    <m/>
    <n v="8"/>
    <n v="64"/>
    <n v="8"/>
    <n v="64"/>
    <n v="1"/>
    <n v="14"/>
    <n v="0"/>
    <s v="SI"/>
    <s v="No"/>
    <n v="21"/>
    <n v="24"/>
    <n v="97"/>
  </r>
  <r>
    <s v="REGION DE SALUD ORIENTAL"/>
    <x v="13"/>
    <s v="San Carlos Borromeo"/>
    <x v="257"/>
    <n v="18241"/>
    <n v="72.400000000000006"/>
    <n v="5"/>
    <s v="Extrema Baja"/>
    <n v="3"/>
    <n v="3"/>
    <n v="1"/>
    <n v="0"/>
    <n v="0"/>
    <n v="0"/>
    <n v="0"/>
    <n v="0"/>
    <n v="0"/>
    <n v="0"/>
    <n v="0"/>
    <n v="0"/>
    <n v="9768"/>
    <n v="3"/>
    <n v="0"/>
    <n v="1"/>
    <n v="0"/>
    <n v="0"/>
    <n v="0"/>
    <n v="0"/>
    <n v="0"/>
    <n v="0"/>
    <n v="0"/>
    <n v="0"/>
    <n v="4"/>
    <n v="488.4"/>
    <n v="37"/>
    <n v="0"/>
    <n v="37"/>
    <n v="92.424242424242422"/>
    <n v="8"/>
    <n v="7.5757575757575761"/>
    <n v="4.4544522000000004"/>
    <n v="0.72963999999999996"/>
    <n v="3.7248122000000006"/>
    <n v="0"/>
    <n v="1"/>
    <n v="5.4821555835754614"/>
    <n v="0"/>
    <s v="UCSFI El Carmen LU y UCSFI El Carmen LU Olomega"/>
    <n v="6"/>
    <n v="48"/>
    <n v="5"/>
    <n v="40"/>
    <n v="0"/>
    <n v="15"/>
    <n v="10"/>
    <s v="NO"/>
    <s v="No"/>
    <n v="26"/>
    <n v="51"/>
    <n v="54"/>
  </r>
  <r>
    <s v="REGION DE SALUD ORIENTAL"/>
    <x v="13"/>
    <s v="Santa Rosa de Lima"/>
    <x v="258"/>
    <n v="3107"/>
    <n v="69.099999999999994"/>
    <n v="5"/>
    <s v="Extrema Alta"/>
    <n v="8"/>
    <n v="2"/>
    <n v="0"/>
    <n v="0"/>
    <n v="0"/>
    <n v="0"/>
    <n v="0"/>
    <n v="0"/>
    <n v="0"/>
    <n v="0"/>
    <n v="0"/>
    <n v="0"/>
    <n v="2268"/>
    <n v="2"/>
    <n v="0"/>
    <n v="0"/>
    <n v="0"/>
    <n v="0"/>
    <n v="0"/>
    <n v="0"/>
    <n v="0"/>
    <n v="0"/>
    <n v="0"/>
    <n v="0"/>
    <n v="2"/>
    <n v="113.4"/>
    <n v="21"/>
    <n v="0"/>
    <n v="21"/>
    <n v="81.481481481481481"/>
    <n v="8"/>
    <n v="18.518518518518519"/>
    <n v="0.17616689999999999"/>
    <n v="6.2140000000000001E-2"/>
    <n v="0.11402689999999999"/>
    <n v="0"/>
    <n v="1"/>
    <n v="32.1853878339234"/>
    <n v="0"/>
    <s v="Hospital Santa Santa Rosa de Lima"/>
    <n v="2"/>
    <n v="16"/>
    <n v="4"/>
    <n v="32"/>
    <n v="0"/>
    <n v="6"/>
    <n v="0"/>
    <s v="SI"/>
    <s v="No"/>
    <n v="21"/>
    <n v="4"/>
    <n v="27"/>
  </r>
  <r>
    <s v="REGION DE SALUD ORIENTAL"/>
    <x v="13"/>
    <s v="Santa Rosa de Lima"/>
    <x v="259"/>
    <n v="31006"/>
    <n v="240.4"/>
    <n v="10"/>
    <s v="Extrema Baja"/>
    <n v="3"/>
    <n v="2"/>
    <n v="1"/>
    <n v="1"/>
    <n v="1"/>
    <n v="0"/>
    <n v="0"/>
    <n v="0"/>
    <n v="0"/>
    <n v="0"/>
    <n v="0"/>
    <n v="0"/>
    <n v="27380"/>
    <n v="2"/>
    <n v="0"/>
    <n v="0"/>
    <n v="0"/>
    <n v="1"/>
    <n v="0"/>
    <n v="0"/>
    <n v="0"/>
    <n v="0"/>
    <n v="0"/>
    <n v="0"/>
    <n v="3"/>
    <n v="1369"/>
    <n v="170"/>
    <n v="4"/>
    <n v="166"/>
    <n v="87.582176771365965"/>
    <n v="8"/>
    <n v="12.41782322863404"/>
    <n v="21.223607000000001"/>
    <n v="0.93018000000000001"/>
    <n v="20.293427000000001"/>
    <n v="3"/>
    <n v="7"/>
    <n v="22.576275559569115"/>
    <n v="1"/>
    <m/>
    <n v="15"/>
    <n v="120"/>
    <n v="9"/>
    <n v="72"/>
    <n v="0"/>
    <n v="14"/>
    <n v="5"/>
    <s v="NO"/>
    <s v="No"/>
    <n v="29"/>
    <n v="98"/>
    <n v="202"/>
  </r>
  <r>
    <s v="REGION DE SALUD ORIENTAL"/>
    <x v="13"/>
    <s v="San Miguel"/>
    <x v="260"/>
    <n v="7863"/>
    <n v="187.2"/>
    <n v="10"/>
    <s v="Extrema Alta"/>
    <n v="8"/>
    <n v="3"/>
    <n v="0"/>
    <n v="0"/>
    <n v="0"/>
    <n v="0"/>
    <n v="0"/>
    <n v="0"/>
    <n v="0"/>
    <n v="0"/>
    <n v="0"/>
    <n v="0"/>
    <n v="2903"/>
    <n v="1"/>
    <n v="0"/>
    <n v="0"/>
    <n v="0"/>
    <n v="0"/>
    <n v="0"/>
    <n v="0"/>
    <n v="0"/>
    <n v="0"/>
    <n v="0"/>
    <n v="0"/>
    <n v="1"/>
    <n v="145.15"/>
    <n v="64"/>
    <n v="1"/>
    <n v="63"/>
    <n v="55.907681708577343"/>
    <n v="5"/>
    <n v="44.092318291422664"/>
    <n v="0.57065722500000005"/>
    <n v="7.8630000000000005E-2"/>
    <n v="0.49202722500000007"/>
    <n v="0"/>
    <n v="1"/>
    <n v="12.717792191275596"/>
    <n v="0"/>
    <s v="Hospital San Miguel SM San Juan deDios y UCSFE San Miguel SM"/>
    <n v="1"/>
    <n v="8"/>
    <n v="1"/>
    <n v="8"/>
    <n v="2"/>
    <n v="3"/>
    <n v="10"/>
    <s v="SI"/>
    <s v="No"/>
    <n v="33"/>
    <n v="21"/>
    <n v="33"/>
  </r>
  <r>
    <s v="REGION DE SALUD ORIENTAL"/>
    <x v="13"/>
    <s v="San Miguel"/>
    <x v="261"/>
    <n v="7319"/>
    <n v="133.1"/>
    <n v="10"/>
    <s v="Extrema Moderada"/>
    <n v="5"/>
    <n v="1"/>
    <n v="0"/>
    <n v="0"/>
    <n v="0"/>
    <n v="0"/>
    <n v="0"/>
    <n v="0"/>
    <n v="0"/>
    <n v="0"/>
    <n v="0"/>
    <n v="0"/>
    <n v="3544"/>
    <n v="0"/>
    <n v="0"/>
    <n v="0"/>
    <n v="0"/>
    <n v="0"/>
    <n v="0"/>
    <n v="0"/>
    <n v="0"/>
    <n v="0"/>
    <n v="0"/>
    <n v="0"/>
    <n v="0"/>
    <n v="177.2"/>
    <n v="34"/>
    <n v="0"/>
    <n v="34"/>
    <n v="80.812641083521441"/>
    <n v="8"/>
    <n v="19.187358916478555"/>
    <n v="0.64846339999999991"/>
    <n v="0"/>
    <n v="0.64846339999999991"/>
    <n v="0"/>
    <n v="1"/>
    <n v="13.663068725235687"/>
    <n v="0"/>
    <s v="UCSFE San Miguel SM El Zamoran"/>
    <n v="1"/>
    <n v="8"/>
    <n v="1"/>
    <n v="8"/>
    <n v="1"/>
    <n v="4"/>
    <n v="10"/>
    <s v="SI"/>
    <s v="No"/>
    <n v="33"/>
    <n v="18"/>
    <n v="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F281" firstHeaderRow="1" firstDataRow="2" firstDataCol="1"/>
  <pivotFields count="60">
    <pivotField showAll="0"/>
    <pivotField axis="axisRow" showAll="0">
      <items count="15">
        <item x="0"/>
        <item x="6"/>
        <item x="3"/>
        <item x="8"/>
        <item x="4"/>
        <item x="9"/>
        <item x="13"/>
        <item x="12"/>
        <item x="11"/>
        <item x="5"/>
        <item x="7"/>
        <item x="1"/>
        <item x="2"/>
        <item x="10"/>
        <item t="default"/>
      </items>
    </pivotField>
    <pivotField showAll="0"/>
    <pivotField axis="axisRow" showAll="0">
      <items count="263">
        <item x="25"/>
        <item x="41"/>
        <item x="96"/>
        <item x="0"/>
        <item x="175"/>
        <item x="244"/>
        <item x="74"/>
        <item x="1"/>
        <item x="124"/>
        <item x="97"/>
        <item x="218"/>
        <item x="42"/>
        <item x="26"/>
        <item x="2"/>
        <item x="98"/>
        <item x="43"/>
        <item x="176"/>
        <item x="245"/>
        <item x="219"/>
        <item x="177"/>
        <item x="27"/>
        <item x="44"/>
        <item x="137"/>
        <item x="12"/>
        <item x="198"/>
        <item x="45"/>
        <item x="13"/>
        <item x="199"/>
        <item x="220"/>
        <item x="75"/>
        <item x="200"/>
        <item x="201"/>
        <item x="115"/>
        <item x="46"/>
        <item x="76"/>
        <item x="202"/>
        <item x="14"/>
        <item x="138"/>
        <item x="77"/>
        <item x="203"/>
        <item x="47"/>
        <item x="78"/>
        <item x="178"/>
        <item x="3"/>
        <item x="246"/>
        <item x="48"/>
        <item x="247"/>
        <item x="221"/>
        <item x="28"/>
        <item x="99"/>
        <item x="153"/>
        <item x="100"/>
        <item x="222"/>
        <item x="116"/>
        <item x="49"/>
        <item x="139"/>
        <item x="248"/>
        <item x="50"/>
        <item x="15"/>
        <item x="223"/>
        <item x="101"/>
        <item x="51"/>
        <item x="16"/>
        <item x="4"/>
        <item x="140"/>
        <item x="154"/>
        <item x="224"/>
        <item x="249"/>
        <item x="204"/>
        <item x="179"/>
        <item x="180"/>
        <item x="181"/>
        <item x="117"/>
        <item x="125"/>
        <item x="225"/>
        <item x="226"/>
        <item x="5"/>
        <item x="102"/>
        <item x="79"/>
        <item x="118"/>
        <item x="103"/>
        <item x="250"/>
        <item x="29"/>
        <item x="80"/>
        <item x="155"/>
        <item x="81"/>
        <item x="182"/>
        <item x="227"/>
        <item x="228"/>
        <item x="229"/>
        <item x="30"/>
        <item x="183"/>
        <item x="184"/>
        <item x="6"/>
        <item x="119"/>
        <item x="52"/>
        <item x="82"/>
        <item x="53"/>
        <item x="54"/>
        <item x="251"/>
        <item x="55"/>
        <item x="56"/>
        <item x="252"/>
        <item x="205"/>
        <item x="230"/>
        <item x="17"/>
        <item x="253"/>
        <item x="231"/>
        <item x="104"/>
        <item x="156"/>
        <item x="185"/>
        <item x="18"/>
        <item x="206"/>
        <item x="141"/>
        <item x="31"/>
        <item x="32"/>
        <item x="105"/>
        <item x="57"/>
        <item x="58"/>
        <item x="254"/>
        <item x="186"/>
        <item x="207"/>
        <item x="59"/>
        <item x="83"/>
        <item x="208"/>
        <item x="60"/>
        <item x="157"/>
        <item x="142"/>
        <item x="232"/>
        <item x="187"/>
        <item x="106"/>
        <item x="158"/>
        <item x="255"/>
        <item x="233"/>
        <item x="256"/>
        <item x="61"/>
        <item x="188"/>
        <item x="209"/>
        <item x="84"/>
        <item x="107"/>
        <item x="85"/>
        <item x="33"/>
        <item x="189"/>
        <item x="257"/>
        <item x="62"/>
        <item x="34"/>
        <item x="63"/>
        <item x="159"/>
        <item x="19"/>
        <item x="210"/>
        <item x="143"/>
        <item x="190"/>
        <item x="234"/>
        <item x="126"/>
        <item x="144"/>
        <item x="191"/>
        <item x="160"/>
        <item x="127"/>
        <item x="64"/>
        <item x="235"/>
        <item x="161"/>
        <item x="236"/>
        <item x="192"/>
        <item x="65"/>
        <item x="7"/>
        <item x="66"/>
        <item x="211"/>
        <item x="67"/>
        <item x="128"/>
        <item x="120"/>
        <item x="68"/>
        <item x="237"/>
        <item x="212"/>
        <item x="145"/>
        <item x="258"/>
        <item x="86"/>
        <item x="162"/>
        <item x="87"/>
        <item x="163"/>
        <item x="164"/>
        <item x="35"/>
        <item x="8"/>
        <item x="129"/>
        <item x="165"/>
        <item x="213"/>
        <item x="69"/>
        <item x="166"/>
        <item x="108"/>
        <item x="109"/>
        <item x="88"/>
        <item x="70"/>
        <item x="214"/>
        <item x="167"/>
        <item x="89"/>
        <item x="168"/>
        <item x="169"/>
        <item x="146"/>
        <item x="9"/>
        <item x="147"/>
        <item x="71"/>
        <item x="215"/>
        <item x="170"/>
        <item x="148"/>
        <item x="110"/>
        <item x="20"/>
        <item x="130"/>
        <item x="238"/>
        <item x="131"/>
        <item x="21"/>
        <item x="36"/>
        <item x="132"/>
        <item x="149"/>
        <item x="150"/>
        <item x="193"/>
        <item x="37"/>
        <item x="171"/>
        <item x="194"/>
        <item x="72"/>
        <item x="259"/>
        <item x="22"/>
        <item x="90"/>
        <item x="23"/>
        <item x="195"/>
        <item x="172"/>
        <item x="111"/>
        <item x="38"/>
        <item x="133"/>
        <item x="112"/>
        <item x="239"/>
        <item x="121"/>
        <item x="216"/>
        <item x="240"/>
        <item x="39"/>
        <item x="40"/>
        <item x="113"/>
        <item x="151"/>
        <item x="10"/>
        <item x="91"/>
        <item x="92"/>
        <item x="173"/>
        <item x="196"/>
        <item x="134"/>
        <item x="122"/>
        <item x="73"/>
        <item x="152"/>
        <item x="93"/>
        <item x="94"/>
        <item x="135"/>
        <item x="24"/>
        <item x="114"/>
        <item x="241"/>
        <item x="11"/>
        <item x="217"/>
        <item x="197"/>
        <item x="136"/>
        <item x="123"/>
        <item x="242"/>
        <item x="260"/>
        <item x="243"/>
        <item x="261"/>
        <item x="174"/>
        <item x="95"/>
        <item t="default"/>
      </items>
    </pivotField>
    <pivotField showAll="0"/>
    <pivotField showAll="0"/>
    <pivotField dataField="1" numFmtId="1"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3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3" showAll="0"/>
    <pivotField numFmtId="3" showAll="0"/>
    <pivotField showAll="0"/>
    <pivotField showAll="0"/>
    <pivotField showAll="0"/>
    <pivotField dataField="1" numFmtId="1" showAll="0"/>
    <pivotField numFmtId="164" showAll="0"/>
    <pivotField numFmtId="164" showAll="0"/>
    <pivotField numFmtId="164" showAll="0"/>
    <pivotField numFmtId="164" showAll="0"/>
    <pivotField dataField="1" numFmtId="1" showAll="0"/>
    <pivotField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numFmtId="1" showAll="0"/>
    <pivotField numFmtId="3" showAll="0"/>
    <pivotField numFmtId="3" showAll="0"/>
  </pivotFields>
  <rowFields count="2">
    <field x="1"/>
    <field x="3"/>
  </rowFields>
  <rowItems count="277">
    <i>
      <x/>
    </i>
    <i r="1">
      <x v="3"/>
    </i>
    <i r="1">
      <x v="7"/>
    </i>
    <i r="1">
      <x v="13"/>
    </i>
    <i r="1">
      <x v="43"/>
    </i>
    <i r="1">
      <x v="63"/>
    </i>
    <i r="1">
      <x v="76"/>
    </i>
    <i r="1">
      <x v="93"/>
    </i>
    <i r="1">
      <x v="164"/>
    </i>
    <i r="1">
      <x v="181"/>
    </i>
    <i r="1">
      <x v="197"/>
    </i>
    <i r="1">
      <x v="236"/>
    </i>
    <i r="1">
      <x v="251"/>
    </i>
    <i>
      <x v="1"/>
    </i>
    <i r="1">
      <x v="32"/>
    </i>
    <i r="1">
      <x v="53"/>
    </i>
    <i r="1">
      <x v="72"/>
    </i>
    <i r="1">
      <x v="79"/>
    </i>
    <i r="1">
      <x v="94"/>
    </i>
    <i r="1">
      <x v="169"/>
    </i>
    <i r="1">
      <x v="229"/>
    </i>
    <i r="1">
      <x v="242"/>
    </i>
    <i r="1">
      <x v="255"/>
    </i>
    <i>
      <x v="2"/>
    </i>
    <i r="1">
      <x v="1"/>
    </i>
    <i r="1">
      <x v="11"/>
    </i>
    <i r="1">
      <x v="15"/>
    </i>
    <i r="1">
      <x v="21"/>
    </i>
    <i r="1">
      <x v="25"/>
    </i>
    <i r="1">
      <x v="33"/>
    </i>
    <i r="1">
      <x v="40"/>
    </i>
    <i r="1">
      <x v="45"/>
    </i>
    <i r="1">
      <x v="54"/>
    </i>
    <i r="1">
      <x v="57"/>
    </i>
    <i r="1">
      <x v="61"/>
    </i>
    <i r="1">
      <x v="95"/>
    </i>
    <i r="1">
      <x v="97"/>
    </i>
    <i r="1">
      <x v="98"/>
    </i>
    <i r="1">
      <x v="100"/>
    </i>
    <i r="1">
      <x v="101"/>
    </i>
    <i r="1">
      <x v="117"/>
    </i>
    <i r="1">
      <x v="118"/>
    </i>
    <i r="1">
      <x v="122"/>
    </i>
    <i r="1">
      <x v="125"/>
    </i>
    <i r="1">
      <x v="135"/>
    </i>
    <i r="1">
      <x v="144"/>
    </i>
    <i r="1">
      <x v="146"/>
    </i>
    <i r="1">
      <x v="158"/>
    </i>
    <i r="1">
      <x v="163"/>
    </i>
    <i r="1">
      <x v="165"/>
    </i>
    <i r="1">
      <x v="167"/>
    </i>
    <i r="1">
      <x v="170"/>
    </i>
    <i r="1">
      <x v="185"/>
    </i>
    <i r="1">
      <x v="190"/>
    </i>
    <i r="1">
      <x v="199"/>
    </i>
    <i r="1">
      <x v="217"/>
    </i>
    <i r="1">
      <x v="243"/>
    </i>
    <i>
      <x v="3"/>
    </i>
    <i r="1">
      <x v="22"/>
    </i>
    <i r="1">
      <x v="37"/>
    </i>
    <i r="1">
      <x v="55"/>
    </i>
    <i r="1">
      <x v="64"/>
    </i>
    <i r="1">
      <x v="113"/>
    </i>
    <i r="1">
      <x v="127"/>
    </i>
    <i r="1">
      <x v="150"/>
    </i>
    <i r="1">
      <x v="154"/>
    </i>
    <i r="1">
      <x v="173"/>
    </i>
    <i r="1">
      <x v="196"/>
    </i>
    <i r="1">
      <x v="198"/>
    </i>
    <i r="1">
      <x v="202"/>
    </i>
    <i r="1">
      <x v="211"/>
    </i>
    <i r="1">
      <x v="212"/>
    </i>
    <i r="1">
      <x v="235"/>
    </i>
    <i r="1">
      <x v="244"/>
    </i>
    <i>
      <x v="4"/>
    </i>
    <i r="1">
      <x v="6"/>
    </i>
    <i r="1">
      <x v="29"/>
    </i>
    <i r="1">
      <x v="34"/>
    </i>
    <i r="1">
      <x v="38"/>
    </i>
    <i r="1">
      <x v="41"/>
    </i>
    <i r="1">
      <x v="78"/>
    </i>
    <i r="1">
      <x v="83"/>
    </i>
    <i r="1">
      <x v="85"/>
    </i>
    <i r="1">
      <x v="96"/>
    </i>
    <i r="1">
      <x v="123"/>
    </i>
    <i r="1">
      <x v="138"/>
    </i>
    <i r="1">
      <x v="140"/>
    </i>
    <i r="1">
      <x v="175"/>
    </i>
    <i r="1">
      <x v="177"/>
    </i>
    <i r="1">
      <x v="189"/>
    </i>
    <i r="1">
      <x v="193"/>
    </i>
    <i r="1">
      <x v="220"/>
    </i>
    <i r="1">
      <x v="237"/>
    </i>
    <i r="1">
      <x v="238"/>
    </i>
    <i r="1">
      <x v="245"/>
    </i>
    <i r="1">
      <x v="246"/>
    </i>
    <i r="1">
      <x v="261"/>
    </i>
    <i>
      <x v="5"/>
    </i>
    <i r="1">
      <x v="50"/>
    </i>
    <i r="1">
      <x v="65"/>
    </i>
    <i r="1">
      <x v="84"/>
    </i>
    <i r="1">
      <x v="109"/>
    </i>
    <i r="1">
      <x v="126"/>
    </i>
    <i r="1">
      <x v="131"/>
    </i>
    <i r="1">
      <x v="147"/>
    </i>
    <i r="1">
      <x v="156"/>
    </i>
    <i r="1">
      <x v="160"/>
    </i>
    <i r="1">
      <x v="176"/>
    </i>
    <i r="1">
      <x v="178"/>
    </i>
    <i r="1">
      <x v="179"/>
    </i>
    <i r="1">
      <x v="183"/>
    </i>
    <i r="1">
      <x v="186"/>
    </i>
    <i r="1">
      <x v="192"/>
    </i>
    <i r="1">
      <x v="194"/>
    </i>
    <i r="1">
      <x v="195"/>
    </i>
    <i r="1">
      <x v="201"/>
    </i>
    <i r="1">
      <x v="215"/>
    </i>
    <i r="1">
      <x v="223"/>
    </i>
    <i r="1">
      <x v="239"/>
    </i>
    <i r="1">
      <x v="260"/>
    </i>
    <i>
      <x v="6"/>
    </i>
    <i r="1">
      <x v="5"/>
    </i>
    <i r="1">
      <x v="17"/>
    </i>
    <i r="1">
      <x v="44"/>
    </i>
    <i r="1">
      <x v="46"/>
    </i>
    <i r="1">
      <x v="56"/>
    </i>
    <i r="1">
      <x v="67"/>
    </i>
    <i r="1">
      <x v="81"/>
    </i>
    <i r="1">
      <x v="99"/>
    </i>
    <i r="1">
      <x v="102"/>
    </i>
    <i r="1">
      <x v="106"/>
    </i>
    <i r="1">
      <x v="119"/>
    </i>
    <i r="1">
      <x v="132"/>
    </i>
    <i r="1">
      <x v="134"/>
    </i>
    <i r="1">
      <x v="143"/>
    </i>
    <i r="1">
      <x v="174"/>
    </i>
    <i r="1">
      <x v="218"/>
    </i>
    <i r="1">
      <x v="257"/>
    </i>
    <i r="1">
      <x v="259"/>
    </i>
    <i>
      <x v="7"/>
    </i>
    <i r="1">
      <x v="10"/>
    </i>
    <i r="1">
      <x v="18"/>
    </i>
    <i r="1">
      <x v="28"/>
    </i>
    <i r="1">
      <x v="47"/>
    </i>
    <i r="1">
      <x v="52"/>
    </i>
    <i r="1">
      <x v="59"/>
    </i>
    <i r="1">
      <x v="66"/>
    </i>
    <i r="1">
      <x v="74"/>
    </i>
    <i r="1">
      <x v="75"/>
    </i>
    <i r="1">
      <x v="87"/>
    </i>
    <i r="1">
      <x v="88"/>
    </i>
    <i r="1">
      <x v="89"/>
    </i>
    <i r="1">
      <x v="104"/>
    </i>
    <i r="1">
      <x v="107"/>
    </i>
    <i r="1">
      <x v="128"/>
    </i>
    <i r="1">
      <x v="133"/>
    </i>
    <i r="1">
      <x v="152"/>
    </i>
    <i r="1">
      <x v="159"/>
    </i>
    <i r="1">
      <x v="161"/>
    </i>
    <i r="1">
      <x v="171"/>
    </i>
    <i r="1">
      <x v="206"/>
    </i>
    <i r="1">
      <x v="228"/>
    </i>
    <i r="1">
      <x v="231"/>
    </i>
    <i r="1">
      <x v="250"/>
    </i>
    <i r="1">
      <x v="256"/>
    </i>
    <i r="1">
      <x v="258"/>
    </i>
    <i>
      <x v="8"/>
    </i>
    <i r="1">
      <x v="24"/>
    </i>
    <i r="1">
      <x v="27"/>
    </i>
    <i r="1">
      <x v="30"/>
    </i>
    <i r="1">
      <x v="31"/>
    </i>
    <i r="1">
      <x v="35"/>
    </i>
    <i r="1">
      <x v="39"/>
    </i>
    <i r="1">
      <x v="68"/>
    </i>
    <i r="1">
      <x v="103"/>
    </i>
    <i r="1">
      <x v="112"/>
    </i>
    <i r="1">
      <x v="121"/>
    </i>
    <i r="1">
      <x v="124"/>
    </i>
    <i r="1">
      <x v="137"/>
    </i>
    <i r="1">
      <x v="149"/>
    </i>
    <i r="1">
      <x v="166"/>
    </i>
    <i r="1">
      <x v="172"/>
    </i>
    <i r="1">
      <x v="184"/>
    </i>
    <i r="1">
      <x v="191"/>
    </i>
    <i r="1">
      <x v="200"/>
    </i>
    <i r="1">
      <x v="230"/>
    </i>
    <i r="1">
      <x v="252"/>
    </i>
    <i>
      <x v="9"/>
    </i>
    <i r="1">
      <x v="2"/>
    </i>
    <i r="1">
      <x v="9"/>
    </i>
    <i r="1">
      <x v="14"/>
    </i>
    <i r="1">
      <x v="49"/>
    </i>
    <i r="1">
      <x v="51"/>
    </i>
    <i r="1">
      <x v="60"/>
    </i>
    <i r="1">
      <x v="77"/>
    </i>
    <i r="1">
      <x v="80"/>
    </i>
    <i r="1">
      <x v="108"/>
    </i>
    <i r="1">
      <x v="116"/>
    </i>
    <i r="1">
      <x v="130"/>
    </i>
    <i r="1">
      <x v="139"/>
    </i>
    <i r="1">
      <x v="187"/>
    </i>
    <i r="1">
      <x v="188"/>
    </i>
    <i r="1">
      <x v="203"/>
    </i>
    <i r="1">
      <x v="224"/>
    </i>
    <i r="1">
      <x v="227"/>
    </i>
    <i r="1">
      <x v="234"/>
    </i>
    <i r="1">
      <x v="249"/>
    </i>
    <i>
      <x v="10"/>
    </i>
    <i r="1">
      <x v="8"/>
    </i>
    <i r="1">
      <x v="73"/>
    </i>
    <i r="1">
      <x v="153"/>
    </i>
    <i r="1">
      <x v="157"/>
    </i>
    <i r="1">
      <x v="168"/>
    </i>
    <i r="1">
      <x v="182"/>
    </i>
    <i r="1">
      <x v="205"/>
    </i>
    <i r="1">
      <x v="207"/>
    </i>
    <i r="1">
      <x v="210"/>
    </i>
    <i r="1">
      <x v="226"/>
    </i>
    <i r="1">
      <x v="241"/>
    </i>
    <i r="1">
      <x v="247"/>
    </i>
    <i r="1">
      <x v="254"/>
    </i>
    <i>
      <x v="11"/>
    </i>
    <i r="1">
      <x v="23"/>
    </i>
    <i r="1">
      <x v="26"/>
    </i>
    <i r="1">
      <x v="36"/>
    </i>
    <i r="1">
      <x v="58"/>
    </i>
    <i r="1">
      <x v="62"/>
    </i>
    <i r="1">
      <x v="105"/>
    </i>
    <i r="1">
      <x v="111"/>
    </i>
    <i r="1">
      <x v="148"/>
    </i>
    <i r="1">
      <x v="204"/>
    </i>
    <i r="1">
      <x v="208"/>
    </i>
    <i r="1">
      <x v="219"/>
    </i>
    <i r="1">
      <x v="221"/>
    </i>
    <i r="1">
      <x v="248"/>
    </i>
    <i>
      <x v="12"/>
    </i>
    <i r="1">
      <x/>
    </i>
    <i r="1">
      <x v="12"/>
    </i>
    <i r="1">
      <x v="20"/>
    </i>
    <i r="1">
      <x v="48"/>
    </i>
    <i r="1">
      <x v="82"/>
    </i>
    <i r="1">
      <x v="90"/>
    </i>
    <i r="1">
      <x v="114"/>
    </i>
    <i r="1">
      <x v="115"/>
    </i>
    <i r="1">
      <x v="141"/>
    </i>
    <i r="1">
      <x v="145"/>
    </i>
    <i r="1">
      <x v="180"/>
    </i>
    <i r="1">
      <x v="209"/>
    </i>
    <i r="1">
      <x v="214"/>
    </i>
    <i r="1">
      <x v="225"/>
    </i>
    <i r="1">
      <x v="232"/>
    </i>
    <i r="1">
      <x v="233"/>
    </i>
    <i>
      <x v="13"/>
    </i>
    <i r="1">
      <x v="4"/>
    </i>
    <i r="1">
      <x v="16"/>
    </i>
    <i r="1">
      <x v="19"/>
    </i>
    <i r="1">
      <x v="42"/>
    </i>
    <i r="1">
      <x v="69"/>
    </i>
    <i r="1">
      <x v="70"/>
    </i>
    <i r="1">
      <x v="71"/>
    </i>
    <i r="1">
      <x v="86"/>
    </i>
    <i r="1">
      <x v="91"/>
    </i>
    <i r="1">
      <x v="92"/>
    </i>
    <i r="1">
      <x v="110"/>
    </i>
    <i r="1">
      <x v="120"/>
    </i>
    <i r="1">
      <x v="129"/>
    </i>
    <i r="1">
      <x v="136"/>
    </i>
    <i r="1">
      <x v="142"/>
    </i>
    <i r="1">
      <x v="151"/>
    </i>
    <i r="1">
      <x v="155"/>
    </i>
    <i r="1">
      <x v="162"/>
    </i>
    <i r="1">
      <x v="213"/>
    </i>
    <i r="1">
      <x v="216"/>
    </i>
    <i r="1">
      <x v="222"/>
    </i>
    <i r="1">
      <x v="240"/>
    </i>
    <i r="1">
      <x v="25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a de Clasificacion de densidad (ponderación)" fld="6" baseField="0" baseItem="0"/>
    <dataField name="Suma de Clasificacion de Pobreza (ponderación)" fld="8" baseField="0" baseItem="0"/>
    <dataField name="Suma de Brecha de SR no captados (ponderacion)" fld="38" baseField="0" baseItem="0"/>
    <dataField name="Suma de Brecha de casos TB no detectados (ponderación)" fld="43" baseField="0" baseItem="0"/>
    <dataField name="Suma de Cobertura de ECOS (Nada:10, Parcial: 5 y Completo: 0)" fld="54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9" tint="0.39997558519241921"/>
  </sheetPr>
  <dimension ref="A1:BL279"/>
  <sheetViews>
    <sheetView tabSelected="1" zoomScale="90" zoomScaleNormal="90" workbookViewId="0">
      <pane ySplit="6" topLeftCell="A7" activePane="bottomLeft" state="frozen"/>
      <selection activeCell="M1" sqref="M1"/>
      <selection pane="bottomLeft" activeCell="A5" sqref="A5"/>
    </sheetView>
  </sheetViews>
  <sheetFormatPr baseColWidth="10" defaultColWidth="11.19921875" defaultRowHeight="18.75" x14ac:dyDescent="0.3"/>
  <cols>
    <col min="1" max="1" width="25.8984375" customWidth="1"/>
    <col min="2" max="2" width="12.19921875" customWidth="1"/>
    <col min="3" max="3" width="18.59765625" customWidth="1"/>
    <col min="4" max="4" width="20.296875" customWidth="1"/>
    <col min="5" max="5" width="9.19921875" customWidth="1"/>
    <col min="6" max="6" width="7.59765625" customWidth="1"/>
    <col min="7" max="7" width="9.8984375" customWidth="1"/>
    <col min="8" max="8" width="12.796875" customWidth="1"/>
    <col min="9" max="9" width="11.19921875" customWidth="1"/>
    <col min="10" max="10" width="2.8984375" customWidth="1"/>
    <col min="11" max="11" width="3.296875" customWidth="1"/>
    <col min="12" max="12" width="2.8984375" customWidth="1"/>
    <col min="13" max="13" width="2.296875" customWidth="1"/>
    <col min="14" max="14" width="2.8984375" customWidth="1"/>
    <col min="15" max="16" width="2.296875" customWidth="1"/>
    <col min="17" max="17" width="2.796875" customWidth="1"/>
    <col min="18" max="18" width="3.59765625" customWidth="1"/>
    <col min="19" max="19" width="3" customWidth="1"/>
    <col min="20" max="20" width="3.69921875" customWidth="1"/>
    <col min="21" max="21" width="16.8984375" customWidth="1"/>
    <col min="22" max="22" width="3.09765625" customWidth="1"/>
    <col min="23" max="25" width="2.296875" customWidth="1"/>
    <col min="26" max="26" width="4" customWidth="1"/>
    <col min="27" max="31" width="2.296875" customWidth="1"/>
    <col min="32" max="32" width="2.796875" customWidth="1"/>
    <col min="33" max="33" width="10.59765625" customWidth="1"/>
    <col min="34" max="35" width="11.19921875" customWidth="1"/>
    <col min="36" max="38" width="10.09765625" customWidth="1"/>
    <col min="39" max="39" width="11.19921875" customWidth="1"/>
    <col min="40" max="40" width="9.3984375" customWidth="1"/>
    <col min="41" max="41" width="10.296875" customWidth="1"/>
    <col min="42" max="42" width="10.19921875" customWidth="1"/>
    <col min="43" max="46" width="11.19921875" customWidth="1"/>
    <col min="47" max="47" width="7.5" customWidth="1"/>
    <col min="48" max="48" width="10.59765625" customWidth="1"/>
    <col min="49" max="49" width="24.69921875" customWidth="1"/>
    <col min="50" max="50" width="15.59765625" customWidth="1"/>
    <col min="51" max="51" width="14.69921875" customWidth="1"/>
    <col min="52" max="52" width="9.796875" customWidth="1"/>
    <col min="53" max="53" width="13.8984375" customWidth="1"/>
    <col min="54" max="54" width="8.796875" customWidth="1"/>
    <col min="55" max="55" width="7.69921875" customWidth="1"/>
    <col min="56" max="59" width="10.69921875" customWidth="1"/>
    <col min="60" max="60" width="12" style="12" customWidth="1"/>
    <col min="61" max="16384" width="11.19921875" style="12"/>
  </cols>
  <sheetData>
    <row r="1" spans="1:64" s="99" customFormat="1" ht="23.25" x14ac:dyDescent="0.35">
      <c r="A1" s="145" t="s">
        <v>477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</row>
    <row r="2" spans="1:64" ht="26.25" x14ac:dyDescent="0.4">
      <c r="A2" s="98"/>
      <c r="AI2" s="74"/>
      <c r="AJ2" s="74"/>
      <c r="AM2" s="74"/>
    </row>
    <row r="4" spans="1:64" ht="29.25" customHeight="1" thickBot="1" x14ac:dyDescent="0.35">
      <c r="A4" s="1"/>
      <c r="B4" s="1"/>
      <c r="C4" s="1"/>
      <c r="D4" s="1"/>
      <c r="E4" s="147" t="s">
        <v>426</v>
      </c>
      <c r="F4" s="148"/>
      <c r="G4" s="149"/>
      <c r="H4" s="147" t="s">
        <v>427</v>
      </c>
      <c r="I4" s="149"/>
      <c r="J4" s="150" t="s">
        <v>424</v>
      </c>
      <c r="K4" s="151"/>
      <c r="L4" s="151"/>
      <c r="M4" s="151"/>
      <c r="N4" s="151"/>
      <c r="O4" s="151"/>
      <c r="P4" s="151"/>
      <c r="Q4" s="151"/>
      <c r="R4" s="151"/>
      <c r="S4" s="151"/>
      <c r="T4" s="152"/>
      <c r="U4" s="20" t="s">
        <v>425</v>
      </c>
      <c r="V4" s="150" t="s">
        <v>423</v>
      </c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2"/>
      <c r="AH4" s="5"/>
      <c r="AI4" s="151" t="s">
        <v>422</v>
      </c>
      <c r="AJ4" s="151"/>
      <c r="AK4" s="151"/>
      <c r="AL4" s="110"/>
      <c r="AM4" s="5"/>
      <c r="AN4" s="5"/>
      <c r="AO4" s="5"/>
      <c r="AP4" s="5"/>
      <c r="AQ4" s="5"/>
      <c r="AR4" s="5"/>
      <c r="AS4" s="5"/>
      <c r="AT4" s="5"/>
      <c r="AU4" s="6"/>
      <c r="AV4" s="153" t="s">
        <v>368</v>
      </c>
      <c r="AW4" s="153"/>
      <c r="AX4" s="150" t="s">
        <v>366</v>
      </c>
      <c r="AY4" s="151"/>
      <c r="AZ4" s="151"/>
      <c r="BA4" s="151"/>
      <c r="BB4" s="151"/>
      <c r="BC4" s="152"/>
      <c r="BD4" s="153" t="s">
        <v>367</v>
      </c>
      <c r="BE4" s="153"/>
      <c r="BF4" s="150"/>
      <c r="BH4" s="146" t="s">
        <v>425</v>
      </c>
      <c r="BI4" s="146"/>
    </row>
    <row r="5" spans="1:64" ht="81.75" thickBot="1" x14ac:dyDescent="0.35">
      <c r="A5" s="2" t="s">
        <v>0</v>
      </c>
      <c r="B5" s="2" t="s">
        <v>1</v>
      </c>
      <c r="C5" s="2" t="s">
        <v>2</v>
      </c>
      <c r="D5" s="2" t="s">
        <v>3</v>
      </c>
      <c r="E5" s="4" t="s">
        <v>346</v>
      </c>
      <c r="F5" s="3" t="s">
        <v>347</v>
      </c>
      <c r="G5" s="72" t="s">
        <v>446</v>
      </c>
      <c r="H5" s="3" t="s">
        <v>379</v>
      </c>
      <c r="I5" s="72" t="s">
        <v>378</v>
      </c>
      <c r="J5" s="21" t="s">
        <v>356</v>
      </c>
      <c r="K5" s="21" t="s">
        <v>409</v>
      </c>
      <c r="L5" s="21" t="s">
        <v>353</v>
      </c>
      <c r="M5" s="21" t="s">
        <v>354</v>
      </c>
      <c r="N5" s="21" t="s">
        <v>355</v>
      </c>
      <c r="O5" s="21" t="s">
        <v>410</v>
      </c>
      <c r="P5" s="21" t="s">
        <v>357</v>
      </c>
      <c r="Q5" s="21" t="s">
        <v>411</v>
      </c>
      <c r="R5" s="21" t="s">
        <v>412</v>
      </c>
      <c r="S5" s="21" t="s">
        <v>413</v>
      </c>
      <c r="T5" s="21" t="s">
        <v>414</v>
      </c>
      <c r="U5" s="19" t="s">
        <v>408</v>
      </c>
      <c r="V5" s="22" t="s">
        <v>356</v>
      </c>
      <c r="W5" s="23" t="s">
        <v>409</v>
      </c>
      <c r="X5" s="23" t="s">
        <v>353</v>
      </c>
      <c r="Y5" s="23" t="s">
        <v>354</v>
      </c>
      <c r="Z5" s="23" t="s">
        <v>355</v>
      </c>
      <c r="AA5" s="23" t="s">
        <v>410</v>
      </c>
      <c r="AB5" s="23" t="s">
        <v>357</v>
      </c>
      <c r="AC5" s="23" t="s">
        <v>411</v>
      </c>
      <c r="AD5" s="23" t="s">
        <v>412</v>
      </c>
      <c r="AE5" s="23" t="s">
        <v>413</v>
      </c>
      <c r="AF5" s="23" t="s">
        <v>414</v>
      </c>
      <c r="AG5" s="24" t="s">
        <v>405</v>
      </c>
      <c r="AH5" s="3" t="s">
        <v>417</v>
      </c>
      <c r="AI5" s="17" t="s">
        <v>419</v>
      </c>
      <c r="AJ5" s="18" t="s">
        <v>420</v>
      </c>
      <c r="AK5" s="18" t="s">
        <v>421</v>
      </c>
      <c r="AL5" s="111" t="s">
        <v>492</v>
      </c>
      <c r="AM5" s="3" t="s">
        <v>489</v>
      </c>
      <c r="AN5" s="72" t="s">
        <v>447</v>
      </c>
      <c r="AO5" s="3" t="s">
        <v>448</v>
      </c>
      <c r="AP5" s="3" t="s">
        <v>359</v>
      </c>
      <c r="AQ5" s="106" t="s">
        <v>490</v>
      </c>
      <c r="AR5" s="108" t="s">
        <v>406</v>
      </c>
      <c r="AS5" s="72" t="s">
        <v>449</v>
      </c>
      <c r="AT5" s="3" t="s">
        <v>415</v>
      </c>
      <c r="AU5" s="10" t="s">
        <v>416</v>
      </c>
      <c r="AV5" s="7" t="s">
        <v>369</v>
      </c>
      <c r="AW5" s="8" t="s">
        <v>360</v>
      </c>
      <c r="AX5" s="9" t="s">
        <v>370</v>
      </c>
      <c r="AY5" s="3" t="s">
        <v>361</v>
      </c>
      <c r="AZ5" s="9" t="s">
        <v>371</v>
      </c>
      <c r="BA5" s="3" t="s">
        <v>377</v>
      </c>
      <c r="BB5" s="3" t="s">
        <v>362</v>
      </c>
      <c r="BC5" s="3" t="s">
        <v>363</v>
      </c>
      <c r="BD5" s="73" t="s">
        <v>418</v>
      </c>
      <c r="BE5" s="4" t="s">
        <v>364</v>
      </c>
      <c r="BF5" s="4" t="s">
        <v>365</v>
      </c>
      <c r="BG5" s="81" t="s">
        <v>407</v>
      </c>
      <c r="BH5" s="77" t="s">
        <v>450</v>
      </c>
      <c r="BI5" s="77" t="s">
        <v>451</v>
      </c>
    </row>
    <row r="6" spans="1:64" x14ac:dyDescent="0.3">
      <c r="A6" s="28" t="s">
        <v>4</v>
      </c>
      <c r="B6" s="28" t="s">
        <v>5</v>
      </c>
      <c r="C6" s="29" t="s">
        <v>38</v>
      </c>
      <c r="D6" s="29" t="s">
        <v>40</v>
      </c>
      <c r="E6" s="102">
        <v>12078</v>
      </c>
      <c r="F6" s="30">
        <v>231.7</v>
      </c>
      <c r="G6" s="36">
        <f t="shared" ref="G6:G69" si="0">IFERROR(IF(F6&lt;10,0,IF(F6&lt;50,3,IF(F6&lt;75,5,IF(F6&lt;100,8,10)))),"")</f>
        <v>10</v>
      </c>
      <c r="H6" s="29" t="s">
        <v>349</v>
      </c>
      <c r="I6" s="69">
        <f t="shared" ref="I6:I69" si="1">VLOOKUP(H6,ponderacion,2,FALSE)</f>
        <v>10</v>
      </c>
      <c r="J6" s="41">
        <v>1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32">
        <v>0</v>
      </c>
      <c r="R6" s="41">
        <v>0</v>
      </c>
      <c r="S6" s="41">
        <v>0</v>
      </c>
      <c r="T6" s="41">
        <v>0</v>
      </c>
      <c r="U6" s="33">
        <v>13082</v>
      </c>
      <c r="V6" s="32">
        <v>5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31">
        <f t="shared" ref="AG6:AG69" si="2">SUM(V6:AF6)</f>
        <v>5</v>
      </c>
      <c r="AH6" s="25">
        <f t="shared" ref="AH6:AH37" si="3">+(U6*5)/100</f>
        <v>654.1</v>
      </c>
      <c r="AI6" s="25">
        <f t="shared" ref="AI6:AI69" si="4">+AJ6+AK6</f>
        <v>85</v>
      </c>
      <c r="AJ6" s="34">
        <v>2</v>
      </c>
      <c r="AK6" s="25">
        <v>83</v>
      </c>
      <c r="AL6" s="112">
        <f t="shared" ref="AL6:AL69" si="5">(AH6*5)/100</f>
        <v>32.704999999999998</v>
      </c>
      <c r="AM6" s="35">
        <f t="shared" ref="AM6:AM69" si="6">IFERROR(((AH6-AI6)/AH6)*100,"")</f>
        <v>87.005045100137593</v>
      </c>
      <c r="AN6" s="36">
        <f t="shared" ref="AN6:AN69" si="7">IFERROR(IF(AM6&lt;10,0,IF(AM6&lt;50,3,IF(AM6&lt;75,5,IF(AM6&lt;100,8,10)))),"")</f>
        <v>8</v>
      </c>
      <c r="AO6" s="35">
        <f t="shared" ref="AO6:AO69" si="8">IFERROR(AI6/AH6*100,0)</f>
        <v>12.994954899862407</v>
      </c>
      <c r="AP6" s="30">
        <f t="shared" ref="AP6:AP69" si="9">((AH6*0.05)/E6)*100000</f>
        <v>270.78158635535692</v>
      </c>
      <c r="AQ6" s="107">
        <f t="shared" ref="AQ6:AQ69" si="10">(AJ6/E6)*100000</f>
        <v>16.559032952475576</v>
      </c>
      <c r="AR6" s="109">
        <f t="shared" ref="AR6:AR69" si="11">IFERROR(((AP6-AQ6)/AP6)*100,"")</f>
        <v>93.884727105947107</v>
      </c>
      <c r="AS6" s="34">
        <f t="shared" ref="AS6:AS69" si="12">IFERROR(IF(AR6&lt;10,0,IF(AR6&lt;50,3,IF(AR6&lt;75,5,IF(AR6&lt;100,8,10)))),"")</f>
        <v>8</v>
      </c>
      <c r="AT6" s="37">
        <v>0</v>
      </c>
      <c r="AU6" s="38">
        <f t="shared" ref="AU6:AU69" si="13">(AT6/E6)*100000</f>
        <v>0</v>
      </c>
      <c r="AV6" s="37">
        <v>0</v>
      </c>
      <c r="AW6" s="66" t="s">
        <v>435</v>
      </c>
      <c r="AX6" s="37">
        <v>2</v>
      </c>
      <c r="AY6" s="37">
        <f t="shared" ref="AY6:AY37" si="14">+AX6*8</f>
        <v>16</v>
      </c>
      <c r="AZ6" s="37">
        <v>4</v>
      </c>
      <c r="BA6" s="37">
        <f t="shared" ref="BA6:BA37" si="15">+AZ6*8</f>
        <v>32</v>
      </c>
      <c r="BB6" s="37">
        <v>0</v>
      </c>
      <c r="BC6" s="37">
        <v>7</v>
      </c>
      <c r="BD6" s="37">
        <v>10</v>
      </c>
      <c r="BE6" s="37" t="s">
        <v>428</v>
      </c>
      <c r="BF6" s="37" t="s">
        <v>429</v>
      </c>
      <c r="BG6" s="127">
        <f t="shared" ref="BG6:BG69" si="16">+G6+I6+AN6+AS6+BD6</f>
        <v>46</v>
      </c>
      <c r="BH6" s="75">
        <v>84</v>
      </c>
      <c r="BI6" s="75">
        <v>84</v>
      </c>
    </row>
    <row r="7" spans="1:64" x14ac:dyDescent="0.3">
      <c r="A7" s="28" t="s">
        <v>4</v>
      </c>
      <c r="B7" s="28" t="s">
        <v>5</v>
      </c>
      <c r="C7" s="29" t="s">
        <v>36</v>
      </c>
      <c r="D7" s="29" t="s">
        <v>37</v>
      </c>
      <c r="E7" s="102">
        <v>30649</v>
      </c>
      <c r="F7" s="39">
        <v>119</v>
      </c>
      <c r="G7" s="36">
        <f t="shared" si="0"/>
        <v>10</v>
      </c>
      <c r="H7" s="29" t="s">
        <v>349</v>
      </c>
      <c r="I7" s="69">
        <f t="shared" si="1"/>
        <v>10</v>
      </c>
      <c r="J7" s="41">
        <v>3</v>
      </c>
      <c r="K7" s="41">
        <v>1</v>
      </c>
      <c r="L7" s="41">
        <v>0</v>
      </c>
      <c r="M7" s="41">
        <v>1</v>
      </c>
      <c r="N7" s="41">
        <v>0</v>
      </c>
      <c r="O7" s="41">
        <v>0</v>
      </c>
      <c r="P7" s="41">
        <v>0</v>
      </c>
      <c r="Q7" s="32">
        <v>0</v>
      </c>
      <c r="R7" s="41">
        <v>0</v>
      </c>
      <c r="S7" s="41">
        <v>0</v>
      </c>
      <c r="T7" s="41">
        <v>0</v>
      </c>
      <c r="U7" s="33">
        <v>28932</v>
      </c>
      <c r="V7" s="32">
        <v>11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31">
        <f t="shared" si="2"/>
        <v>11</v>
      </c>
      <c r="AH7" s="25">
        <f t="shared" si="3"/>
        <v>1446.6</v>
      </c>
      <c r="AI7" s="25">
        <f t="shared" si="4"/>
        <v>351</v>
      </c>
      <c r="AJ7" s="34">
        <v>7</v>
      </c>
      <c r="AK7" s="25">
        <v>344</v>
      </c>
      <c r="AL7" s="112">
        <f t="shared" si="5"/>
        <v>72.33</v>
      </c>
      <c r="AM7" s="35">
        <f t="shared" si="6"/>
        <v>75.736209041891328</v>
      </c>
      <c r="AN7" s="36">
        <f t="shared" si="7"/>
        <v>8</v>
      </c>
      <c r="AO7" s="35">
        <f t="shared" si="8"/>
        <v>24.263790958108668</v>
      </c>
      <c r="AP7" s="30">
        <f t="shared" si="9"/>
        <v>235.99464909132436</v>
      </c>
      <c r="AQ7" s="107">
        <f t="shared" si="10"/>
        <v>22.839244347287025</v>
      </c>
      <c r="AR7" s="109">
        <f t="shared" si="11"/>
        <v>90.32213466058343</v>
      </c>
      <c r="AS7" s="34">
        <f t="shared" si="12"/>
        <v>8</v>
      </c>
      <c r="AT7" s="37">
        <v>2</v>
      </c>
      <c r="AU7" s="38">
        <f t="shared" si="13"/>
        <v>6.5254983849391488</v>
      </c>
      <c r="AV7" s="37">
        <v>1</v>
      </c>
      <c r="AW7" s="66"/>
      <c r="AX7" s="37">
        <v>3</v>
      </c>
      <c r="AY7" s="37">
        <f t="shared" si="14"/>
        <v>24</v>
      </c>
      <c r="AZ7" s="37">
        <v>11</v>
      </c>
      <c r="BA7" s="37">
        <f t="shared" si="15"/>
        <v>88</v>
      </c>
      <c r="BB7" s="37">
        <v>0</v>
      </c>
      <c r="BC7" s="37">
        <v>15</v>
      </c>
      <c r="BD7" s="37">
        <v>10</v>
      </c>
      <c r="BE7" s="37" t="s">
        <v>428</v>
      </c>
      <c r="BF7" s="37" t="s">
        <v>429</v>
      </c>
      <c r="BG7" s="127">
        <f t="shared" si="16"/>
        <v>46</v>
      </c>
      <c r="BH7" s="75">
        <v>205</v>
      </c>
      <c r="BI7" s="75">
        <v>283</v>
      </c>
    </row>
    <row r="8" spans="1:64" x14ac:dyDescent="0.3">
      <c r="A8" s="28" t="s">
        <v>160</v>
      </c>
      <c r="B8" s="28" t="s">
        <v>176</v>
      </c>
      <c r="C8" s="29" t="s">
        <v>231</v>
      </c>
      <c r="D8" s="29" t="s">
        <v>233</v>
      </c>
      <c r="E8" s="102">
        <v>9782</v>
      </c>
      <c r="F8" s="30">
        <v>121.2</v>
      </c>
      <c r="G8" s="36">
        <f t="shared" si="0"/>
        <v>10</v>
      </c>
      <c r="H8" s="29" t="s">
        <v>350</v>
      </c>
      <c r="I8" s="69">
        <f t="shared" si="1"/>
        <v>8</v>
      </c>
      <c r="J8" s="32">
        <v>3</v>
      </c>
      <c r="K8" s="32">
        <v>1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3">
        <v>8593</v>
      </c>
      <c r="V8" s="32">
        <v>1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1">
        <f t="shared" si="2"/>
        <v>1</v>
      </c>
      <c r="AH8" s="25">
        <f t="shared" si="3"/>
        <v>429.65</v>
      </c>
      <c r="AI8" s="25">
        <f t="shared" si="4"/>
        <v>71</v>
      </c>
      <c r="AJ8" s="34">
        <v>0</v>
      </c>
      <c r="AK8" s="25">
        <v>71</v>
      </c>
      <c r="AL8" s="112">
        <f t="shared" si="5"/>
        <v>21.482500000000002</v>
      </c>
      <c r="AM8" s="35">
        <f t="shared" si="6"/>
        <v>83.474921447689979</v>
      </c>
      <c r="AN8" s="36">
        <f t="shared" si="7"/>
        <v>8</v>
      </c>
      <c r="AO8" s="35">
        <f t="shared" si="8"/>
        <v>16.525078552310021</v>
      </c>
      <c r="AP8" s="30">
        <f t="shared" si="9"/>
        <v>219.61255367000618</v>
      </c>
      <c r="AQ8" s="107">
        <f t="shared" si="10"/>
        <v>0</v>
      </c>
      <c r="AR8" s="109">
        <f t="shared" si="11"/>
        <v>100</v>
      </c>
      <c r="AS8" s="34">
        <f t="shared" si="12"/>
        <v>10</v>
      </c>
      <c r="AT8" s="37">
        <v>1</v>
      </c>
      <c r="AU8" s="38">
        <f t="shared" si="13"/>
        <v>10.222858311183806</v>
      </c>
      <c r="AV8" s="37">
        <v>0</v>
      </c>
      <c r="AW8" s="66" t="s">
        <v>400</v>
      </c>
      <c r="AX8" s="37">
        <v>5</v>
      </c>
      <c r="AY8" s="37">
        <f t="shared" si="14"/>
        <v>40</v>
      </c>
      <c r="AZ8" s="37">
        <v>8</v>
      </c>
      <c r="BA8" s="37">
        <f t="shared" si="15"/>
        <v>64</v>
      </c>
      <c r="BB8" s="37">
        <v>0</v>
      </c>
      <c r="BC8" s="37">
        <v>13</v>
      </c>
      <c r="BD8" s="37">
        <v>10</v>
      </c>
      <c r="BE8" s="37" t="s">
        <v>375</v>
      </c>
      <c r="BF8" s="37" t="s">
        <v>376</v>
      </c>
      <c r="BG8" s="127">
        <f t="shared" si="16"/>
        <v>46</v>
      </c>
      <c r="BH8" s="75">
        <v>46</v>
      </c>
      <c r="BI8" s="75">
        <v>202</v>
      </c>
    </row>
    <row r="9" spans="1:64" x14ac:dyDescent="0.3">
      <c r="A9" s="28" t="s">
        <v>105</v>
      </c>
      <c r="B9" s="28" t="s">
        <v>122</v>
      </c>
      <c r="C9" s="29" t="s">
        <v>123</v>
      </c>
      <c r="D9" s="29" t="s">
        <v>126</v>
      </c>
      <c r="E9" s="102">
        <v>5606</v>
      </c>
      <c r="F9" s="30">
        <v>126.8</v>
      </c>
      <c r="G9" s="36">
        <f t="shared" si="0"/>
        <v>10</v>
      </c>
      <c r="H9" s="29" t="s">
        <v>349</v>
      </c>
      <c r="I9" s="69">
        <f t="shared" si="1"/>
        <v>10</v>
      </c>
      <c r="J9" s="32">
        <v>3</v>
      </c>
      <c r="K9" s="32">
        <v>1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3">
        <v>3843</v>
      </c>
      <c r="V9" s="32">
        <v>1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1">
        <f t="shared" si="2"/>
        <v>1</v>
      </c>
      <c r="AH9" s="25">
        <f t="shared" si="3"/>
        <v>192.15</v>
      </c>
      <c r="AI9" s="25">
        <f t="shared" si="4"/>
        <v>47</v>
      </c>
      <c r="AJ9" s="34">
        <v>0</v>
      </c>
      <c r="AK9" s="25">
        <v>47</v>
      </c>
      <c r="AL9" s="112">
        <f t="shared" si="5"/>
        <v>9.6074999999999999</v>
      </c>
      <c r="AM9" s="35">
        <f t="shared" si="6"/>
        <v>75.539942753057517</v>
      </c>
      <c r="AN9" s="36">
        <f t="shared" si="7"/>
        <v>8</v>
      </c>
      <c r="AO9" s="35">
        <f t="shared" si="8"/>
        <v>24.460057246942494</v>
      </c>
      <c r="AP9" s="30">
        <f t="shared" si="9"/>
        <v>171.37887977167324</v>
      </c>
      <c r="AQ9" s="107">
        <f t="shared" si="10"/>
        <v>0</v>
      </c>
      <c r="AR9" s="109">
        <f t="shared" si="11"/>
        <v>100</v>
      </c>
      <c r="AS9" s="34">
        <f t="shared" si="12"/>
        <v>10</v>
      </c>
      <c r="AT9" s="37">
        <v>0</v>
      </c>
      <c r="AU9" s="38">
        <f t="shared" si="13"/>
        <v>0</v>
      </c>
      <c r="AV9" s="37">
        <v>0</v>
      </c>
      <c r="AW9" s="66"/>
      <c r="AX9" s="37">
        <v>3</v>
      </c>
      <c r="AY9" s="37">
        <f t="shared" si="14"/>
        <v>24</v>
      </c>
      <c r="AZ9" s="37">
        <v>8</v>
      </c>
      <c r="BA9" s="37">
        <f t="shared" si="15"/>
        <v>64</v>
      </c>
      <c r="BB9" s="37">
        <v>0</v>
      </c>
      <c r="BC9" s="37">
        <v>6</v>
      </c>
      <c r="BD9" s="37">
        <v>5</v>
      </c>
      <c r="BE9" s="37" t="s">
        <v>375</v>
      </c>
      <c r="BF9" s="37" t="s">
        <v>429</v>
      </c>
      <c r="BG9" s="127">
        <f t="shared" si="16"/>
        <v>43</v>
      </c>
      <c r="BH9" s="75">
        <v>24</v>
      </c>
      <c r="BI9" s="75">
        <v>116</v>
      </c>
    </row>
    <row r="10" spans="1:64" x14ac:dyDescent="0.3">
      <c r="A10" s="28" t="s">
        <v>4</v>
      </c>
      <c r="B10" s="28" t="s">
        <v>43</v>
      </c>
      <c r="C10" s="29" t="s">
        <v>44</v>
      </c>
      <c r="D10" s="29" t="s">
        <v>47</v>
      </c>
      <c r="E10" s="102">
        <v>16148</v>
      </c>
      <c r="F10" s="30">
        <v>364.3</v>
      </c>
      <c r="G10" s="36">
        <f t="shared" si="0"/>
        <v>10</v>
      </c>
      <c r="H10" s="29" t="s">
        <v>351</v>
      </c>
      <c r="I10" s="69">
        <f t="shared" si="1"/>
        <v>5</v>
      </c>
      <c r="J10" s="45">
        <v>1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32">
        <v>0</v>
      </c>
      <c r="R10" s="45">
        <v>0</v>
      </c>
      <c r="S10" s="45">
        <v>0</v>
      </c>
      <c r="T10" s="45">
        <v>0</v>
      </c>
      <c r="U10" s="33">
        <v>6282</v>
      </c>
      <c r="V10" s="32">
        <v>3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31">
        <f t="shared" si="2"/>
        <v>3</v>
      </c>
      <c r="AH10" s="25">
        <f t="shared" si="3"/>
        <v>314.10000000000002</v>
      </c>
      <c r="AI10" s="25">
        <f t="shared" si="4"/>
        <v>73</v>
      </c>
      <c r="AJ10" s="34">
        <v>0</v>
      </c>
      <c r="AK10" s="25">
        <v>73</v>
      </c>
      <c r="AL10" s="112">
        <f t="shared" si="5"/>
        <v>15.705</v>
      </c>
      <c r="AM10" s="35">
        <f t="shared" si="6"/>
        <v>76.758993950971032</v>
      </c>
      <c r="AN10" s="36">
        <f t="shared" si="7"/>
        <v>8</v>
      </c>
      <c r="AO10" s="35">
        <f t="shared" si="8"/>
        <v>23.241006049028972</v>
      </c>
      <c r="AP10" s="30">
        <f t="shared" si="9"/>
        <v>97.256626207579899</v>
      </c>
      <c r="AQ10" s="107">
        <f t="shared" si="10"/>
        <v>0</v>
      </c>
      <c r="AR10" s="109">
        <f t="shared" si="11"/>
        <v>100</v>
      </c>
      <c r="AS10" s="34">
        <f t="shared" si="12"/>
        <v>10</v>
      </c>
      <c r="AT10" s="37">
        <v>3</v>
      </c>
      <c r="AU10" s="38">
        <f t="shared" si="13"/>
        <v>18.57815209313847</v>
      </c>
      <c r="AV10" s="37">
        <v>0</v>
      </c>
      <c r="AW10" s="66" t="s">
        <v>441</v>
      </c>
      <c r="AX10" s="37">
        <v>2</v>
      </c>
      <c r="AY10" s="37">
        <f t="shared" si="14"/>
        <v>16</v>
      </c>
      <c r="AZ10" s="37">
        <v>3</v>
      </c>
      <c r="BA10" s="37">
        <f t="shared" si="15"/>
        <v>24</v>
      </c>
      <c r="BB10" s="37">
        <v>0</v>
      </c>
      <c r="BC10" s="37">
        <v>7</v>
      </c>
      <c r="BD10" s="37">
        <v>10</v>
      </c>
      <c r="BE10" s="37" t="s">
        <v>428</v>
      </c>
      <c r="BF10" s="37" t="s">
        <v>429</v>
      </c>
      <c r="BG10" s="127">
        <f t="shared" si="16"/>
        <v>43</v>
      </c>
      <c r="BH10" s="75">
        <v>18</v>
      </c>
      <c r="BI10" s="75">
        <v>30</v>
      </c>
    </row>
    <row r="11" spans="1:64" x14ac:dyDescent="0.3">
      <c r="A11" s="28" t="s">
        <v>4</v>
      </c>
      <c r="B11" s="28" t="s">
        <v>43</v>
      </c>
      <c r="C11" s="29" t="s">
        <v>52</v>
      </c>
      <c r="D11" s="29" t="s">
        <v>56</v>
      </c>
      <c r="E11" s="102">
        <v>7698</v>
      </c>
      <c r="F11" s="30">
        <v>146.5</v>
      </c>
      <c r="G11" s="36">
        <f t="shared" si="0"/>
        <v>10</v>
      </c>
      <c r="H11" s="29" t="s">
        <v>351</v>
      </c>
      <c r="I11" s="69">
        <f t="shared" si="1"/>
        <v>5</v>
      </c>
      <c r="J11" s="45">
        <v>1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32">
        <v>0</v>
      </c>
      <c r="R11" s="45">
        <v>0</v>
      </c>
      <c r="S11" s="45">
        <v>0</v>
      </c>
      <c r="T11" s="45">
        <v>0</v>
      </c>
      <c r="U11" s="33">
        <v>5617</v>
      </c>
      <c r="V11" s="32">
        <v>1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31">
        <f t="shared" si="2"/>
        <v>1</v>
      </c>
      <c r="AH11" s="25">
        <f t="shared" si="3"/>
        <v>280.85000000000002</v>
      </c>
      <c r="AI11" s="25">
        <f t="shared" si="4"/>
        <v>49</v>
      </c>
      <c r="AJ11" s="34">
        <v>0</v>
      </c>
      <c r="AK11" s="25">
        <v>49</v>
      </c>
      <c r="AL11" s="112">
        <f t="shared" si="5"/>
        <v>14.0425</v>
      </c>
      <c r="AM11" s="35">
        <f t="shared" si="6"/>
        <v>82.552964215773557</v>
      </c>
      <c r="AN11" s="36">
        <f t="shared" si="7"/>
        <v>8</v>
      </c>
      <c r="AO11" s="35">
        <f t="shared" si="8"/>
        <v>17.447035784226454</v>
      </c>
      <c r="AP11" s="30">
        <f t="shared" si="9"/>
        <v>182.41751104182907</v>
      </c>
      <c r="AQ11" s="107">
        <f t="shared" si="10"/>
        <v>0</v>
      </c>
      <c r="AR11" s="109">
        <f t="shared" si="11"/>
        <v>100</v>
      </c>
      <c r="AS11" s="34">
        <f t="shared" si="12"/>
        <v>10</v>
      </c>
      <c r="AT11" s="37">
        <v>0</v>
      </c>
      <c r="AU11" s="38">
        <f t="shared" si="13"/>
        <v>0</v>
      </c>
      <c r="AV11" s="37">
        <v>1</v>
      </c>
      <c r="AW11" s="66"/>
      <c r="AX11" s="37">
        <v>1</v>
      </c>
      <c r="AY11" s="37">
        <f t="shared" si="14"/>
        <v>8</v>
      </c>
      <c r="AZ11" s="37">
        <v>2</v>
      </c>
      <c r="BA11" s="37">
        <f t="shared" si="15"/>
        <v>16</v>
      </c>
      <c r="BB11" s="37">
        <v>1</v>
      </c>
      <c r="BC11" s="37">
        <v>8</v>
      </c>
      <c r="BD11" s="37">
        <v>10</v>
      </c>
      <c r="BE11" s="37" t="s">
        <v>428</v>
      </c>
      <c r="BF11" s="37" t="s">
        <v>429</v>
      </c>
      <c r="BG11" s="127">
        <f t="shared" si="16"/>
        <v>43</v>
      </c>
      <c r="BH11" s="75">
        <v>43</v>
      </c>
      <c r="BI11" s="75">
        <v>71</v>
      </c>
    </row>
    <row r="12" spans="1:64" x14ac:dyDescent="0.3">
      <c r="A12" s="28" t="s">
        <v>4</v>
      </c>
      <c r="B12" s="28" t="s">
        <v>43</v>
      </c>
      <c r="C12" s="29" t="s">
        <v>58</v>
      </c>
      <c r="D12" s="29" t="s">
        <v>62</v>
      </c>
      <c r="E12" s="102">
        <v>9160</v>
      </c>
      <c r="F12" s="30">
        <v>308.2</v>
      </c>
      <c r="G12" s="36">
        <f t="shared" si="0"/>
        <v>10</v>
      </c>
      <c r="H12" s="29" t="s">
        <v>351</v>
      </c>
      <c r="I12" s="69">
        <f t="shared" si="1"/>
        <v>5</v>
      </c>
      <c r="J12" s="45">
        <v>2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32">
        <v>0</v>
      </c>
      <c r="R12" s="45">
        <v>0</v>
      </c>
      <c r="S12" s="45">
        <v>0</v>
      </c>
      <c r="T12" s="45">
        <v>0</v>
      </c>
      <c r="U12" s="33">
        <v>8490</v>
      </c>
      <c r="V12" s="32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31">
        <f t="shared" si="2"/>
        <v>0</v>
      </c>
      <c r="AH12" s="25">
        <f t="shared" si="3"/>
        <v>424.5</v>
      </c>
      <c r="AI12" s="25">
        <f t="shared" si="4"/>
        <v>51</v>
      </c>
      <c r="AJ12" s="34">
        <v>0</v>
      </c>
      <c r="AK12" s="25">
        <v>51</v>
      </c>
      <c r="AL12" s="112">
        <f t="shared" si="5"/>
        <v>21.225000000000001</v>
      </c>
      <c r="AM12" s="35">
        <f t="shared" si="6"/>
        <v>87.985865724381625</v>
      </c>
      <c r="AN12" s="36">
        <f t="shared" si="7"/>
        <v>8</v>
      </c>
      <c r="AO12" s="35">
        <f t="shared" si="8"/>
        <v>12.014134275618375</v>
      </c>
      <c r="AP12" s="30">
        <f t="shared" si="9"/>
        <v>231.71397379912665</v>
      </c>
      <c r="AQ12" s="107">
        <f t="shared" si="10"/>
        <v>0</v>
      </c>
      <c r="AR12" s="109">
        <f t="shared" si="11"/>
        <v>100</v>
      </c>
      <c r="AS12" s="34">
        <f t="shared" si="12"/>
        <v>10</v>
      </c>
      <c r="AT12" s="37">
        <v>0</v>
      </c>
      <c r="AU12" s="38">
        <f t="shared" si="13"/>
        <v>0</v>
      </c>
      <c r="AV12" s="37">
        <v>0</v>
      </c>
      <c r="AW12" s="66" t="s">
        <v>444</v>
      </c>
      <c r="AX12" s="37">
        <v>2</v>
      </c>
      <c r="AY12" s="37">
        <f t="shared" si="14"/>
        <v>16</v>
      </c>
      <c r="AZ12" s="37">
        <v>4</v>
      </c>
      <c r="BA12" s="37">
        <f t="shared" si="15"/>
        <v>32</v>
      </c>
      <c r="BB12" s="37">
        <v>0</v>
      </c>
      <c r="BC12" s="37">
        <v>4</v>
      </c>
      <c r="BD12" s="37">
        <v>10</v>
      </c>
      <c r="BE12" s="37" t="s">
        <v>428</v>
      </c>
      <c r="BF12" s="37" t="s">
        <v>429</v>
      </c>
      <c r="BG12" s="127">
        <f t="shared" si="16"/>
        <v>43</v>
      </c>
      <c r="BH12" s="75">
        <v>85</v>
      </c>
      <c r="BI12" s="75">
        <v>127</v>
      </c>
    </row>
    <row r="13" spans="1:64" x14ac:dyDescent="0.3">
      <c r="A13" s="28" t="s">
        <v>269</v>
      </c>
      <c r="B13" s="28" t="s">
        <v>276</v>
      </c>
      <c r="C13" s="29" t="s">
        <v>276</v>
      </c>
      <c r="D13" s="29" t="s">
        <v>339</v>
      </c>
      <c r="E13" s="102">
        <v>7173</v>
      </c>
      <c r="F13" s="31">
        <v>407.3</v>
      </c>
      <c r="G13" s="36">
        <f t="shared" si="0"/>
        <v>10</v>
      </c>
      <c r="H13" s="29" t="s">
        <v>351</v>
      </c>
      <c r="I13" s="69">
        <f t="shared" si="1"/>
        <v>5</v>
      </c>
      <c r="J13" s="32">
        <v>1</v>
      </c>
      <c r="K13" s="32">
        <v>0</v>
      </c>
      <c r="L13" s="32">
        <v>0</v>
      </c>
      <c r="M13" s="32">
        <v>1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3">
        <v>5278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1">
        <f t="shared" si="2"/>
        <v>0</v>
      </c>
      <c r="AH13" s="25">
        <f t="shared" si="3"/>
        <v>263.89999999999998</v>
      </c>
      <c r="AI13" s="25">
        <f t="shared" si="4"/>
        <v>58</v>
      </c>
      <c r="AJ13" s="34">
        <v>0</v>
      </c>
      <c r="AK13" s="25">
        <v>58</v>
      </c>
      <c r="AL13" s="112">
        <f t="shared" si="5"/>
        <v>13.195</v>
      </c>
      <c r="AM13" s="35">
        <f t="shared" si="6"/>
        <v>78.021978021978029</v>
      </c>
      <c r="AN13" s="36">
        <f t="shared" si="7"/>
        <v>8</v>
      </c>
      <c r="AO13" s="35">
        <f t="shared" si="8"/>
        <v>21.978021978021982</v>
      </c>
      <c r="AP13" s="30">
        <f t="shared" si="9"/>
        <v>183.95371532134394</v>
      </c>
      <c r="AQ13" s="107">
        <f t="shared" si="10"/>
        <v>0</v>
      </c>
      <c r="AR13" s="109">
        <f t="shared" si="11"/>
        <v>100</v>
      </c>
      <c r="AS13" s="34">
        <f t="shared" si="12"/>
        <v>10</v>
      </c>
      <c r="AT13" s="37">
        <v>3</v>
      </c>
      <c r="AU13" s="38">
        <f t="shared" si="13"/>
        <v>41.823504809703053</v>
      </c>
      <c r="AV13" s="48">
        <v>0</v>
      </c>
      <c r="AW13" s="67" t="s">
        <v>374</v>
      </c>
      <c r="AX13" s="48">
        <v>2</v>
      </c>
      <c r="AY13" s="37">
        <f t="shared" si="14"/>
        <v>16</v>
      </c>
      <c r="AZ13" s="48">
        <v>2</v>
      </c>
      <c r="BA13" s="37">
        <f t="shared" si="15"/>
        <v>16</v>
      </c>
      <c r="BB13" s="48">
        <v>0</v>
      </c>
      <c r="BC13" s="48">
        <v>4</v>
      </c>
      <c r="BD13" s="37">
        <v>10</v>
      </c>
      <c r="BE13" s="48" t="s">
        <v>375</v>
      </c>
      <c r="BF13" s="48" t="s">
        <v>376</v>
      </c>
      <c r="BG13" s="127">
        <f t="shared" si="16"/>
        <v>43</v>
      </c>
      <c r="BH13" s="75">
        <v>43</v>
      </c>
      <c r="BI13" s="75">
        <v>42</v>
      </c>
      <c r="BJ13" s="1"/>
      <c r="BK13" s="1"/>
      <c r="BL13" s="1"/>
    </row>
    <row r="14" spans="1:64" x14ac:dyDescent="0.3">
      <c r="A14" s="28" t="s">
        <v>269</v>
      </c>
      <c r="B14" s="28" t="s">
        <v>303</v>
      </c>
      <c r="C14" s="29" t="s">
        <v>283</v>
      </c>
      <c r="D14" s="29" t="s">
        <v>304</v>
      </c>
      <c r="E14" s="102">
        <v>2832</v>
      </c>
      <c r="F14" s="31">
        <v>392.8</v>
      </c>
      <c r="G14" s="36">
        <f t="shared" si="0"/>
        <v>10</v>
      </c>
      <c r="H14" s="29" t="s">
        <v>349</v>
      </c>
      <c r="I14" s="69">
        <f t="shared" si="1"/>
        <v>10</v>
      </c>
      <c r="J14" s="32">
        <v>1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3">
        <v>2639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1">
        <f t="shared" si="2"/>
        <v>0</v>
      </c>
      <c r="AH14" s="25">
        <f t="shared" si="3"/>
        <v>131.94999999999999</v>
      </c>
      <c r="AI14" s="25">
        <f t="shared" si="4"/>
        <v>27</v>
      </c>
      <c r="AJ14" s="34">
        <v>0</v>
      </c>
      <c r="AK14" s="25">
        <v>27</v>
      </c>
      <c r="AL14" s="112">
        <f t="shared" si="5"/>
        <v>6.5975000000000001</v>
      </c>
      <c r="AM14" s="35">
        <f t="shared" si="6"/>
        <v>79.537703675634702</v>
      </c>
      <c r="AN14" s="36">
        <f t="shared" si="7"/>
        <v>8</v>
      </c>
      <c r="AO14" s="35">
        <f t="shared" si="8"/>
        <v>20.46229632436529</v>
      </c>
      <c r="AP14" s="30">
        <f t="shared" si="9"/>
        <v>232.96257062146893</v>
      </c>
      <c r="AQ14" s="107">
        <f t="shared" si="10"/>
        <v>0</v>
      </c>
      <c r="AR14" s="109">
        <f t="shared" si="11"/>
        <v>100</v>
      </c>
      <c r="AS14" s="34">
        <f t="shared" si="12"/>
        <v>10</v>
      </c>
      <c r="AT14" s="37">
        <v>3</v>
      </c>
      <c r="AU14" s="38">
        <f t="shared" si="13"/>
        <v>105.93220338983051</v>
      </c>
      <c r="AV14" s="37">
        <v>0</v>
      </c>
      <c r="AW14" s="66"/>
      <c r="AX14" s="37">
        <v>1</v>
      </c>
      <c r="AY14" s="37">
        <f t="shared" si="14"/>
        <v>8</v>
      </c>
      <c r="AZ14" s="37">
        <v>2</v>
      </c>
      <c r="BA14" s="37">
        <f t="shared" si="15"/>
        <v>16</v>
      </c>
      <c r="BB14" s="37">
        <v>0</v>
      </c>
      <c r="BC14" s="37">
        <v>4</v>
      </c>
      <c r="BD14" s="37">
        <v>5</v>
      </c>
      <c r="BE14" s="37" t="s">
        <v>375</v>
      </c>
      <c r="BF14" s="37" t="s">
        <v>376</v>
      </c>
      <c r="BG14" s="127">
        <f t="shared" si="16"/>
        <v>43</v>
      </c>
      <c r="BH14" s="75">
        <v>22</v>
      </c>
      <c r="BI14" s="75">
        <v>23</v>
      </c>
      <c r="BJ14" s="1"/>
      <c r="BK14" s="1"/>
      <c r="BL14" s="1"/>
    </row>
    <row r="15" spans="1:64" x14ac:dyDescent="0.3">
      <c r="A15" s="28" t="s">
        <v>160</v>
      </c>
      <c r="B15" s="28" t="s">
        <v>242</v>
      </c>
      <c r="C15" s="29" t="s">
        <v>259</v>
      </c>
      <c r="D15" s="29" t="s">
        <v>260</v>
      </c>
      <c r="E15" s="102">
        <v>2813</v>
      </c>
      <c r="F15" s="30">
        <v>115.3</v>
      </c>
      <c r="G15" s="36">
        <f t="shared" si="0"/>
        <v>10</v>
      </c>
      <c r="H15" s="29" t="s">
        <v>351</v>
      </c>
      <c r="I15" s="69">
        <f t="shared" si="1"/>
        <v>5</v>
      </c>
      <c r="J15" s="32">
        <v>1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3">
        <v>2631</v>
      </c>
      <c r="V15" s="32">
        <v>1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1">
        <f t="shared" si="2"/>
        <v>1</v>
      </c>
      <c r="AH15" s="25">
        <f t="shared" si="3"/>
        <v>131.55000000000001</v>
      </c>
      <c r="AI15" s="25">
        <f t="shared" si="4"/>
        <v>29</v>
      </c>
      <c r="AJ15" s="34">
        <v>0</v>
      </c>
      <c r="AK15" s="25">
        <v>29</v>
      </c>
      <c r="AL15" s="112">
        <f t="shared" si="5"/>
        <v>6.5774999999999997</v>
      </c>
      <c r="AM15" s="35">
        <f t="shared" si="6"/>
        <v>77.955150133029278</v>
      </c>
      <c r="AN15" s="36">
        <f t="shared" si="7"/>
        <v>8</v>
      </c>
      <c r="AO15" s="35">
        <f t="shared" si="8"/>
        <v>22.044849866970733</v>
      </c>
      <c r="AP15" s="30">
        <f t="shared" si="9"/>
        <v>233.82509776039817</v>
      </c>
      <c r="AQ15" s="107">
        <f t="shared" si="10"/>
        <v>0</v>
      </c>
      <c r="AR15" s="109">
        <f t="shared" si="11"/>
        <v>100</v>
      </c>
      <c r="AS15" s="34">
        <f t="shared" si="12"/>
        <v>10</v>
      </c>
      <c r="AT15" s="37">
        <v>0</v>
      </c>
      <c r="AU15" s="38">
        <f t="shared" si="13"/>
        <v>0</v>
      </c>
      <c r="AV15" s="37">
        <v>0</v>
      </c>
      <c r="AW15" s="66" t="s">
        <v>398</v>
      </c>
      <c r="AX15" s="37">
        <v>2</v>
      </c>
      <c r="AY15" s="37">
        <f t="shared" si="14"/>
        <v>16</v>
      </c>
      <c r="AZ15" s="37">
        <v>2</v>
      </c>
      <c r="BA15" s="37">
        <f t="shared" si="15"/>
        <v>16</v>
      </c>
      <c r="BB15" s="37">
        <v>0</v>
      </c>
      <c r="BC15" s="37">
        <v>1</v>
      </c>
      <c r="BD15" s="37">
        <v>10</v>
      </c>
      <c r="BE15" s="37" t="s">
        <v>375</v>
      </c>
      <c r="BF15" s="37" t="s">
        <v>376</v>
      </c>
      <c r="BG15" s="127">
        <f t="shared" si="16"/>
        <v>43</v>
      </c>
      <c r="BH15" s="75">
        <v>29</v>
      </c>
      <c r="BI15" s="75">
        <v>85</v>
      </c>
      <c r="BJ15" s="1"/>
      <c r="BK15" s="1"/>
      <c r="BL15" s="1"/>
    </row>
    <row r="16" spans="1:64" x14ac:dyDescent="0.3">
      <c r="A16" s="28" t="s">
        <v>160</v>
      </c>
      <c r="B16" s="28" t="s">
        <v>242</v>
      </c>
      <c r="C16" s="29" t="s">
        <v>218</v>
      </c>
      <c r="D16" s="29" t="s">
        <v>249</v>
      </c>
      <c r="E16" s="102">
        <v>19753</v>
      </c>
      <c r="F16" s="39">
        <v>547</v>
      </c>
      <c r="G16" s="36">
        <f t="shared" si="0"/>
        <v>10</v>
      </c>
      <c r="H16" s="29" t="s">
        <v>351</v>
      </c>
      <c r="I16" s="69">
        <f t="shared" si="1"/>
        <v>5</v>
      </c>
      <c r="J16" s="32">
        <v>1</v>
      </c>
      <c r="K16" s="32">
        <v>1</v>
      </c>
      <c r="L16" s="32">
        <v>0</v>
      </c>
      <c r="M16" s="32">
        <v>1</v>
      </c>
      <c r="N16" s="32">
        <v>1</v>
      </c>
      <c r="O16" s="32">
        <v>0</v>
      </c>
      <c r="P16" s="32">
        <v>0</v>
      </c>
      <c r="Q16" s="32">
        <v>1</v>
      </c>
      <c r="R16" s="32">
        <v>0</v>
      </c>
      <c r="S16" s="32">
        <v>0</v>
      </c>
      <c r="T16" s="32">
        <v>0</v>
      </c>
      <c r="U16" s="33">
        <v>12086</v>
      </c>
      <c r="V16" s="32">
        <v>1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1</v>
      </c>
      <c r="AC16" s="32">
        <v>0</v>
      </c>
      <c r="AD16" s="32">
        <v>0</v>
      </c>
      <c r="AE16" s="32">
        <v>0</v>
      </c>
      <c r="AF16" s="32">
        <v>0</v>
      </c>
      <c r="AG16" s="31">
        <f t="shared" si="2"/>
        <v>2</v>
      </c>
      <c r="AH16" s="25">
        <f t="shared" si="3"/>
        <v>604.29999999999995</v>
      </c>
      <c r="AI16" s="25">
        <f t="shared" si="4"/>
        <v>129</v>
      </c>
      <c r="AJ16" s="34">
        <v>0</v>
      </c>
      <c r="AK16" s="25">
        <v>129</v>
      </c>
      <c r="AL16" s="112">
        <f t="shared" si="5"/>
        <v>30.215</v>
      </c>
      <c r="AM16" s="35">
        <f t="shared" si="6"/>
        <v>78.652986927023008</v>
      </c>
      <c r="AN16" s="36">
        <f t="shared" si="7"/>
        <v>8</v>
      </c>
      <c r="AO16" s="35">
        <f t="shared" si="8"/>
        <v>21.347013072976999</v>
      </c>
      <c r="AP16" s="30">
        <f t="shared" si="9"/>
        <v>152.9641067179669</v>
      </c>
      <c r="AQ16" s="107">
        <f t="shared" si="10"/>
        <v>0</v>
      </c>
      <c r="AR16" s="109">
        <f t="shared" si="11"/>
        <v>100</v>
      </c>
      <c r="AS16" s="34">
        <f t="shared" si="12"/>
        <v>10</v>
      </c>
      <c r="AT16" s="37">
        <v>2</v>
      </c>
      <c r="AU16" s="38">
        <f t="shared" si="13"/>
        <v>10.125044297068801</v>
      </c>
      <c r="AV16" s="37">
        <v>1</v>
      </c>
      <c r="AW16" s="66"/>
      <c r="AX16" s="37">
        <v>1</v>
      </c>
      <c r="AY16" s="37">
        <f t="shared" si="14"/>
        <v>8</v>
      </c>
      <c r="AZ16" s="37">
        <v>4</v>
      </c>
      <c r="BA16" s="37">
        <f t="shared" si="15"/>
        <v>32</v>
      </c>
      <c r="BB16" s="37">
        <v>1</v>
      </c>
      <c r="BC16" s="37">
        <v>10</v>
      </c>
      <c r="BD16" s="37">
        <v>10</v>
      </c>
      <c r="BE16" s="37" t="s">
        <v>375</v>
      </c>
      <c r="BF16" s="37" t="s">
        <v>376</v>
      </c>
      <c r="BG16" s="127">
        <f t="shared" si="16"/>
        <v>43</v>
      </c>
      <c r="BH16" s="75">
        <v>124</v>
      </c>
      <c r="BI16" s="75">
        <v>166</v>
      </c>
      <c r="BJ16" s="1"/>
      <c r="BK16" s="1"/>
      <c r="BL16" s="1"/>
    </row>
    <row r="17" spans="1:64" x14ac:dyDescent="0.3">
      <c r="A17" s="28" t="s">
        <v>160</v>
      </c>
      <c r="B17" s="28" t="s">
        <v>176</v>
      </c>
      <c r="C17" s="29" t="s">
        <v>218</v>
      </c>
      <c r="D17" s="29" t="s">
        <v>220</v>
      </c>
      <c r="E17" s="102">
        <v>23270</v>
      </c>
      <c r="F17" s="30">
        <v>144.4</v>
      </c>
      <c r="G17" s="36">
        <f t="shared" si="0"/>
        <v>10</v>
      </c>
      <c r="H17" s="29" t="s">
        <v>351</v>
      </c>
      <c r="I17" s="69">
        <f t="shared" si="1"/>
        <v>5</v>
      </c>
      <c r="J17" s="32">
        <v>4</v>
      </c>
      <c r="K17" s="32">
        <v>1</v>
      </c>
      <c r="L17" s="32">
        <v>1</v>
      </c>
      <c r="M17" s="32">
        <v>1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3">
        <v>18672</v>
      </c>
      <c r="V17" s="32">
        <v>1</v>
      </c>
      <c r="W17" s="32">
        <v>1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1">
        <f t="shared" si="2"/>
        <v>2</v>
      </c>
      <c r="AH17" s="25">
        <f t="shared" si="3"/>
        <v>933.6</v>
      </c>
      <c r="AI17" s="25">
        <f t="shared" si="4"/>
        <v>198</v>
      </c>
      <c r="AJ17" s="34">
        <v>0</v>
      </c>
      <c r="AK17" s="25">
        <v>198</v>
      </c>
      <c r="AL17" s="112">
        <f t="shared" si="5"/>
        <v>46.68</v>
      </c>
      <c r="AM17" s="35">
        <f t="shared" si="6"/>
        <v>78.791773778920302</v>
      </c>
      <c r="AN17" s="36">
        <f t="shared" si="7"/>
        <v>8</v>
      </c>
      <c r="AO17" s="35">
        <f t="shared" si="8"/>
        <v>21.208226221079691</v>
      </c>
      <c r="AP17" s="30">
        <f t="shared" si="9"/>
        <v>200.60163300386768</v>
      </c>
      <c r="AQ17" s="107">
        <f t="shared" si="10"/>
        <v>0</v>
      </c>
      <c r="AR17" s="109">
        <f t="shared" si="11"/>
        <v>100</v>
      </c>
      <c r="AS17" s="34">
        <f t="shared" si="12"/>
        <v>10</v>
      </c>
      <c r="AT17" s="37">
        <v>1</v>
      </c>
      <c r="AU17" s="38">
        <f t="shared" si="13"/>
        <v>4.2973785990545768</v>
      </c>
      <c r="AV17" s="37">
        <v>1</v>
      </c>
      <c r="AW17" s="66"/>
      <c r="AX17" s="37">
        <v>2</v>
      </c>
      <c r="AY17" s="37">
        <f t="shared" si="14"/>
        <v>16</v>
      </c>
      <c r="AZ17" s="37">
        <v>6</v>
      </c>
      <c r="BA17" s="37">
        <f t="shared" si="15"/>
        <v>48</v>
      </c>
      <c r="BB17" s="37">
        <v>1</v>
      </c>
      <c r="BC17" s="37">
        <v>9</v>
      </c>
      <c r="BD17" s="37">
        <v>10</v>
      </c>
      <c r="BE17" s="37" t="s">
        <v>375</v>
      </c>
      <c r="BF17" s="37" t="s">
        <v>376</v>
      </c>
      <c r="BG17" s="127">
        <f t="shared" si="16"/>
        <v>43</v>
      </c>
      <c r="BH17" s="75">
        <v>82</v>
      </c>
      <c r="BI17" s="75">
        <v>181</v>
      </c>
      <c r="BJ17" s="1"/>
      <c r="BK17" s="1"/>
      <c r="BL17" s="1"/>
    </row>
    <row r="18" spans="1:64" x14ac:dyDescent="0.3">
      <c r="A18" s="28" t="s">
        <v>160</v>
      </c>
      <c r="B18" s="28" t="s">
        <v>176</v>
      </c>
      <c r="C18" s="29" t="s">
        <v>218</v>
      </c>
      <c r="D18" s="29" t="s">
        <v>222</v>
      </c>
      <c r="E18" s="102">
        <v>25518</v>
      </c>
      <c r="F18" s="30">
        <v>117.4</v>
      </c>
      <c r="G18" s="36">
        <f t="shared" si="0"/>
        <v>10</v>
      </c>
      <c r="H18" s="29" t="s">
        <v>351</v>
      </c>
      <c r="I18" s="69">
        <f t="shared" si="1"/>
        <v>5</v>
      </c>
      <c r="J18" s="32">
        <v>3</v>
      </c>
      <c r="K18" s="32">
        <v>1</v>
      </c>
      <c r="L18" s="32">
        <v>1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3">
        <v>14567</v>
      </c>
      <c r="V18" s="32">
        <v>2</v>
      </c>
      <c r="W18" s="32">
        <v>1</v>
      </c>
      <c r="X18" s="32">
        <v>1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1">
        <f t="shared" si="2"/>
        <v>4</v>
      </c>
      <c r="AH18" s="25">
        <f t="shared" si="3"/>
        <v>728.35</v>
      </c>
      <c r="AI18" s="25">
        <f t="shared" si="4"/>
        <v>134</v>
      </c>
      <c r="AJ18" s="34">
        <v>0</v>
      </c>
      <c r="AK18" s="25">
        <v>134</v>
      </c>
      <c r="AL18" s="112">
        <f t="shared" si="5"/>
        <v>36.417499999999997</v>
      </c>
      <c r="AM18" s="35">
        <f t="shared" si="6"/>
        <v>81.602251664721635</v>
      </c>
      <c r="AN18" s="36">
        <f t="shared" si="7"/>
        <v>8</v>
      </c>
      <c r="AO18" s="35">
        <f t="shared" si="8"/>
        <v>18.397748335278369</v>
      </c>
      <c r="AP18" s="30">
        <f t="shared" si="9"/>
        <v>142.71298691119995</v>
      </c>
      <c r="AQ18" s="107">
        <f t="shared" si="10"/>
        <v>0</v>
      </c>
      <c r="AR18" s="109">
        <f t="shared" si="11"/>
        <v>100</v>
      </c>
      <c r="AS18" s="34">
        <f t="shared" si="12"/>
        <v>10</v>
      </c>
      <c r="AT18" s="37">
        <v>3</v>
      </c>
      <c r="AU18" s="38">
        <f t="shared" si="13"/>
        <v>11.756407241946862</v>
      </c>
      <c r="AV18" s="37">
        <v>0</v>
      </c>
      <c r="AW18" s="66"/>
      <c r="AX18" s="37">
        <v>3</v>
      </c>
      <c r="AY18" s="37">
        <f t="shared" si="14"/>
        <v>24</v>
      </c>
      <c r="AZ18" s="37">
        <v>4</v>
      </c>
      <c r="BA18" s="37">
        <f t="shared" si="15"/>
        <v>32</v>
      </c>
      <c r="BB18" s="37">
        <v>1</v>
      </c>
      <c r="BC18" s="37">
        <v>7</v>
      </c>
      <c r="BD18" s="37">
        <v>10</v>
      </c>
      <c r="BE18" s="37" t="s">
        <v>375</v>
      </c>
      <c r="BF18" s="37" t="s">
        <v>375</v>
      </c>
      <c r="BG18" s="127">
        <f t="shared" si="16"/>
        <v>43</v>
      </c>
      <c r="BH18" s="75">
        <v>93</v>
      </c>
      <c r="BI18" s="75">
        <v>157</v>
      </c>
      <c r="BJ18" s="1"/>
      <c r="BK18" s="1"/>
      <c r="BL18" s="1"/>
    </row>
    <row r="19" spans="1:64" x14ac:dyDescent="0.3">
      <c r="A19" s="28" t="s">
        <v>160</v>
      </c>
      <c r="B19" s="28" t="s">
        <v>186</v>
      </c>
      <c r="C19" s="29" t="s">
        <v>189</v>
      </c>
      <c r="D19" s="29" t="s">
        <v>190</v>
      </c>
      <c r="E19" s="102">
        <v>8604</v>
      </c>
      <c r="F19" s="30">
        <v>140.19999999999999</v>
      </c>
      <c r="G19" s="36">
        <f t="shared" si="0"/>
        <v>10</v>
      </c>
      <c r="H19" s="29" t="s">
        <v>351</v>
      </c>
      <c r="I19" s="69">
        <f t="shared" si="1"/>
        <v>5</v>
      </c>
      <c r="J19" s="32">
        <v>1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3">
        <v>6028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1">
        <f t="shared" si="2"/>
        <v>0</v>
      </c>
      <c r="AH19" s="25">
        <f t="shared" si="3"/>
        <v>301.39999999999998</v>
      </c>
      <c r="AI19" s="25">
        <f t="shared" si="4"/>
        <v>66</v>
      </c>
      <c r="AJ19" s="34">
        <v>0</v>
      </c>
      <c r="AK19" s="25">
        <v>66</v>
      </c>
      <c r="AL19" s="112">
        <f t="shared" si="5"/>
        <v>15.07</v>
      </c>
      <c r="AM19" s="35">
        <f t="shared" si="6"/>
        <v>78.102189781021892</v>
      </c>
      <c r="AN19" s="36">
        <f t="shared" si="7"/>
        <v>8</v>
      </c>
      <c r="AO19" s="35">
        <f t="shared" si="8"/>
        <v>21.897810218978105</v>
      </c>
      <c r="AP19" s="30">
        <f t="shared" si="9"/>
        <v>175.15109251510927</v>
      </c>
      <c r="AQ19" s="107">
        <f t="shared" si="10"/>
        <v>0</v>
      </c>
      <c r="AR19" s="109">
        <f t="shared" si="11"/>
        <v>100</v>
      </c>
      <c r="AS19" s="34">
        <f t="shared" si="12"/>
        <v>10</v>
      </c>
      <c r="AT19" s="37">
        <v>0</v>
      </c>
      <c r="AU19" s="38">
        <f t="shared" si="13"/>
        <v>0</v>
      </c>
      <c r="AV19" s="37">
        <v>1</v>
      </c>
      <c r="AW19" s="66"/>
      <c r="AX19" s="37">
        <v>4</v>
      </c>
      <c r="AY19" s="37">
        <f t="shared" si="14"/>
        <v>32</v>
      </c>
      <c r="AZ19" s="37">
        <v>5</v>
      </c>
      <c r="BA19" s="37">
        <f t="shared" si="15"/>
        <v>40</v>
      </c>
      <c r="BB19" s="48">
        <v>1</v>
      </c>
      <c r="BC19" s="48">
        <v>7</v>
      </c>
      <c r="BD19" s="48">
        <v>10</v>
      </c>
      <c r="BE19" s="48" t="s">
        <v>375</v>
      </c>
      <c r="BF19" s="48" t="s">
        <v>375</v>
      </c>
      <c r="BG19" s="127">
        <f t="shared" si="16"/>
        <v>43</v>
      </c>
      <c r="BH19" s="75">
        <v>94</v>
      </c>
      <c r="BI19" s="75">
        <v>142</v>
      </c>
      <c r="BJ19" s="1"/>
      <c r="BK19" s="1"/>
      <c r="BL19" s="1"/>
    </row>
    <row r="20" spans="1:64" x14ac:dyDescent="0.3">
      <c r="A20" s="28" t="s">
        <v>160</v>
      </c>
      <c r="B20" s="28" t="s">
        <v>186</v>
      </c>
      <c r="C20" s="29" t="s">
        <v>193</v>
      </c>
      <c r="D20" s="29" t="s">
        <v>196</v>
      </c>
      <c r="E20" s="102">
        <v>10375</v>
      </c>
      <c r="F20" s="30">
        <v>220.5</v>
      </c>
      <c r="G20" s="36">
        <f t="shared" si="0"/>
        <v>10</v>
      </c>
      <c r="H20" s="29" t="s">
        <v>351</v>
      </c>
      <c r="I20" s="69">
        <f t="shared" si="1"/>
        <v>5</v>
      </c>
      <c r="J20" s="32">
        <v>1</v>
      </c>
      <c r="K20" s="32">
        <v>1</v>
      </c>
      <c r="L20" s="32">
        <v>0</v>
      </c>
      <c r="M20" s="32">
        <v>1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3">
        <v>13988</v>
      </c>
      <c r="V20" s="32">
        <v>0</v>
      </c>
      <c r="W20" s="32">
        <v>0</v>
      </c>
      <c r="X20" s="32">
        <v>0</v>
      </c>
      <c r="Y20" s="32">
        <v>0</v>
      </c>
      <c r="Z20" s="32">
        <v>1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1">
        <f t="shared" si="2"/>
        <v>1</v>
      </c>
      <c r="AH20" s="25">
        <f t="shared" si="3"/>
        <v>699.4</v>
      </c>
      <c r="AI20" s="25">
        <f t="shared" si="4"/>
        <v>125</v>
      </c>
      <c r="AJ20" s="34">
        <v>0</v>
      </c>
      <c r="AK20" s="25">
        <v>125</v>
      </c>
      <c r="AL20" s="112">
        <f t="shared" si="5"/>
        <v>34.97</v>
      </c>
      <c r="AM20" s="35">
        <f t="shared" si="6"/>
        <v>82.127537889619674</v>
      </c>
      <c r="AN20" s="36">
        <f t="shared" si="7"/>
        <v>8</v>
      </c>
      <c r="AO20" s="35">
        <f t="shared" si="8"/>
        <v>17.872462110380326</v>
      </c>
      <c r="AP20" s="30">
        <f t="shared" si="9"/>
        <v>337.06024096385545</v>
      </c>
      <c r="AQ20" s="107">
        <f t="shared" si="10"/>
        <v>0</v>
      </c>
      <c r="AR20" s="109">
        <f t="shared" si="11"/>
        <v>100</v>
      </c>
      <c r="AS20" s="34">
        <f t="shared" si="12"/>
        <v>10</v>
      </c>
      <c r="AT20" s="37">
        <v>3</v>
      </c>
      <c r="AU20" s="38">
        <f t="shared" si="13"/>
        <v>28.915662650602407</v>
      </c>
      <c r="AV20" s="37">
        <v>1</v>
      </c>
      <c r="AW20" s="66"/>
      <c r="AX20" s="37">
        <v>9</v>
      </c>
      <c r="AY20" s="37">
        <f t="shared" si="14"/>
        <v>72</v>
      </c>
      <c r="AZ20" s="37">
        <v>5</v>
      </c>
      <c r="BA20" s="37">
        <f t="shared" si="15"/>
        <v>40</v>
      </c>
      <c r="BB20" s="48">
        <v>2</v>
      </c>
      <c r="BC20" s="48">
        <v>8</v>
      </c>
      <c r="BD20" s="48">
        <v>10</v>
      </c>
      <c r="BE20" s="48" t="s">
        <v>375</v>
      </c>
      <c r="BF20" s="48" t="s">
        <v>375</v>
      </c>
      <c r="BG20" s="127">
        <f t="shared" si="16"/>
        <v>43</v>
      </c>
      <c r="BH20" s="75">
        <v>58</v>
      </c>
      <c r="BI20" s="75">
        <v>52</v>
      </c>
      <c r="BJ20" s="1"/>
      <c r="BK20" s="1"/>
      <c r="BL20" s="1"/>
    </row>
    <row r="21" spans="1:64" s="1" customFormat="1" x14ac:dyDescent="0.3">
      <c r="A21" s="28" t="s">
        <v>160</v>
      </c>
      <c r="B21" s="28" t="s">
        <v>161</v>
      </c>
      <c r="C21" s="29" t="s">
        <v>172</v>
      </c>
      <c r="D21" s="29" t="s">
        <v>173</v>
      </c>
      <c r="E21" s="102">
        <v>13268</v>
      </c>
      <c r="F21" s="30">
        <v>126.4</v>
      </c>
      <c r="G21" s="36">
        <f t="shared" si="0"/>
        <v>10</v>
      </c>
      <c r="H21" s="29" t="s">
        <v>351</v>
      </c>
      <c r="I21" s="69">
        <f t="shared" si="1"/>
        <v>5</v>
      </c>
      <c r="J21" s="32">
        <v>3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3">
        <v>9387</v>
      </c>
      <c r="V21" s="32">
        <v>7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1">
        <f t="shared" si="2"/>
        <v>7</v>
      </c>
      <c r="AH21" s="25">
        <f t="shared" si="3"/>
        <v>469.35</v>
      </c>
      <c r="AI21" s="25">
        <f t="shared" si="4"/>
        <v>70</v>
      </c>
      <c r="AJ21" s="34">
        <v>0</v>
      </c>
      <c r="AK21" s="25">
        <v>70</v>
      </c>
      <c r="AL21" s="112">
        <f t="shared" si="5"/>
        <v>23.467500000000001</v>
      </c>
      <c r="AM21" s="35">
        <f t="shared" si="6"/>
        <v>85.085756897837442</v>
      </c>
      <c r="AN21" s="36">
        <f t="shared" si="7"/>
        <v>8</v>
      </c>
      <c r="AO21" s="35">
        <f t="shared" si="8"/>
        <v>14.914243102162564</v>
      </c>
      <c r="AP21" s="30">
        <f t="shared" si="9"/>
        <v>176.87292734398554</v>
      </c>
      <c r="AQ21" s="107">
        <f t="shared" si="10"/>
        <v>0</v>
      </c>
      <c r="AR21" s="109">
        <f t="shared" si="11"/>
        <v>100</v>
      </c>
      <c r="AS21" s="34">
        <f t="shared" si="12"/>
        <v>10</v>
      </c>
      <c r="AT21" s="37">
        <v>1</v>
      </c>
      <c r="AU21" s="38">
        <f t="shared" si="13"/>
        <v>7.5369309617123905</v>
      </c>
      <c r="AV21" s="37">
        <v>1</v>
      </c>
      <c r="AW21" s="66"/>
      <c r="AX21" s="37">
        <v>6</v>
      </c>
      <c r="AY21" s="37">
        <f t="shared" si="14"/>
        <v>48</v>
      </c>
      <c r="AZ21" s="37">
        <v>5</v>
      </c>
      <c r="BA21" s="37">
        <f t="shared" si="15"/>
        <v>40</v>
      </c>
      <c r="BB21" s="48">
        <v>1</v>
      </c>
      <c r="BC21" s="48">
        <v>7</v>
      </c>
      <c r="BD21" s="48">
        <v>10</v>
      </c>
      <c r="BE21" s="48" t="s">
        <v>375</v>
      </c>
      <c r="BF21" s="48" t="s">
        <v>376</v>
      </c>
      <c r="BG21" s="127">
        <f t="shared" si="16"/>
        <v>43</v>
      </c>
      <c r="BH21" s="75">
        <v>34</v>
      </c>
      <c r="BI21" s="75">
        <v>130</v>
      </c>
    </row>
    <row r="22" spans="1:64" s="1" customFormat="1" x14ac:dyDescent="0.3">
      <c r="A22" s="28" t="s">
        <v>160</v>
      </c>
      <c r="B22" s="28" t="s">
        <v>161</v>
      </c>
      <c r="C22" s="29" t="s">
        <v>176</v>
      </c>
      <c r="D22" s="29" t="s">
        <v>178</v>
      </c>
      <c r="E22" s="102">
        <v>7319</v>
      </c>
      <c r="F22" s="30">
        <v>133.1</v>
      </c>
      <c r="G22" s="36">
        <f t="shared" si="0"/>
        <v>10</v>
      </c>
      <c r="H22" s="29" t="s">
        <v>351</v>
      </c>
      <c r="I22" s="69">
        <f t="shared" si="1"/>
        <v>5</v>
      </c>
      <c r="J22" s="32">
        <v>1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3">
        <v>3544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1">
        <f t="shared" si="2"/>
        <v>0</v>
      </c>
      <c r="AH22" s="25">
        <f t="shared" si="3"/>
        <v>177.2</v>
      </c>
      <c r="AI22" s="25">
        <f t="shared" si="4"/>
        <v>34</v>
      </c>
      <c r="AJ22" s="34">
        <v>0</v>
      </c>
      <c r="AK22" s="25">
        <v>34</v>
      </c>
      <c r="AL22" s="112">
        <f t="shared" si="5"/>
        <v>8.86</v>
      </c>
      <c r="AM22" s="35">
        <f t="shared" si="6"/>
        <v>80.812641083521441</v>
      </c>
      <c r="AN22" s="36">
        <f t="shared" si="7"/>
        <v>8</v>
      </c>
      <c r="AO22" s="35">
        <f t="shared" si="8"/>
        <v>19.187358916478555</v>
      </c>
      <c r="AP22" s="30">
        <f t="shared" si="9"/>
        <v>121.05478890558818</v>
      </c>
      <c r="AQ22" s="107">
        <f t="shared" si="10"/>
        <v>0</v>
      </c>
      <c r="AR22" s="109">
        <f t="shared" si="11"/>
        <v>100</v>
      </c>
      <c r="AS22" s="34">
        <f t="shared" si="12"/>
        <v>10</v>
      </c>
      <c r="AT22" s="37">
        <v>1</v>
      </c>
      <c r="AU22" s="38">
        <f t="shared" si="13"/>
        <v>13.663068725235687</v>
      </c>
      <c r="AV22" s="37">
        <v>0</v>
      </c>
      <c r="AW22" s="66" t="s">
        <v>454</v>
      </c>
      <c r="AX22" s="37">
        <v>1</v>
      </c>
      <c r="AY22" s="37">
        <f t="shared" si="14"/>
        <v>8</v>
      </c>
      <c r="AZ22" s="37">
        <v>1</v>
      </c>
      <c r="BA22" s="37">
        <f t="shared" si="15"/>
        <v>8</v>
      </c>
      <c r="BB22" s="37">
        <v>1</v>
      </c>
      <c r="BC22" s="37">
        <v>4</v>
      </c>
      <c r="BD22" s="37">
        <v>10</v>
      </c>
      <c r="BE22" s="48" t="s">
        <v>375</v>
      </c>
      <c r="BF22" s="48" t="s">
        <v>376</v>
      </c>
      <c r="BG22" s="127">
        <f t="shared" si="16"/>
        <v>43</v>
      </c>
      <c r="BH22" s="75">
        <v>18</v>
      </c>
      <c r="BI22" s="75">
        <v>32</v>
      </c>
    </row>
    <row r="23" spans="1:64" s="1" customFormat="1" x14ac:dyDescent="0.3">
      <c r="A23" s="28" t="s">
        <v>105</v>
      </c>
      <c r="B23" s="28" t="s">
        <v>122</v>
      </c>
      <c r="C23" s="29" t="s">
        <v>134</v>
      </c>
      <c r="D23" s="29" t="s">
        <v>137</v>
      </c>
      <c r="E23" s="102">
        <v>5130</v>
      </c>
      <c r="F23" s="39">
        <v>135</v>
      </c>
      <c r="G23" s="36">
        <f t="shared" si="0"/>
        <v>10</v>
      </c>
      <c r="H23" s="29" t="s">
        <v>350</v>
      </c>
      <c r="I23" s="69">
        <f t="shared" si="1"/>
        <v>8</v>
      </c>
      <c r="J23" s="32">
        <v>2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3">
        <v>2841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1">
        <f t="shared" si="2"/>
        <v>0</v>
      </c>
      <c r="AH23" s="25">
        <f t="shared" si="3"/>
        <v>142.05000000000001</v>
      </c>
      <c r="AI23" s="25">
        <f t="shared" si="4"/>
        <v>33</v>
      </c>
      <c r="AJ23" s="34">
        <v>0</v>
      </c>
      <c r="AK23" s="25">
        <v>33</v>
      </c>
      <c r="AL23" s="112">
        <f t="shared" si="5"/>
        <v>7.1025</v>
      </c>
      <c r="AM23" s="35">
        <f t="shared" si="6"/>
        <v>76.768743400211193</v>
      </c>
      <c r="AN23" s="36">
        <f t="shared" si="7"/>
        <v>8</v>
      </c>
      <c r="AO23" s="35">
        <f t="shared" si="8"/>
        <v>23.231256599788804</v>
      </c>
      <c r="AP23" s="30">
        <f t="shared" si="9"/>
        <v>138.45029239766086</v>
      </c>
      <c r="AQ23" s="107">
        <f t="shared" si="10"/>
        <v>0</v>
      </c>
      <c r="AR23" s="109">
        <f t="shared" si="11"/>
        <v>100</v>
      </c>
      <c r="AS23" s="34">
        <f t="shared" si="12"/>
        <v>10</v>
      </c>
      <c r="AT23" s="37">
        <v>2</v>
      </c>
      <c r="AU23" s="38">
        <f t="shared" si="13"/>
        <v>38.98635477582846</v>
      </c>
      <c r="AV23" s="37">
        <v>0</v>
      </c>
      <c r="AW23" s="66"/>
      <c r="AX23" s="37">
        <v>2</v>
      </c>
      <c r="AY23" s="37">
        <f t="shared" si="14"/>
        <v>16</v>
      </c>
      <c r="AZ23" s="37">
        <v>4</v>
      </c>
      <c r="BA23" s="37">
        <f t="shared" si="15"/>
        <v>32</v>
      </c>
      <c r="BB23" s="37">
        <v>0</v>
      </c>
      <c r="BC23" s="37">
        <v>11</v>
      </c>
      <c r="BD23" s="37">
        <v>5</v>
      </c>
      <c r="BE23" s="37" t="s">
        <v>429</v>
      </c>
      <c r="BF23" s="37" t="s">
        <v>429</v>
      </c>
      <c r="BG23" s="127">
        <f t="shared" si="16"/>
        <v>41</v>
      </c>
      <c r="BH23" s="75">
        <v>18</v>
      </c>
      <c r="BI23" s="75">
        <v>38</v>
      </c>
    </row>
    <row r="24" spans="1:64" s="1" customFormat="1" x14ac:dyDescent="0.3">
      <c r="A24" s="28" t="s">
        <v>105</v>
      </c>
      <c r="B24" s="28" t="s">
        <v>122</v>
      </c>
      <c r="C24" s="29" t="s">
        <v>122</v>
      </c>
      <c r="D24" s="29" t="s">
        <v>139</v>
      </c>
      <c r="E24" s="102">
        <v>18504</v>
      </c>
      <c r="F24" s="30">
        <v>103.4</v>
      </c>
      <c r="G24" s="36">
        <f t="shared" si="0"/>
        <v>10</v>
      </c>
      <c r="H24" s="29" t="s">
        <v>351</v>
      </c>
      <c r="I24" s="69">
        <f t="shared" si="1"/>
        <v>5</v>
      </c>
      <c r="J24" s="32">
        <v>3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3">
        <v>10950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1">
        <f t="shared" si="2"/>
        <v>0</v>
      </c>
      <c r="AH24" s="25">
        <f t="shared" si="3"/>
        <v>547.5</v>
      </c>
      <c r="AI24" s="25">
        <f t="shared" si="4"/>
        <v>132</v>
      </c>
      <c r="AJ24" s="34">
        <v>4</v>
      </c>
      <c r="AK24" s="25">
        <v>128</v>
      </c>
      <c r="AL24" s="112">
        <f t="shared" si="5"/>
        <v>27.375</v>
      </c>
      <c r="AM24" s="35">
        <f t="shared" si="6"/>
        <v>75.890410958904113</v>
      </c>
      <c r="AN24" s="36">
        <f t="shared" si="7"/>
        <v>8</v>
      </c>
      <c r="AO24" s="35">
        <f t="shared" si="8"/>
        <v>24.109589041095891</v>
      </c>
      <c r="AP24" s="30">
        <f t="shared" si="9"/>
        <v>147.94098573281451</v>
      </c>
      <c r="AQ24" s="107">
        <f t="shared" si="10"/>
        <v>21.616947686986595</v>
      </c>
      <c r="AR24" s="109">
        <f t="shared" si="11"/>
        <v>85.388127853881286</v>
      </c>
      <c r="AS24" s="34">
        <f t="shared" si="12"/>
        <v>8</v>
      </c>
      <c r="AT24" s="37">
        <v>2</v>
      </c>
      <c r="AU24" s="38">
        <f t="shared" si="13"/>
        <v>10.808473843493298</v>
      </c>
      <c r="AV24" s="37">
        <v>1</v>
      </c>
      <c r="AW24" s="66"/>
      <c r="AX24" s="37">
        <v>2</v>
      </c>
      <c r="AY24" s="37">
        <f t="shared" si="14"/>
        <v>16</v>
      </c>
      <c r="AZ24" s="37">
        <v>18</v>
      </c>
      <c r="BA24" s="37">
        <f t="shared" si="15"/>
        <v>144</v>
      </c>
      <c r="BB24" s="37">
        <v>1</v>
      </c>
      <c r="BC24" s="37">
        <v>12</v>
      </c>
      <c r="BD24" s="37">
        <v>10</v>
      </c>
      <c r="BE24" s="37" t="s">
        <v>375</v>
      </c>
      <c r="BF24" s="37" t="s">
        <v>429</v>
      </c>
      <c r="BG24" s="127">
        <f t="shared" si="16"/>
        <v>41</v>
      </c>
      <c r="BH24" s="75">
        <v>95</v>
      </c>
      <c r="BI24" s="75">
        <v>115</v>
      </c>
    </row>
    <row r="25" spans="1:64" s="1" customFormat="1" x14ac:dyDescent="0.3">
      <c r="A25" s="28" t="s">
        <v>105</v>
      </c>
      <c r="B25" s="28" t="s">
        <v>140</v>
      </c>
      <c r="C25" s="29" t="s">
        <v>143</v>
      </c>
      <c r="D25" s="29" t="s">
        <v>148</v>
      </c>
      <c r="E25" s="102">
        <v>19790</v>
      </c>
      <c r="F25" s="30">
        <v>241.4</v>
      </c>
      <c r="G25" s="36">
        <f t="shared" si="0"/>
        <v>10</v>
      </c>
      <c r="H25" s="29" t="s">
        <v>351</v>
      </c>
      <c r="I25" s="69">
        <f t="shared" si="1"/>
        <v>5</v>
      </c>
      <c r="J25" s="32">
        <v>1</v>
      </c>
      <c r="K25" s="32">
        <v>1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3">
        <v>18076</v>
      </c>
      <c r="V25" s="32">
        <v>4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1">
        <f t="shared" si="2"/>
        <v>4</v>
      </c>
      <c r="AH25" s="25">
        <f t="shared" si="3"/>
        <v>903.8</v>
      </c>
      <c r="AI25" s="25">
        <f t="shared" si="4"/>
        <v>143</v>
      </c>
      <c r="AJ25" s="34">
        <v>1</v>
      </c>
      <c r="AK25" s="25">
        <v>142</v>
      </c>
      <c r="AL25" s="112">
        <f t="shared" si="5"/>
        <v>45.19</v>
      </c>
      <c r="AM25" s="35">
        <f t="shared" si="6"/>
        <v>84.177915468023897</v>
      </c>
      <c r="AN25" s="36">
        <f t="shared" si="7"/>
        <v>8</v>
      </c>
      <c r="AO25" s="35">
        <f t="shared" si="8"/>
        <v>15.822084531976103</v>
      </c>
      <c r="AP25" s="30">
        <f t="shared" si="9"/>
        <v>228.34765032844871</v>
      </c>
      <c r="AQ25" s="107">
        <f t="shared" si="10"/>
        <v>5.0530570995452244</v>
      </c>
      <c r="AR25" s="109">
        <f t="shared" si="11"/>
        <v>97.78712104447888</v>
      </c>
      <c r="AS25" s="34">
        <f t="shared" si="12"/>
        <v>8</v>
      </c>
      <c r="AT25" s="37">
        <v>5</v>
      </c>
      <c r="AU25" s="38">
        <f t="shared" si="13"/>
        <v>25.265285497726126</v>
      </c>
      <c r="AV25" s="37">
        <v>1</v>
      </c>
      <c r="AW25" s="66"/>
      <c r="AX25" s="37">
        <v>2</v>
      </c>
      <c r="AY25" s="37">
        <f t="shared" si="14"/>
        <v>16</v>
      </c>
      <c r="AZ25" s="37">
        <v>9</v>
      </c>
      <c r="BA25" s="37">
        <f t="shared" si="15"/>
        <v>72</v>
      </c>
      <c r="BB25" s="37">
        <v>2</v>
      </c>
      <c r="BC25" s="37">
        <v>10</v>
      </c>
      <c r="BD25" s="37">
        <v>10</v>
      </c>
      <c r="BE25" s="37" t="s">
        <v>376</v>
      </c>
      <c r="BF25" s="37" t="s">
        <v>429</v>
      </c>
      <c r="BG25" s="127">
        <f t="shared" si="16"/>
        <v>41</v>
      </c>
      <c r="BH25" s="75">
        <v>73</v>
      </c>
      <c r="BI25" s="75">
        <v>300</v>
      </c>
    </row>
    <row r="26" spans="1:64" s="1" customFormat="1" x14ac:dyDescent="0.3">
      <c r="A26" s="28" t="s">
        <v>4</v>
      </c>
      <c r="B26" s="28" t="s">
        <v>43</v>
      </c>
      <c r="C26" s="29" t="s">
        <v>58</v>
      </c>
      <c r="D26" s="29" t="s">
        <v>60</v>
      </c>
      <c r="E26" s="102">
        <v>12091</v>
      </c>
      <c r="F26" s="30">
        <v>254.4</v>
      </c>
      <c r="G26" s="36">
        <f t="shared" si="0"/>
        <v>10</v>
      </c>
      <c r="H26" s="29" t="s">
        <v>352</v>
      </c>
      <c r="I26" s="69">
        <f t="shared" si="1"/>
        <v>3</v>
      </c>
      <c r="J26" s="45">
        <v>1</v>
      </c>
      <c r="K26" s="45">
        <v>1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32">
        <v>0</v>
      </c>
      <c r="R26" s="45">
        <v>0</v>
      </c>
      <c r="S26" s="45">
        <v>0</v>
      </c>
      <c r="T26" s="45">
        <v>0</v>
      </c>
      <c r="U26" s="33">
        <v>8973</v>
      </c>
      <c r="V26" s="32">
        <v>8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31">
        <f t="shared" si="2"/>
        <v>8</v>
      </c>
      <c r="AH26" s="25">
        <f t="shared" si="3"/>
        <v>448.65</v>
      </c>
      <c r="AI26" s="25">
        <f t="shared" si="4"/>
        <v>68</v>
      </c>
      <c r="AJ26" s="34">
        <v>0</v>
      </c>
      <c r="AK26" s="25">
        <v>68</v>
      </c>
      <c r="AL26" s="112">
        <f t="shared" si="5"/>
        <v>22.432500000000001</v>
      </c>
      <c r="AM26" s="35">
        <f t="shared" si="6"/>
        <v>84.843419146327875</v>
      </c>
      <c r="AN26" s="36">
        <f t="shared" si="7"/>
        <v>8</v>
      </c>
      <c r="AO26" s="35">
        <f t="shared" si="8"/>
        <v>15.156580853672127</v>
      </c>
      <c r="AP26" s="30">
        <f t="shared" si="9"/>
        <v>185.53055992060212</v>
      </c>
      <c r="AQ26" s="107">
        <f t="shared" si="10"/>
        <v>0</v>
      </c>
      <c r="AR26" s="109">
        <f t="shared" si="11"/>
        <v>100</v>
      </c>
      <c r="AS26" s="34">
        <f t="shared" si="12"/>
        <v>10</v>
      </c>
      <c r="AT26" s="37">
        <v>4</v>
      </c>
      <c r="AU26" s="38">
        <f t="shared" si="13"/>
        <v>33.082458026631379</v>
      </c>
      <c r="AV26" s="37">
        <v>0</v>
      </c>
      <c r="AW26" s="66"/>
      <c r="AX26" s="37">
        <v>1</v>
      </c>
      <c r="AY26" s="37">
        <f t="shared" si="14"/>
        <v>8</v>
      </c>
      <c r="AZ26" s="37">
        <v>5</v>
      </c>
      <c r="BA26" s="37">
        <f t="shared" si="15"/>
        <v>40</v>
      </c>
      <c r="BB26" s="37">
        <v>1</v>
      </c>
      <c r="BC26" s="37">
        <v>10</v>
      </c>
      <c r="BD26" s="37">
        <v>10</v>
      </c>
      <c r="BE26" s="37" t="s">
        <v>428</v>
      </c>
      <c r="BF26" s="37" t="s">
        <v>429</v>
      </c>
      <c r="BG26" s="127">
        <f t="shared" si="16"/>
        <v>41</v>
      </c>
      <c r="BH26" s="75">
        <v>56</v>
      </c>
      <c r="BI26" s="75">
        <v>81</v>
      </c>
      <c r="BJ26" s="12"/>
      <c r="BK26" s="12"/>
      <c r="BL26" s="12"/>
    </row>
    <row r="27" spans="1:64" s="1" customFormat="1" x14ac:dyDescent="0.3">
      <c r="A27" s="28" t="s">
        <v>4</v>
      </c>
      <c r="B27" s="28" t="s">
        <v>43</v>
      </c>
      <c r="C27" s="29" t="s">
        <v>44</v>
      </c>
      <c r="D27" s="29" t="s">
        <v>49</v>
      </c>
      <c r="E27" s="102">
        <v>16352</v>
      </c>
      <c r="F27" s="30">
        <v>556.6</v>
      </c>
      <c r="G27" s="36">
        <f t="shared" si="0"/>
        <v>10</v>
      </c>
      <c r="H27" s="29" t="s">
        <v>352</v>
      </c>
      <c r="I27" s="69">
        <f t="shared" si="1"/>
        <v>3</v>
      </c>
      <c r="J27" s="45">
        <v>1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32">
        <v>0</v>
      </c>
      <c r="R27" s="45">
        <v>0</v>
      </c>
      <c r="S27" s="45">
        <v>0</v>
      </c>
      <c r="T27" s="45">
        <v>0</v>
      </c>
      <c r="U27" s="33">
        <v>10194</v>
      </c>
      <c r="V27" s="32">
        <v>2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31">
        <f t="shared" si="2"/>
        <v>2</v>
      </c>
      <c r="AH27" s="25">
        <f t="shared" si="3"/>
        <v>509.7</v>
      </c>
      <c r="AI27" s="25">
        <f t="shared" si="4"/>
        <v>85</v>
      </c>
      <c r="AJ27" s="34">
        <v>0</v>
      </c>
      <c r="AK27" s="25">
        <v>85</v>
      </c>
      <c r="AL27" s="112">
        <f t="shared" si="5"/>
        <v>25.484999999999999</v>
      </c>
      <c r="AM27" s="35">
        <f t="shared" si="6"/>
        <v>83.323523641357667</v>
      </c>
      <c r="AN27" s="36">
        <f t="shared" si="7"/>
        <v>8</v>
      </c>
      <c r="AO27" s="35">
        <f t="shared" si="8"/>
        <v>16.67647635864234</v>
      </c>
      <c r="AP27" s="30">
        <f t="shared" si="9"/>
        <v>155.85249510763208</v>
      </c>
      <c r="AQ27" s="107">
        <f t="shared" si="10"/>
        <v>0</v>
      </c>
      <c r="AR27" s="109">
        <f t="shared" si="11"/>
        <v>100</v>
      </c>
      <c r="AS27" s="34">
        <f t="shared" si="12"/>
        <v>10</v>
      </c>
      <c r="AT27" s="37">
        <v>4</v>
      </c>
      <c r="AU27" s="38">
        <f t="shared" si="13"/>
        <v>24.461839530332679</v>
      </c>
      <c r="AV27" s="37">
        <v>1</v>
      </c>
      <c r="AW27" s="66"/>
      <c r="AX27" s="37">
        <v>2</v>
      </c>
      <c r="AY27" s="37">
        <f t="shared" si="14"/>
        <v>16</v>
      </c>
      <c r="AZ27" s="37">
        <v>3</v>
      </c>
      <c r="BA27" s="37">
        <f t="shared" si="15"/>
        <v>24</v>
      </c>
      <c r="BB27" s="37">
        <v>1</v>
      </c>
      <c r="BC27" s="37">
        <v>7</v>
      </c>
      <c r="BD27" s="37">
        <v>10</v>
      </c>
      <c r="BE27" s="37" t="s">
        <v>428</v>
      </c>
      <c r="BF27" s="37" t="s">
        <v>429</v>
      </c>
      <c r="BG27" s="127">
        <f t="shared" si="16"/>
        <v>41</v>
      </c>
      <c r="BH27" s="75">
        <v>69</v>
      </c>
      <c r="BI27" s="75">
        <v>103</v>
      </c>
      <c r="BJ27" s="12"/>
      <c r="BK27" s="12"/>
      <c r="BL27" s="12"/>
    </row>
    <row r="28" spans="1:64" s="1" customFormat="1" x14ac:dyDescent="0.3">
      <c r="A28" s="28" t="s">
        <v>4</v>
      </c>
      <c r="B28" s="28" t="s">
        <v>43</v>
      </c>
      <c r="C28" s="29" t="s">
        <v>58</v>
      </c>
      <c r="D28" s="29" t="s">
        <v>63</v>
      </c>
      <c r="E28" s="102">
        <v>15532</v>
      </c>
      <c r="F28" s="30">
        <v>254.1</v>
      </c>
      <c r="G28" s="36">
        <f t="shared" si="0"/>
        <v>10</v>
      </c>
      <c r="H28" s="29" t="s">
        <v>351</v>
      </c>
      <c r="I28" s="69">
        <f t="shared" si="1"/>
        <v>5</v>
      </c>
      <c r="J28" s="45">
        <v>1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32">
        <v>0</v>
      </c>
      <c r="R28" s="45">
        <v>0</v>
      </c>
      <c r="S28" s="45">
        <v>0</v>
      </c>
      <c r="T28" s="45">
        <v>0</v>
      </c>
      <c r="U28" s="33">
        <v>7044</v>
      </c>
      <c r="V28" s="32">
        <v>2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31">
        <f t="shared" si="2"/>
        <v>2</v>
      </c>
      <c r="AH28" s="25">
        <f t="shared" si="3"/>
        <v>352.2</v>
      </c>
      <c r="AI28" s="25">
        <f t="shared" si="4"/>
        <v>63</v>
      </c>
      <c r="AJ28" s="34">
        <v>1</v>
      </c>
      <c r="AK28" s="25">
        <v>62</v>
      </c>
      <c r="AL28" s="112">
        <f t="shared" si="5"/>
        <v>17.61</v>
      </c>
      <c r="AM28" s="35">
        <f t="shared" si="6"/>
        <v>82.112436115843266</v>
      </c>
      <c r="AN28" s="36">
        <f t="shared" si="7"/>
        <v>8</v>
      </c>
      <c r="AO28" s="35">
        <f t="shared" si="8"/>
        <v>17.88756388415673</v>
      </c>
      <c r="AP28" s="30">
        <f t="shared" si="9"/>
        <v>113.37883080092712</v>
      </c>
      <c r="AQ28" s="107">
        <f t="shared" si="10"/>
        <v>6.4383208859129546</v>
      </c>
      <c r="AR28" s="109">
        <f t="shared" si="11"/>
        <v>94.321408290743889</v>
      </c>
      <c r="AS28" s="34">
        <f t="shared" si="12"/>
        <v>8</v>
      </c>
      <c r="AT28" s="37">
        <v>4</v>
      </c>
      <c r="AU28" s="38">
        <f t="shared" si="13"/>
        <v>25.753283543651818</v>
      </c>
      <c r="AV28" s="37">
        <v>1</v>
      </c>
      <c r="AW28" s="66"/>
      <c r="AX28" s="37">
        <v>1</v>
      </c>
      <c r="AY28" s="37">
        <f t="shared" si="14"/>
        <v>8</v>
      </c>
      <c r="AZ28" s="37">
        <v>2</v>
      </c>
      <c r="BA28" s="37">
        <f t="shared" si="15"/>
        <v>16</v>
      </c>
      <c r="BB28" s="37">
        <v>1</v>
      </c>
      <c r="BC28" s="37">
        <v>10</v>
      </c>
      <c r="BD28" s="37">
        <v>10</v>
      </c>
      <c r="BE28" s="37" t="s">
        <v>428</v>
      </c>
      <c r="BF28" s="37" t="s">
        <v>429</v>
      </c>
      <c r="BG28" s="127">
        <f t="shared" si="16"/>
        <v>41</v>
      </c>
      <c r="BH28" s="75">
        <v>24</v>
      </c>
      <c r="BI28" s="75">
        <v>46</v>
      </c>
      <c r="BJ28" s="12"/>
      <c r="BK28" s="12"/>
      <c r="BL28" s="12"/>
    </row>
    <row r="29" spans="1:64" s="1" customFormat="1" x14ac:dyDescent="0.3">
      <c r="A29" s="28" t="s">
        <v>4</v>
      </c>
      <c r="B29" s="28" t="s">
        <v>43</v>
      </c>
      <c r="C29" s="29" t="s">
        <v>44</v>
      </c>
      <c r="D29" s="29" t="s">
        <v>51</v>
      </c>
      <c r="E29" s="102">
        <v>28196</v>
      </c>
      <c r="F29" s="40">
        <v>1241.5999999999999</v>
      </c>
      <c r="G29" s="36">
        <f t="shared" si="0"/>
        <v>10</v>
      </c>
      <c r="H29" s="29" t="s">
        <v>352</v>
      </c>
      <c r="I29" s="69">
        <f t="shared" si="1"/>
        <v>3</v>
      </c>
      <c r="J29" s="45">
        <v>1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32">
        <v>0</v>
      </c>
      <c r="R29" s="45">
        <v>0</v>
      </c>
      <c r="S29" s="45">
        <v>0</v>
      </c>
      <c r="T29" s="45">
        <v>0</v>
      </c>
      <c r="U29" s="33">
        <v>12019</v>
      </c>
      <c r="V29" s="32">
        <v>9</v>
      </c>
      <c r="W29" s="41">
        <v>0</v>
      </c>
      <c r="X29" s="41">
        <v>1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31">
        <f t="shared" si="2"/>
        <v>10</v>
      </c>
      <c r="AH29" s="25">
        <f t="shared" si="3"/>
        <v>600.95000000000005</v>
      </c>
      <c r="AI29" s="25">
        <f t="shared" si="4"/>
        <v>82</v>
      </c>
      <c r="AJ29" s="34">
        <v>0</v>
      </c>
      <c r="AK29" s="25">
        <v>82</v>
      </c>
      <c r="AL29" s="112">
        <f t="shared" si="5"/>
        <v>30.047499999999999</v>
      </c>
      <c r="AM29" s="35">
        <f t="shared" si="6"/>
        <v>86.354938014809889</v>
      </c>
      <c r="AN29" s="36">
        <f t="shared" si="7"/>
        <v>8</v>
      </c>
      <c r="AO29" s="35">
        <f t="shared" si="8"/>
        <v>13.645061985190116</v>
      </c>
      <c r="AP29" s="30">
        <f t="shared" si="9"/>
        <v>106.56653426017876</v>
      </c>
      <c r="AQ29" s="107">
        <f t="shared" si="10"/>
        <v>0</v>
      </c>
      <c r="AR29" s="109">
        <f t="shared" si="11"/>
        <v>100</v>
      </c>
      <c r="AS29" s="34">
        <f t="shared" si="12"/>
        <v>10</v>
      </c>
      <c r="AT29" s="37">
        <v>7</v>
      </c>
      <c r="AU29" s="38">
        <f t="shared" si="13"/>
        <v>24.826216484607745</v>
      </c>
      <c r="AV29" s="37">
        <v>1</v>
      </c>
      <c r="AW29" s="66"/>
      <c r="AX29" s="37">
        <v>3</v>
      </c>
      <c r="AY29" s="37">
        <f t="shared" si="14"/>
        <v>24</v>
      </c>
      <c r="AZ29" s="37">
        <v>4</v>
      </c>
      <c r="BA29" s="37">
        <f t="shared" si="15"/>
        <v>32</v>
      </c>
      <c r="BB29" s="37">
        <v>1</v>
      </c>
      <c r="BC29" s="37">
        <v>3</v>
      </c>
      <c r="BD29" s="37">
        <v>10</v>
      </c>
      <c r="BE29" s="37" t="s">
        <v>428</v>
      </c>
      <c r="BF29" s="37" t="s">
        <v>429</v>
      </c>
      <c r="BG29" s="127">
        <f t="shared" si="16"/>
        <v>41</v>
      </c>
      <c r="BH29" s="75">
        <v>103</v>
      </c>
      <c r="BI29" s="75">
        <v>186</v>
      </c>
      <c r="BJ29" s="12"/>
      <c r="BK29" s="12"/>
      <c r="BL29" s="12"/>
    </row>
    <row r="30" spans="1:64" s="1" customFormat="1" x14ac:dyDescent="0.3">
      <c r="A30" s="28" t="s">
        <v>70</v>
      </c>
      <c r="B30" s="28" t="s">
        <v>71</v>
      </c>
      <c r="C30" s="29" t="s">
        <v>94</v>
      </c>
      <c r="D30" s="29" t="s">
        <v>96</v>
      </c>
      <c r="E30" s="102">
        <v>21802</v>
      </c>
      <c r="F30" s="30">
        <v>714.4</v>
      </c>
      <c r="G30" s="36">
        <f t="shared" si="0"/>
        <v>10</v>
      </c>
      <c r="H30" s="29" t="s">
        <v>352</v>
      </c>
      <c r="I30" s="69">
        <f t="shared" si="1"/>
        <v>3</v>
      </c>
      <c r="J30" s="32">
        <v>1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3">
        <v>10924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1">
        <f t="shared" si="2"/>
        <v>0</v>
      </c>
      <c r="AH30" s="25">
        <f t="shared" si="3"/>
        <v>546.20000000000005</v>
      </c>
      <c r="AI30" s="25">
        <f t="shared" si="4"/>
        <v>74</v>
      </c>
      <c r="AJ30" s="34">
        <v>0</v>
      </c>
      <c r="AK30" s="25">
        <v>74</v>
      </c>
      <c r="AL30" s="112">
        <f t="shared" si="5"/>
        <v>27.31</v>
      </c>
      <c r="AM30" s="35">
        <f t="shared" si="6"/>
        <v>86.451849139509335</v>
      </c>
      <c r="AN30" s="36">
        <f t="shared" si="7"/>
        <v>8</v>
      </c>
      <c r="AO30" s="35">
        <f t="shared" si="8"/>
        <v>13.548150860490663</v>
      </c>
      <c r="AP30" s="30">
        <f t="shared" si="9"/>
        <v>125.26373727180994</v>
      </c>
      <c r="AQ30" s="107">
        <f t="shared" si="10"/>
        <v>0</v>
      </c>
      <c r="AR30" s="109">
        <f t="shared" si="11"/>
        <v>100</v>
      </c>
      <c r="AS30" s="34">
        <f t="shared" si="12"/>
        <v>10</v>
      </c>
      <c r="AT30" s="37">
        <v>8</v>
      </c>
      <c r="AU30" s="38">
        <f t="shared" si="13"/>
        <v>36.693881295294005</v>
      </c>
      <c r="AV30" s="37">
        <v>0</v>
      </c>
      <c r="AW30" s="66" t="s">
        <v>394</v>
      </c>
      <c r="AX30" s="37">
        <v>1</v>
      </c>
      <c r="AY30" s="37">
        <f t="shared" si="14"/>
        <v>8</v>
      </c>
      <c r="AZ30" s="37">
        <v>3</v>
      </c>
      <c r="BA30" s="37">
        <f t="shared" si="15"/>
        <v>24</v>
      </c>
      <c r="BB30" s="37">
        <v>0</v>
      </c>
      <c r="BC30" s="37">
        <v>8</v>
      </c>
      <c r="BD30" s="37">
        <v>10</v>
      </c>
      <c r="BE30" s="37" t="s">
        <v>375</v>
      </c>
      <c r="BF30" s="37" t="s">
        <v>376</v>
      </c>
      <c r="BG30" s="127">
        <f t="shared" si="16"/>
        <v>41</v>
      </c>
      <c r="BH30" s="75">
        <v>128</v>
      </c>
      <c r="BI30" s="75">
        <v>191</v>
      </c>
      <c r="BJ30" s="12"/>
      <c r="BK30" s="12"/>
      <c r="BL30" s="12"/>
    </row>
    <row r="31" spans="1:64" s="1" customFormat="1" x14ac:dyDescent="0.3">
      <c r="A31" s="28" t="s">
        <v>70</v>
      </c>
      <c r="B31" s="28" t="s">
        <v>71</v>
      </c>
      <c r="C31" s="29" t="s">
        <v>94</v>
      </c>
      <c r="D31" s="29" t="s">
        <v>97</v>
      </c>
      <c r="E31" s="102">
        <v>28706</v>
      </c>
      <c r="F31" s="40">
        <v>1180.4000000000001</v>
      </c>
      <c r="G31" s="36">
        <f t="shared" si="0"/>
        <v>10</v>
      </c>
      <c r="H31" s="29" t="s">
        <v>352</v>
      </c>
      <c r="I31" s="69">
        <f t="shared" si="1"/>
        <v>3</v>
      </c>
      <c r="J31" s="32">
        <v>1</v>
      </c>
      <c r="K31" s="32">
        <v>0</v>
      </c>
      <c r="L31" s="32">
        <v>1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3">
        <v>17934</v>
      </c>
      <c r="V31" s="32">
        <v>2</v>
      </c>
      <c r="W31" s="32">
        <v>0</v>
      </c>
      <c r="X31" s="32">
        <v>1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1">
        <f t="shared" si="2"/>
        <v>3</v>
      </c>
      <c r="AH31" s="25">
        <f t="shared" si="3"/>
        <v>896.7</v>
      </c>
      <c r="AI31" s="25">
        <f t="shared" si="4"/>
        <v>99</v>
      </c>
      <c r="AJ31" s="34">
        <v>0</v>
      </c>
      <c r="AK31" s="25">
        <v>99</v>
      </c>
      <c r="AL31" s="112">
        <f t="shared" si="5"/>
        <v>44.835000000000001</v>
      </c>
      <c r="AM31" s="35">
        <f t="shared" si="6"/>
        <v>88.959518233522914</v>
      </c>
      <c r="AN31" s="36">
        <f t="shared" si="7"/>
        <v>8</v>
      </c>
      <c r="AO31" s="35">
        <f t="shared" si="8"/>
        <v>11.040481766477082</v>
      </c>
      <c r="AP31" s="30">
        <f t="shared" si="9"/>
        <v>156.18685988991851</v>
      </c>
      <c r="AQ31" s="107">
        <f t="shared" si="10"/>
        <v>0</v>
      </c>
      <c r="AR31" s="109">
        <f t="shared" si="11"/>
        <v>100</v>
      </c>
      <c r="AS31" s="34">
        <f t="shared" si="12"/>
        <v>10</v>
      </c>
      <c r="AT31" s="37">
        <v>9</v>
      </c>
      <c r="AU31" s="38">
        <f t="shared" si="13"/>
        <v>31.352330523235562</v>
      </c>
      <c r="AV31" s="37">
        <v>1</v>
      </c>
      <c r="AW31" s="66"/>
      <c r="AX31" s="37">
        <v>7</v>
      </c>
      <c r="AY31" s="37">
        <f t="shared" si="14"/>
        <v>56</v>
      </c>
      <c r="AZ31" s="37">
        <v>5</v>
      </c>
      <c r="BA31" s="37">
        <f t="shared" si="15"/>
        <v>40</v>
      </c>
      <c r="BB31" s="37">
        <v>0</v>
      </c>
      <c r="BC31" s="37">
        <v>8</v>
      </c>
      <c r="BD31" s="37">
        <v>10</v>
      </c>
      <c r="BE31" s="37" t="s">
        <v>375</v>
      </c>
      <c r="BF31" s="37" t="s">
        <v>376</v>
      </c>
      <c r="BG31" s="127">
        <f t="shared" si="16"/>
        <v>41</v>
      </c>
      <c r="BH31" s="75">
        <v>247</v>
      </c>
      <c r="BI31" s="75">
        <v>202</v>
      </c>
      <c r="BJ31" s="12"/>
      <c r="BK31" s="12"/>
      <c r="BL31" s="12"/>
    </row>
    <row r="32" spans="1:64" s="1" customFormat="1" x14ac:dyDescent="0.3">
      <c r="A32" s="28" t="s">
        <v>269</v>
      </c>
      <c r="B32" s="28" t="s">
        <v>276</v>
      </c>
      <c r="C32" s="29" t="s">
        <v>325</v>
      </c>
      <c r="D32" s="29" t="s">
        <v>342</v>
      </c>
      <c r="E32" s="102">
        <v>5886</v>
      </c>
      <c r="F32" s="31">
        <v>255.2</v>
      </c>
      <c r="G32" s="36">
        <f t="shared" si="0"/>
        <v>10</v>
      </c>
      <c r="H32" s="29" t="s">
        <v>351</v>
      </c>
      <c r="I32" s="69">
        <f t="shared" si="1"/>
        <v>5</v>
      </c>
      <c r="J32" s="32">
        <v>1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3">
        <v>5674</v>
      </c>
      <c r="V32" s="32">
        <v>1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1">
        <f t="shared" si="2"/>
        <v>1</v>
      </c>
      <c r="AH32" s="25">
        <f t="shared" si="3"/>
        <v>283.7</v>
      </c>
      <c r="AI32" s="25">
        <f t="shared" si="4"/>
        <v>65</v>
      </c>
      <c r="AJ32" s="34">
        <v>1</v>
      </c>
      <c r="AK32" s="25">
        <v>64</v>
      </c>
      <c r="AL32" s="112">
        <f t="shared" si="5"/>
        <v>14.185</v>
      </c>
      <c r="AM32" s="35">
        <f t="shared" si="6"/>
        <v>77.08847373986606</v>
      </c>
      <c r="AN32" s="36">
        <f t="shared" si="7"/>
        <v>8</v>
      </c>
      <c r="AO32" s="35">
        <f t="shared" si="8"/>
        <v>22.911526260133947</v>
      </c>
      <c r="AP32" s="30">
        <f t="shared" si="9"/>
        <v>240.99558273870201</v>
      </c>
      <c r="AQ32" s="107">
        <f t="shared" si="10"/>
        <v>16.989466530750935</v>
      </c>
      <c r="AR32" s="109">
        <f t="shared" si="11"/>
        <v>92.950299612266477</v>
      </c>
      <c r="AS32" s="34">
        <f t="shared" si="12"/>
        <v>8</v>
      </c>
      <c r="AT32" s="37">
        <v>3</v>
      </c>
      <c r="AU32" s="38">
        <f t="shared" si="13"/>
        <v>50.968399592252808</v>
      </c>
      <c r="AV32" s="48">
        <v>0</v>
      </c>
      <c r="AW32" s="67" t="s">
        <v>372</v>
      </c>
      <c r="AX32" s="48">
        <v>2</v>
      </c>
      <c r="AY32" s="37">
        <f t="shared" si="14"/>
        <v>16</v>
      </c>
      <c r="AZ32" s="48">
        <v>3</v>
      </c>
      <c r="BA32" s="37">
        <f t="shared" si="15"/>
        <v>24</v>
      </c>
      <c r="BB32" s="48">
        <v>0</v>
      </c>
      <c r="BC32" s="48">
        <v>8</v>
      </c>
      <c r="BD32" s="37">
        <v>10</v>
      </c>
      <c r="BE32" s="48" t="s">
        <v>375</v>
      </c>
      <c r="BF32" s="48" t="s">
        <v>376</v>
      </c>
      <c r="BG32" s="127">
        <f t="shared" si="16"/>
        <v>41</v>
      </c>
      <c r="BH32" s="75">
        <v>44</v>
      </c>
      <c r="BI32" s="75">
        <v>70</v>
      </c>
    </row>
    <row r="33" spans="1:61" s="1" customFormat="1" x14ac:dyDescent="0.3">
      <c r="A33" s="28" t="s">
        <v>269</v>
      </c>
      <c r="B33" s="28" t="s">
        <v>276</v>
      </c>
      <c r="C33" s="29" t="s">
        <v>276</v>
      </c>
      <c r="D33" s="29" t="s">
        <v>337</v>
      </c>
      <c r="E33" s="102">
        <v>15361</v>
      </c>
      <c r="F33" s="31">
        <v>239.7</v>
      </c>
      <c r="G33" s="36">
        <f t="shared" si="0"/>
        <v>10</v>
      </c>
      <c r="H33" s="29" t="s">
        <v>351</v>
      </c>
      <c r="I33" s="69">
        <f t="shared" si="1"/>
        <v>5</v>
      </c>
      <c r="J33" s="32">
        <v>1</v>
      </c>
      <c r="K33" s="32">
        <v>1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3">
        <v>12449</v>
      </c>
      <c r="V33" s="32">
        <v>1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1">
        <f t="shared" si="2"/>
        <v>1</v>
      </c>
      <c r="AH33" s="25">
        <f t="shared" si="3"/>
        <v>622.45000000000005</v>
      </c>
      <c r="AI33" s="25">
        <f t="shared" si="4"/>
        <v>95</v>
      </c>
      <c r="AJ33" s="34">
        <v>1</v>
      </c>
      <c r="AK33" s="25">
        <v>94</v>
      </c>
      <c r="AL33" s="112">
        <f t="shared" si="5"/>
        <v>31.122499999999999</v>
      </c>
      <c r="AM33" s="35">
        <f t="shared" si="6"/>
        <v>84.737729938147638</v>
      </c>
      <c r="AN33" s="36">
        <f t="shared" si="7"/>
        <v>8</v>
      </c>
      <c r="AO33" s="35">
        <f t="shared" si="8"/>
        <v>15.262270061852357</v>
      </c>
      <c r="AP33" s="30">
        <f t="shared" si="9"/>
        <v>202.60725213202269</v>
      </c>
      <c r="AQ33" s="107">
        <f t="shared" si="10"/>
        <v>6.509992839007877</v>
      </c>
      <c r="AR33" s="109">
        <f t="shared" si="11"/>
        <v>96.786890513294239</v>
      </c>
      <c r="AS33" s="34">
        <f t="shared" si="12"/>
        <v>8</v>
      </c>
      <c r="AT33" s="37">
        <v>1</v>
      </c>
      <c r="AU33" s="38">
        <f t="shared" si="13"/>
        <v>6.509992839007877</v>
      </c>
      <c r="AV33" s="48">
        <v>0</v>
      </c>
      <c r="AW33" s="67" t="s">
        <v>374</v>
      </c>
      <c r="AX33" s="48">
        <v>2</v>
      </c>
      <c r="AY33" s="37">
        <f t="shared" si="14"/>
        <v>16</v>
      </c>
      <c r="AZ33" s="48">
        <v>3</v>
      </c>
      <c r="BA33" s="37">
        <f t="shared" si="15"/>
        <v>24</v>
      </c>
      <c r="BB33" s="48">
        <v>0</v>
      </c>
      <c r="BC33" s="48">
        <v>8</v>
      </c>
      <c r="BD33" s="37">
        <v>10</v>
      </c>
      <c r="BE33" s="48" t="s">
        <v>375</v>
      </c>
      <c r="BF33" s="48" t="s">
        <v>376</v>
      </c>
      <c r="BG33" s="127">
        <f t="shared" si="16"/>
        <v>41</v>
      </c>
      <c r="BH33" s="75">
        <v>28</v>
      </c>
      <c r="BI33" s="75">
        <v>81</v>
      </c>
    </row>
    <row r="34" spans="1:61" s="1" customFormat="1" x14ac:dyDescent="0.3">
      <c r="A34" s="28" t="s">
        <v>269</v>
      </c>
      <c r="B34" s="28" t="s">
        <v>282</v>
      </c>
      <c r="C34" s="29" t="s">
        <v>98</v>
      </c>
      <c r="D34" s="29" t="s">
        <v>293</v>
      </c>
      <c r="E34" s="102">
        <v>9082</v>
      </c>
      <c r="F34" s="31">
        <v>649</v>
      </c>
      <c r="G34" s="36">
        <f t="shared" si="0"/>
        <v>10</v>
      </c>
      <c r="H34" s="29" t="s">
        <v>352</v>
      </c>
      <c r="I34" s="69">
        <f t="shared" si="1"/>
        <v>3</v>
      </c>
      <c r="J34" s="32">
        <v>1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3">
        <v>6242</v>
      </c>
      <c r="V34" s="32">
        <v>1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1">
        <f t="shared" si="2"/>
        <v>1</v>
      </c>
      <c r="AH34" s="25">
        <f t="shared" si="3"/>
        <v>312.10000000000002</v>
      </c>
      <c r="AI34" s="25">
        <f t="shared" si="4"/>
        <v>20</v>
      </c>
      <c r="AJ34" s="34">
        <v>0</v>
      </c>
      <c r="AK34" s="25">
        <v>20</v>
      </c>
      <c r="AL34" s="112">
        <f t="shared" si="5"/>
        <v>15.605</v>
      </c>
      <c r="AM34" s="35">
        <f t="shared" si="6"/>
        <v>93.591797500801022</v>
      </c>
      <c r="AN34" s="36">
        <f t="shared" si="7"/>
        <v>8</v>
      </c>
      <c r="AO34" s="35">
        <f t="shared" si="8"/>
        <v>6.4082024991989739</v>
      </c>
      <c r="AP34" s="30">
        <f t="shared" si="9"/>
        <v>171.82338691918082</v>
      </c>
      <c r="AQ34" s="107">
        <f t="shared" si="10"/>
        <v>0</v>
      </c>
      <c r="AR34" s="109">
        <f t="shared" si="11"/>
        <v>100</v>
      </c>
      <c r="AS34" s="34">
        <f t="shared" si="12"/>
        <v>10</v>
      </c>
      <c r="AT34" s="37">
        <v>3</v>
      </c>
      <c r="AU34" s="38">
        <f t="shared" si="13"/>
        <v>33.032371724289803</v>
      </c>
      <c r="AV34" s="37">
        <v>0</v>
      </c>
      <c r="AW34" s="66" t="s">
        <v>460</v>
      </c>
      <c r="AX34" s="37">
        <v>1</v>
      </c>
      <c r="AY34" s="37">
        <f t="shared" si="14"/>
        <v>8</v>
      </c>
      <c r="AZ34" s="37">
        <v>9</v>
      </c>
      <c r="BA34" s="37">
        <f t="shared" si="15"/>
        <v>72</v>
      </c>
      <c r="BB34" s="37">
        <v>0</v>
      </c>
      <c r="BC34" s="37">
        <v>3</v>
      </c>
      <c r="BD34" s="37">
        <v>10</v>
      </c>
      <c r="BE34" s="37" t="s">
        <v>375</v>
      </c>
      <c r="BF34" s="37" t="s">
        <v>376</v>
      </c>
      <c r="BG34" s="127">
        <f t="shared" si="16"/>
        <v>41</v>
      </c>
      <c r="BH34" s="75">
        <v>42</v>
      </c>
      <c r="BI34" s="75">
        <v>68</v>
      </c>
    </row>
    <row r="35" spans="1:61" s="1" customFormat="1" x14ac:dyDescent="0.3">
      <c r="A35" s="28" t="s">
        <v>269</v>
      </c>
      <c r="B35" s="28" t="s">
        <v>282</v>
      </c>
      <c r="C35" s="29" t="s">
        <v>283</v>
      </c>
      <c r="D35" s="29" t="s">
        <v>286</v>
      </c>
      <c r="E35" s="102">
        <v>2804</v>
      </c>
      <c r="F35" s="31">
        <v>195</v>
      </c>
      <c r="G35" s="36">
        <f t="shared" si="0"/>
        <v>10</v>
      </c>
      <c r="H35" s="29" t="s">
        <v>350</v>
      </c>
      <c r="I35" s="69">
        <f t="shared" si="1"/>
        <v>8</v>
      </c>
      <c r="J35" s="32">
        <v>1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3">
        <v>2701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1">
        <f t="shared" si="2"/>
        <v>0</v>
      </c>
      <c r="AH35" s="25">
        <f t="shared" si="3"/>
        <v>135.05000000000001</v>
      </c>
      <c r="AI35" s="25">
        <f t="shared" si="4"/>
        <v>19</v>
      </c>
      <c r="AJ35" s="34">
        <v>0</v>
      </c>
      <c r="AK35" s="25">
        <v>19</v>
      </c>
      <c r="AL35" s="112">
        <f t="shared" si="5"/>
        <v>6.7525000000000004</v>
      </c>
      <c r="AM35" s="35">
        <f t="shared" si="6"/>
        <v>85.93113661606813</v>
      </c>
      <c r="AN35" s="36">
        <f t="shared" si="7"/>
        <v>8</v>
      </c>
      <c r="AO35" s="35">
        <f t="shared" si="8"/>
        <v>14.068863383931877</v>
      </c>
      <c r="AP35" s="30">
        <f t="shared" si="9"/>
        <v>240.81669044222542</v>
      </c>
      <c r="AQ35" s="107">
        <f t="shared" si="10"/>
        <v>0</v>
      </c>
      <c r="AR35" s="109">
        <f t="shared" si="11"/>
        <v>100</v>
      </c>
      <c r="AS35" s="34">
        <f t="shared" si="12"/>
        <v>10</v>
      </c>
      <c r="AT35" s="37">
        <v>0</v>
      </c>
      <c r="AU35" s="38">
        <f t="shared" si="13"/>
        <v>0</v>
      </c>
      <c r="AV35" s="37">
        <v>1</v>
      </c>
      <c r="AW35" s="66"/>
      <c r="AX35" s="37">
        <v>1</v>
      </c>
      <c r="AY35" s="37">
        <f t="shared" si="14"/>
        <v>8</v>
      </c>
      <c r="AZ35" s="37">
        <v>2</v>
      </c>
      <c r="BA35" s="37">
        <f t="shared" si="15"/>
        <v>16</v>
      </c>
      <c r="BB35" s="37">
        <v>1</v>
      </c>
      <c r="BC35" s="37">
        <v>3</v>
      </c>
      <c r="BD35" s="37">
        <v>5</v>
      </c>
      <c r="BE35" s="37" t="s">
        <v>375</v>
      </c>
      <c r="BF35" s="37" t="s">
        <v>376</v>
      </c>
      <c r="BG35" s="127">
        <f t="shared" si="16"/>
        <v>41</v>
      </c>
      <c r="BH35" s="75">
        <v>8</v>
      </c>
      <c r="BI35" s="75">
        <v>13</v>
      </c>
    </row>
    <row r="36" spans="1:61" s="1" customFormat="1" x14ac:dyDescent="0.3">
      <c r="A36" s="28" t="s">
        <v>269</v>
      </c>
      <c r="B36" s="28" t="s">
        <v>282</v>
      </c>
      <c r="C36" s="29" t="s">
        <v>287</v>
      </c>
      <c r="D36" s="29" t="s">
        <v>292</v>
      </c>
      <c r="E36" s="102">
        <v>6666</v>
      </c>
      <c r="F36" s="31">
        <v>181.2</v>
      </c>
      <c r="G36" s="36">
        <f t="shared" si="0"/>
        <v>10</v>
      </c>
      <c r="H36" s="29" t="s">
        <v>350</v>
      </c>
      <c r="I36" s="69">
        <f t="shared" si="1"/>
        <v>8</v>
      </c>
      <c r="J36" s="32">
        <v>3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3">
        <v>5379</v>
      </c>
      <c r="V36" s="32">
        <v>1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1">
        <f t="shared" si="2"/>
        <v>1</v>
      </c>
      <c r="AH36" s="25">
        <f t="shared" si="3"/>
        <v>268.95</v>
      </c>
      <c r="AI36" s="25">
        <f t="shared" si="4"/>
        <v>34</v>
      </c>
      <c r="AJ36" s="34">
        <v>0</v>
      </c>
      <c r="AK36" s="25">
        <v>34</v>
      </c>
      <c r="AL36" s="112">
        <f t="shared" si="5"/>
        <v>13.4475</v>
      </c>
      <c r="AM36" s="35">
        <f t="shared" si="6"/>
        <v>87.358245026956681</v>
      </c>
      <c r="AN36" s="36">
        <f t="shared" si="7"/>
        <v>8</v>
      </c>
      <c r="AO36" s="35">
        <f t="shared" si="8"/>
        <v>12.641754973043318</v>
      </c>
      <c r="AP36" s="30">
        <f t="shared" si="9"/>
        <v>201.73267326732673</v>
      </c>
      <c r="AQ36" s="107">
        <f t="shared" si="10"/>
        <v>0</v>
      </c>
      <c r="AR36" s="109">
        <f t="shared" si="11"/>
        <v>100</v>
      </c>
      <c r="AS36" s="34">
        <f t="shared" si="12"/>
        <v>10</v>
      </c>
      <c r="AT36" s="37">
        <v>0</v>
      </c>
      <c r="AU36" s="38">
        <f t="shared" si="13"/>
        <v>0</v>
      </c>
      <c r="AV36" s="37">
        <v>0</v>
      </c>
      <c r="AW36" s="66"/>
      <c r="AX36" s="37">
        <v>1</v>
      </c>
      <c r="AY36" s="37">
        <f t="shared" si="14"/>
        <v>8</v>
      </c>
      <c r="AZ36" s="37">
        <v>6</v>
      </c>
      <c r="BA36" s="37">
        <f t="shared" si="15"/>
        <v>48</v>
      </c>
      <c r="BB36" s="37">
        <v>0</v>
      </c>
      <c r="BC36" s="37">
        <v>9</v>
      </c>
      <c r="BD36" s="37">
        <v>5</v>
      </c>
      <c r="BE36" s="37" t="s">
        <v>375</v>
      </c>
      <c r="BF36" s="37" t="s">
        <v>376</v>
      </c>
      <c r="BG36" s="127">
        <f t="shared" si="16"/>
        <v>41</v>
      </c>
      <c r="BH36" s="75">
        <v>24</v>
      </c>
      <c r="BI36" s="75">
        <v>51</v>
      </c>
    </row>
    <row r="37" spans="1:61" s="1" customFormat="1" x14ac:dyDescent="0.3">
      <c r="A37" s="28" t="s">
        <v>269</v>
      </c>
      <c r="B37" s="28" t="s">
        <v>303</v>
      </c>
      <c r="C37" s="29" t="s">
        <v>306</v>
      </c>
      <c r="D37" s="29" t="s">
        <v>314</v>
      </c>
      <c r="E37" s="102">
        <v>3885</v>
      </c>
      <c r="F37" s="31">
        <v>271.5</v>
      </c>
      <c r="G37" s="36">
        <f t="shared" si="0"/>
        <v>10</v>
      </c>
      <c r="H37" s="29" t="s">
        <v>350</v>
      </c>
      <c r="I37" s="69">
        <f t="shared" si="1"/>
        <v>8</v>
      </c>
      <c r="J37" s="32">
        <v>1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3">
        <v>5221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1">
        <f t="shared" si="2"/>
        <v>0</v>
      </c>
      <c r="AH37" s="25">
        <f t="shared" si="3"/>
        <v>261.05</v>
      </c>
      <c r="AI37" s="25">
        <f t="shared" si="4"/>
        <v>42</v>
      </c>
      <c r="AJ37" s="34">
        <v>0</v>
      </c>
      <c r="AK37" s="25">
        <v>42</v>
      </c>
      <c r="AL37" s="112">
        <f t="shared" si="5"/>
        <v>13.0525</v>
      </c>
      <c r="AM37" s="35">
        <f t="shared" si="6"/>
        <v>83.911128136372355</v>
      </c>
      <c r="AN37" s="36">
        <f t="shared" si="7"/>
        <v>8</v>
      </c>
      <c r="AO37" s="35">
        <f t="shared" si="8"/>
        <v>16.088871863627656</v>
      </c>
      <c r="AP37" s="30">
        <f t="shared" si="9"/>
        <v>335.97168597168604</v>
      </c>
      <c r="AQ37" s="107">
        <f t="shared" si="10"/>
        <v>0</v>
      </c>
      <c r="AR37" s="109">
        <f t="shared" si="11"/>
        <v>100</v>
      </c>
      <c r="AS37" s="34">
        <f t="shared" si="12"/>
        <v>10</v>
      </c>
      <c r="AT37" s="37">
        <v>1</v>
      </c>
      <c r="AU37" s="38">
        <f t="shared" si="13"/>
        <v>25.74002574002574</v>
      </c>
      <c r="AV37" s="37">
        <v>0</v>
      </c>
      <c r="AW37" s="66"/>
      <c r="AX37" s="37">
        <v>1</v>
      </c>
      <c r="AY37" s="37">
        <f t="shared" si="14"/>
        <v>8</v>
      </c>
      <c r="AZ37" s="37">
        <v>2</v>
      </c>
      <c r="BA37" s="37">
        <f t="shared" si="15"/>
        <v>16</v>
      </c>
      <c r="BB37" s="37">
        <v>0</v>
      </c>
      <c r="BC37" s="37">
        <v>4</v>
      </c>
      <c r="BD37" s="37">
        <v>5</v>
      </c>
      <c r="BE37" s="37" t="s">
        <v>375</v>
      </c>
      <c r="BF37" s="37" t="s">
        <v>376</v>
      </c>
      <c r="BG37" s="127">
        <f t="shared" si="16"/>
        <v>41</v>
      </c>
      <c r="BH37" s="75">
        <v>20</v>
      </c>
      <c r="BI37" s="75">
        <v>54</v>
      </c>
    </row>
    <row r="38" spans="1:61" s="1" customFormat="1" x14ac:dyDescent="0.3">
      <c r="A38" s="28" t="s">
        <v>160</v>
      </c>
      <c r="B38" s="28" t="s">
        <v>242</v>
      </c>
      <c r="C38" s="29" t="s">
        <v>242</v>
      </c>
      <c r="D38" s="29" t="s">
        <v>267</v>
      </c>
      <c r="E38" s="102">
        <v>12258</v>
      </c>
      <c r="F38" s="30">
        <v>1030.0999999999999</v>
      </c>
      <c r="G38" s="36">
        <f t="shared" si="0"/>
        <v>10</v>
      </c>
      <c r="H38" s="29" t="s">
        <v>352</v>
      </c>
      <c r="I38" s="69">
        <f t="shared" si="1"/>
        <v>3</v>
      </c>
      <c r="J38" s="32">
        <v>1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3">
        <v>5716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1">
        <f t="shared" si="2"/>
        <v>0</v>
      </c>
      <c r="AH38" s="25">
        <f t="shared" ref="AH38:AH62" si="17">+(U38*5)/100</f>
        <v>285.8</v>
      </c>
      <c r="AI38" s="25">
        <f t="shared" si="4"/>
        <v>53</v>
      </c>
      <c r="AJ38" s="34">
        <v>0</v>
      </c>
      <c r="AK38" s="25">
        <v>53</v>
      </c>
      <c r="AL38" s="112">
        <f t="shared" si="5"/>
        <v>14.29</v>
      </c>
      <c r="AM38" s="35">
        <f t="shared" si="6"/>
        <v>81.455563331000704</v>
      </c>
      <c r="AN38" s="36">
        <f t="shared" si="7"/>
        <v>8</v>
      </c>
      <c r="AO38" s="35">
        <f t="shared" si="8"/>
        <v>18.5444366689993</v>
      </c>
      <c r="AP38" s="30">
        <f t="shared" si="9"/>
        <v>116.57692935225975</v>
      </c>
      <c r="AQ38" s="107">
        <f t="shared" si="10"/>
        <v>0</v>
      </c>
      <c r="AR38" s="109">
        <f t="shared" si="11"/>
        <v>100</v>
      </c>
      <c r="AS38" s="34">
        <f t="shared" si="12"/>
        <v>10</v>
      </c>
      <c r="AT38" s="37">
        <v>0</v>
      </c>
      <c r="AU38" s="38">
        <f t="shared" si="13"/>
        <v>0</v>
      </c>
      <c r="AV38" s="37">
        <v>0</v>
      </c>
      <c r="AW38" s="66" t="s">
        <v>400</v>
      </c>
      <c r="AX38" s="37">
        <v>2</v>
      </c>
      <c r="AY38" s="37">
        <f t="shared" ref="AY38:AY69" si="18">+AX38*8</f>
        <v>16</v>
      </c>
      <c r="AZ38" s="37">
        <v>3</v>
      </c>
      <c r="BA38" s="37">
        <f t="shared" ref="BA38:BA69" si="19">+AZ38*8</f>
        <v>24</v>
      </c>
      <c r="BB38" s="37">
        <v>0</v>
      </c>
      <c r="BC38" s="37">
        <v>8</v>
      </c>
      <c r="BD38" s="37">
        <v>10</v>
      </c>
      <c r="BE38" s="37" t="s">
        <v>375</v>
      </c>
      <c r="BF38" s="37" t="s">
        <v>376</v>
      </c>
      <c r="BG38" s="127">
        <f t="shared" si="16"/>
        <v>41</v>
      </c>
      <c r="BH38" s="75">
        <v>38</v>
      </c>
      <c r="BI38" s="75">
        <v>49</v>
      </c>
    </row>
    <row r="39" spans="1:61" s="1" customFormat="1" x14ac:dyDescent="0.3">
      <c r="A39" s="28" t="s">
        <v>160</v>
      </c>
      <c r="B39" s="28" t="s">
        <v>176</v>
      </c>
      <c r="C39" s="29" t="s">
        <v>218</v>
      </c>
      <c r="D39" s="29" t="s">
        <v>221</v>
      </c>
      <c r="E39" s="102">
        <v>16202</v>
      </c>
      <c r="F39" s="30">
        <v>83.1</v>
      </c>
      <c r="G39" s="36">
        <f t="shared" si="0"/>
        <v>8</v>
      </c>
      <c r="H39" s="29" t="s">
        <v>351</v>
      </c>
      <c r="I39" s="69">
        <f t="shared" si="1"/>
        <v>5</v>
      </c>
      <c r="J39" s="32">
        <v>1</v>
      </c>
      <c r="K39" s="32">
        <v>1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3">
        <v>9305</v>
      </c>
      <c r="V39" s="32">
        <v>1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1">
        <f t="shared" si="2"/>
        <v>1</v>
      </c>
      <c r="AH39" s="25">
        <f t="shared" si="17"/>
        <v>465.25</v>
      </c>
      <c r="AI39" s="25">
        <f t="shared" si="4"/>
        <v>105</v>
      </c>
      <c r="AJ39" s="34">
        <v>0</v>
      </c>
      <c r="AK39" s="25">
        <v>105</v>
      </c>
      <c r="AL39" s="112">
        <f t="shared" si="5"/>
        <v>23.262499999999999</v>
      </c>
      <c r="AM39" s="35">
        <f t="shared" si="6"/>
        <v>77.431488447071459</v>
      </c>
      <c r="AN39" s="36">
        <f t="shared" si="7"/>
        <v>8</v>
      </c>
      <c r="AO39" s="35">
        <f t="shared" si="8"/>
        <v>22.568511552928534</v>
      </c>
      <c r="AP39" s="30">
        <f t="shared" si="9"/>
        <v>143.57795333909397</v>
      </c>
      <c r="AQ39" s="107">
        <f t="shared" si="10"/>
        <v>0</v>
      </c>
      <c r="AR39" s="109">
        <f t="shared" si="11"/>
        <v>100</v>
      </c>
      <c r="AS39" s="34">
        <f t="shared" si="12"/>
        <v>10</v>
      </c>
      <c r="AT39" s="37">
        <v>1</v>
      </c>
      <c r="AU39" s="38">
        <f t="shared" si="13"/>
        <v>6.1720775212936676</v>
      </c>
      <c r="AV39" s="37">
        <v>0</v>
      </c>
      <c r="AW39" s="66" t="s">
        <v>455</v>
      </c>
      <c r="AX39" s="37">
        <v>2</v>
      </c>
      <c r="AY39" s="37">
        <f t="shared" si="18"/>
        <v>16</v>
      </c>
      <c r="AZ39" s="37">
        <v>4</v>
      </c>
      <c r="BA39" s="37">
        <f t="shared" si="19"/>
        <v>32</v>
      </c>
      <c r="BB39" s="37">
        <v>0</v>
      </c>
      <c r="BC39" s="37">
        <v>5</v>
      </c>
      <c r="BD39" s="37">
        <v>10</v>
      </c>
      <c r="BE39" s="37" t="s">
        <v>375</v>
      </c>
      <c r="BF39" s="37" t="s">
        <v>376</v>
      </c>
      <c r="BG39" s="127">
        <f t="shared" si="16"/>
        <v>41</v>
      </c>
      <c r="BH39" s="75">
        <v>73</v>
      </c>
      <c r="BI39" s="75">
        <v>103</v>
      </c>
    </row>
    <row r="40" spans="1:61" s="1" customFormat="1" x14ac:dyDescent="0.3">
      <c r="A40" s="28" t="s">
        <v>160</v>
      </c>
      <c r="B40" s="28" t="s">
        <v>176</v>
      </c>
      <c r="C40" s="29" t="s">
        <v>231</v>
      </c>
      <c r="D40" s="29" t="s">
        <v>234</v>
      </c>
      <c r="E40" s="102">
        <v>14339</v>
      </c>
      <c r="F40" s="30">
        <v>147.69999999999999</v>
      </c>
      <c r="G40" s="36">
        <f t="shared" si="0"/>
        <v>10</v>
      </c>
      <c r="H40" s="29" t="s">
        <v>351</v>
      </c>
      <c r="I40" s="69">
        <f t="shared" si="1"/>
        <v>5</v>
      </c>
      <c r="J40" s="32">
        <v>1</v>
      </c>
      <c r="K40" s="32">
        <v>0</v>
      </c>
      <c r="L40" s="32">
        <v>0</v>
      </c>
      <c r="M40" s="32">
        <v>1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3">
        <v>5981</v>
      </c>
      <c r="V40" s="32">
        <v>1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1">
        <f t="shared" si="2"/>
        <v>1</v>
      </c>
      <c r="AH40" s="25">
        <f t="shared" si="17"/>
        <v>299.05</v>
      </c>
      <c r="AI40" s="25">
        <f t="shared" si="4"/>
        <v>55</v>
      </c>
      <c r="AJ40" s="34">
        <v>1</v>
      </c>
      <c r="AK40" s="25">
        <v>54</v>
      </c>
      <c r="AL40" s="112">
        <f t="shared" si="5"/>
        <v>14.952500000000001</v>
      </c>
      <c r="AM40" s="35">
        <f t="shared" si="6"/>
        <v>81.608426684500927</v>
      </c>
      <c r="AN40" s="36">
        <f t="shared" si="7"/>
        <v>8</v>
      </c>
      <c r="AO40" s="35">
        <f t="shared" si="8"/>
        <v>18.39157331549908</v>
      </c>
      <c r="AP40" s="30">
        <f t="shared" si="9"/>
        <v>104.27854104191367</v>
      </c>
      <c r="AQ40" s="107">
        <f t="shared" si="10"/>
        <v>6.9739870283841263</v>
      </c>
      <c r="AR40" s="109">
        <f t="shared" si="11"/>
        <v>93.312155158000337</v>
      </c>
      <c r="AS40" s="34">
        <f t="shared" si="12"/>
        <v>8</v>
      </c>
      <c r="AT40" s="37">
        <v>4</v>
      </c>
      <c r="AU40" s="38">
        <f t="shared" si="13"/>
        <v>27.895948113536505</v>
      </c>
      <c r="AV40" s="37">
        <v>0</v>
      </c>
      <c r="AW40" s="66" t="s">
        <v>400</v>
      </c>
      <c r="AX40" s="37">
        <v>2</v>
      </c>
      <c r="AY40" s="37">
        <f t="shared" si="18"/>
        <v>16</v>
      </c>
      <c r="AZ40" s="37">
        <v>4</v>
      </c>
      <c r="BA40" s="37">
        <f t="shared" si="19"/>
        <v>32</v>
      </c>
      <c r="BB40" s="37">
        <v>0</v>
      </c>
      <c r="BC40" s="37">
        <v>1</v>
      </c>
      <c r="BD40" s="37">
        <v>10</v>
      </c>
      <c r="BE40" s="37" t="s">
        <v>375</v>
      </c>
      <c r="BF40" s="37" t="s">
        <v>376</v>
      </c>
      <c r="BG40" s="127">
        <f t="shared" si="16"/>
        <v>41</v>
      </c>
      <c r="BH40" s="75">
        <v>37</v>
      </c>
      <c r="BI40" s="75">
        <v>80</v>
      </c>
    </row>
    <row r="41" spans="1:61" s="1" customFormat="1" x14ac:dyDescent="0.3">
      <c r="A41" s="28" t="s">
        <v>160</v>
      </c>
      <c r="B41" s="28" t="s">
        <v>186</v>
      </c>
      <c r="C41" s="29" t="s">
        <v>189</v>
      </c>
      <c r="D41" s="29" t="s">
        <v>191</v>
      </c>
      <c r="E41" s="102">
        <v>11330</v>
      </c>
      <c r="F41" s="30">
        <v>178.3</v>
      </c>
      <c r="G41" s="36">
        <f t="shared" si="0"/>
        <v>10</v>
      </c>
      <c r="H41" s="29" t="s">
        <v>352</v>
      </c>
      <c r="I41" s="69">
        <f t="shared" si="1"/>
        <v>3</v>
      </c>
      <c r="J41" s="32">
        <v>1</v>
      </c>
      <c r="K41" s="32">
        <v>0</v>
      </c>
      <c r="L41" s="32">
        <v>0</v>
      </c>
      <c r="M41" s="32">
        <v>1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3">
        <v>8518</v>
      </c>
      <c r="V41" s="32">
        <v>1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1">
        <f t="shared" si="2"/>
        <v>1</v>
      </c>
      <c r="AH41" s="25">
        <f t="shared" si="17"/>
        <v>425.9</v>
      </c>
      <c r="AI41" s="25">
        <f t="shared" si="4"/>
        <v>57</v>
      </c>
      <c r="AJ41" s="34">
        <v>0</v>
      </c>
      <c r="AK41" s="25">
        <v>57</v>
      </c>
      <c r="AL41" s="112">
        <f t="shared" si="5"/>
        <v>21.295000000000002</v>
      </c>
      <c r="AM41" s="35">
        <f t="shared" si="6"/>
        <v>86.616576661188077</v>
      </c>
      <c r="AN41" s="36">
        <f t="shared" si="7"/>
        <v>8</v>
      </c>
      <c r="AO41" s="35">
        <f t="shared" si="8"/>
        <v>13.383423338811928</v>
      </c>
      <c r="AP41" s="30">
        <f t="shared" si="9"/>
        <v>187.95233892321272</v>
      </c>
      <c r="AQ41" s="107">
        <f t="shared" si="10"/>
        <v>0</v>
      </c>
      <c r="AR41" s="109">
        <f t="shared" si="11"/>
        <v>100</v>
      </c>
      <c r="AS41" s="34">
        <f t="shared" si="12"/>
        <v>10</v>
      </c>
      <c r="AT41" s="37">
        <v>1</v>
      </c>
      <c r="AU41" s="38">
        <f t="shared" si="13"/>
        <v>8.8261253309796999</v>
      </c>
      <c r="AV41" s="37">
        <v>0</v>
      </c>
      <c r="AW41" s="66" t="s">
        <v>389</v>
      </c>
      <c r="AX41" s="37">
        <v>5</v>
      </c>
      <c r="AY41" s="37">
        <f t="shared" si="18"/>
        <v>40</v>
      </c>
      <c r="AZ41" s="37">
        <v>6</v>
      </c>
      <c r="BA41" s="37">
        <f t="shared" si="19"/>
        <v>48</v>
      </c>
      <c r="BB41" s="48">
        <v>0</v>
      </c>
      <c r="BC41" s="48">
        <v>7</v>
      </c>
      <c r="BD41" s="48">
        <v>10</v>
      </c>
      <c r="BE41" s="48" t="s">
        <v>375</v>
      </c>
      <c r="BF41" s="48" t="s">
        <v>375</v>
      </c>
      <c r="BG41" s="127">
        <f t="shared" si="16"/>
        <v>41</v>
      </c>
      <c r="BH41" s="75">
        <v>29</v>
      </c>
      <c r="BI41" s="75">
        <v>37</v>
      </c>
    </row>
    <row r="42" spans="1:61" s="1" customFormat="1" x14ac:dyDescent="0.3">
      <c r="A42" s="28" t="s">
        <v>160</v>
      </c>
      <c r="B42" s="28" t="s">
        <v>161</v>
      </c>
      <c r="C42" s="29" t="s">
        <v>162</v>
      </c>
      <c r="D42" s="29" t="s">
        <v>163</v>
      </c>
      <c r="E42" s="102">
        <v>15891</v>
      </c>
      <c r="F42" s="30">
        <v>147.19999999999999</v>
      </c>
      <c r="G42" s="36">
        <f t="shared" si="0"/>
        <v>10</v>
      </c>
      <c r="H42" s="29" t="s">
        <v>351</v>
      </c>
      <c r="I42" s="69">
        <f t="shared" si="1"/>
        <v>5</v>
      </c>
      <c r="J42" s="32">
        <v>1</v>
      </c>
      <c r="K42" s="32">
        <v>1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3">
        <v>22349</v>
      </c>
      <c r="V42" s="32">
        <v>2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1">
        <f t="shared" si="2"/>
        <v>2</v>
      </c>
      <c r="AH42" s="25">
        <f t="shared" si="17"/>
        <v>1117.45</v>
      </c>
      <c r="AI42" s="25">
        <f t="shared" si="4"/>
        <v>110</v>
      </c>
      <c r="AJ42" s="34">
        <v>1</v>
      </c>
      <c r="AK42" s="25">
        <v>109</v>
      </c>
      <c r="AL42" s="112">
        <f t="shared" si="5"/>
        <v>55.872500000000002</v>
      </c>
      <c r="AM42" s="35">
        <f t="shared" si="6"/>
        <v>90.156159112264532</v>
      </c>
      <c r="AN42" s="36">
        <f t="shared" si="7"/>
        <v>8</v>
      </c>
      <c r="AO42" s="35">
        <f t="shared" si="8"/>
        <v>9.8438408877354693</v>
      </c>
      <c r="AP42" s="30">
        <f t="shared" si="9"/>
        <v>351.59838902523444</v>
      </c>
      <c r="AQ42" s="107">
        <f t="shared" si="10"/>
        <v>6.2928701780882257</v>
      </c>
      <c r="AR42" s="109">
        <f t="shared" si="11"/>
        <v>98.210210747684471</v>
      </c>
      <c r="AS42" s="34">
        <f t="shared" si="12"/>
        <v>8</v>
      </c>
      <c r="AT42" s="37">
        <v>1</v>
      </c>
      <c r="AU42" s="38">
        <f t="shared" si="13"/>
        <v>6.2928701780882257</v>
      </c>
      <c r="AV42" s="37">
        <v>1</v>
      </c>
      <c r="AW42" s="66"/>
      <c r="AX42" s="37">
        <v>14</v>
      </c>
      <c r="AY42" s="37">
        <f t="shared" si="18"/>
        <v>112</v>
      </c>
      <c r="AZ42" s="37">
        <v>11</v>
      </c>
      <c r="BA42" s="37">
        <f t="shared" si="19"/>
        <v>88</v>
      </c>
      <c r="BB42" s="48">
        <v>2</v>
      </c>
      <c r="BC42" s="48">
        <v>11</v>
      </c>
      <c r="BD42" s="48">
        <v>10</v>
      </c>
      <c r="BE42" s="48" t="s">
        <v>375</v>
      </c>
      <c r="BF42" s="48" t="s">
        <v>376</v>
      </c>
      <c r="BG42" s="127">
        <f t="shared" si="16"/>
        <v>41</v>
      </c>
      <c r="BH42" s="75">
        <v>80</v>
      </c>
      <c r="BI42" s="75">
        <v>37</v>
      </c>
    </row>
    <row r="43" spans="1:61" s="1" customFormat="1" x14ac:dyDescent="0.3">
      <c r="A43" s="28" t="s">
        <v>160</v>
      </c>
      <c r="B43" s="28" t="s">
        <v>161</v>
      </c>
      <c r="C43" s="29" t="s">
        <v>179</v>
      </c>
      <c r="D43" s="29" t="s">
        <v>180</v>
      </c>
      <c r="E43" s="102">
        <v>4435</v>
      </c>
      <c r="F43" s="30">
        <v>85.3</v>
      </c>
      <c r="G43" s="36">
        <f t="shared" si="0"/>
        <v>8</v>
      </c>
      <c r="H43" s="29" t="s">
        <v>351</v>
      </c>
      <c r="I43" s="69">
        <f t="shared" si="1"/>
        <v>5</v>
      </c>
      <c r="J43" s="32">
        <v>1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3">
        <v>3030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1">
        <f t="shared" si="2"/>
        <v>0</v>
      </c>
      <c r="AH43" s="25">
        <f t="shared" si="17"/>
        <v>151.5</v>
      </c>
      <c r="AI43" s="25">
        <f t="shared" si="4"/>
        <v>23</v>
      </c>
      <c r="AJ43" s="34">
        <v>0</v>
      </c>
      <c r="AK43" s="25">
        <v>23</v>
      </c>
      <c r="AL43" s="112">
        <f t="shared" si="5"/>
        <v>7.5750000000000002</v>
      </c>
      <c r="AM43" s="35">
        <f t="shared" si="6"/>
        <v>84.818481848184817</v>
      </c>
      <c r="AN43" s="36">
        <f t="shared" si="7"/>
        <v>8</v>
      </c>
      <c r="AO43" s="35">
        <f t="shared" si="8"/>
        <v>15.181518151815181</v>
      </c>
      <c r="AP43" s="30">
        <f t="shared" si="9"/>
        <v>170.80045095828638</v>
      </c>
      <c r="AQ43" s="107">
        <f t="shared" si="10"/>
        <v>0</v>
      </c>
      <c r="AR43" s="109">
        <f t="shared" si="11"/>
        <v>100</v>
      </c>
      <c r="AS43" s="34">
        <f t="shared" si="12"/>
        <v>10</v>
      </c>
      <c r="AT43" s="37">
        <v>1</v>
      </c>
      <c r="AU43" s="38">
        <f t="shared" si="13"/>
        <v>22.547914317925592</v>
      </c>
      <c r="AV43" s="37">
        <v>0</v>
      </c>
      <c r="AW43" s="66" t="s">
        <v>380</v>
      </c>
      <c r="AX43" s="37">
        <v>2</v>
      </c>
      <c r="AY43" s="37">
        <f t="shared" si="18"/>
        <v>16</v>
      </c>
      <c r="AZ43" s="37">
        <v>2</v>
      </c>
      <c r="BA43" s="37">
        <f t="shared" si="19"/>
        <v>16</v>
      </c>
      <c r="BB43" s="48">
        <v>0</v>
      </c>
      <c r="BC43" s="48">
        <v>7</v>
      </c>
      <c r="BD43" s="48">
        <v>10</v>
      </c>
      <c r="BE43" s="48" t="s">
        <v>375</v>
      </c>
      <c r="BF43" s="48" t="s">
        <v>376</v>
      </c>
      <c r="BG43" s="127">
        <f t="shared" si="16"/>
        <v>41</v>
      </c>
      <c r="BH43" s="75">
        <v>20</v>
      </c>
      <c r="BI43" s="75">
        <v>39</v>
      </c>
    </row>
    <row r="44" spans="1:61" s="1" customFormat="1" x14ac:dyDescent="0.3">
      <c r="A44" s="28" t="s">
        <v>160</v>
      </c>
      <c r="B44" s="28" t="s">
        <v>161</v>
      </c>
      <c r="C44" s="29" t="s">
        <v>170</v>
      </c>
      <c r="D44" s="29" t="s">
        <v>171</v>
      </c>
      <c r="E44" s="102">
        <v>2646</v>
      </c>
      <c r="F44" s="30">
        <v>105.8</v>
      </c>
      <c r="G44" s="36">
        <f t="shared" si="0"/>
        <v>10</v>
      </c>
      <c r="H44" s="29" t="s">
        <v>352</v>
      </c>
      <c r="I44" s="69">
        <f t="shared" si="1"/>
        <v>3</v>
      </c>
      <c r="J44" s="32">
        <v>2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3">
        <v>2025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1">
        <f t="shared" si="2"/>
        <v>0</v>
      </c>
      <c r="AH44" s="25">
        <f t="shared" si="17"/>
        <v>101.25</v>
      </c>
      <c r="AI44" s="25">
        <f t="shared" si="4"/>
        <v>13</v>
      </c>
      <c r="AJ44" s="34">
        <v>0</v>
      </c>
      <c r="AK44" s="25">
        <v>13</v>
      </c>
      <c r="AL44" s="112">
        <f t="shared" si="5"/>
        <v>5.0625</v>
      </c>
      <c r="AM44" s="35">
        <f t="shared" si="6"/>
        <v>87.160493827160494</v>
      </c>
      <c r="AN44" s="36">
        <f t="shared" si="7"/>
        <v>8</v>
      </c>
      <c r="AO44" s="35">
        <f t="shared" si="8"/>
        <v>12.839506172839506</v>
      </c>
      <c r="AP44" s="30">
        <f t="shared" si="9"/>
        <v>191.32653061224488</v>
      </c>
      <c r="AQ44" s="107">
        <f t="shared" si="10"/>
        <v>0</v>
      </c>
      <c r="AR44" s="109">
        <f t="shared" si="11"/>
        <v>100</v>
      </c>
      <c r="AS44" s="34">
        <f t="shared" si="12"/>
        <v>10</v>
      </c>
      <c r="AT44" s="37">
        <v>0</v>
      </c>
      <c r="AU44" s="38">
        <f t="shared" si="13"/>
        <v>0</v>
      </c>
      <c r="AV44" s="37">
        <v>1</v>
      </c>
      <c r="AW44" s="66"/>
      <c r="AX44" s="37">
        <v>1</v>
      </c>
      <c r="AY44" s="37">
        <f t="shared" si="18"/>
        <v>8</v>
      </c>
      <c r="AZ44" s="37">
        <v>1</v>
      </c>
      <c r="BA44" s="37">
        <f t="shared" si="19"/>
        <v>8</v>
      </c>
      <c r="BB44" s="48">
        <v>1</v>
      </c>
      <c r="BC44" s="48">
        <v>3</v>
      </c>
      <c r="BD44" s="48">
        <v>10</v>
      </c>
      <c r="BE44" s="48" t="s">
        <v>375</v>
      </c>
      <c r="BF44" s="48" t="s">
        <v>376</v>
      </c>
      <c r="BG44" s="127">
        <f t="shared" si="16"/>
        <v>41</v>
      </c>
      <c r="BH44" s="75">
        <v>3</v>
      </c>
      <c r="BI44" s="75">
        <v>11</v>
      </c>
    </row>
    <row r="45" spans="1:61" s="1" customFormat="1" x14ac:dyDescent="0.3">
      <c r="A45" s="28" t="s">
        <v>160</v>
      </c>
      <c r="B45" s="28" t="s">
        <v>161</v>
      </c>
      <c r="C45" s="29" t="s">
        <v>176</v>
      </c>
      <c r="D45" s="29" t="s">
        <v>177</v>
      </c>
      <c r="E45" s="102">
        <v>7863</v>
      </c>
      <c r="F45" s="30">
        <v>187.2</v>
      </c>
      <c r="G45" s="36">
        <f t="shared" si="0"/>
        <v>10</v>
      </c>
      <c r="H45" s="29" t="s">
        <v>350</v>
      </c>
      <c r="I45" s="69">
        <f t="shared" si="1"/>
        <v>8</v>
      </c>
      <c r="J45" s="32">
        <v>3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3">
        <v>2903</v>
      </c>
      <c r="V45" s="32">
        <v>1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1">
        <f t="shared" si="2"/>
        <v>1</v>
      </c>
      <c r="AH45" s="25">
        <f t="shared" si="17"/>
        <v>145.15</v>
      </c>
      <c r="AI45" s="25">
        <f t="shared" si="4"/>
        <v>64</v>
      </c>
      <c r="AJ45" s="34">
        <v>1</v>
      </c>
      <c r="AK45" s="25">
        <v>63</v>
      </c>
      <c r="AL45" s="112">
        <f t="shared" si="5"/>
        <v>7.2575000000000003</v>
      </c>
      <c r="AM45" s="35">
        <f t="shared" si="6"/>
        <v>55.907681708577343</v>
      </c>
      <c r="AN45" s="36">
        <f t="shared" si="7"/>
        <v>5</v>
      </c>
      <c r="AO45" s="35">
        <f t="shared" si="8"/>
        <v>44.092318291422664</v>
      </c>
      <c r="AP45" s="30">
        <f t="shared" si="9"/>
        <v>92.299376828182631</v>
      </c>
      <c r="AQ45" s="107">
        <f t="shared" si="10"/>
        <v>12.717792191275596</v>
      </c>
      <c r="AR45" s="109">
        <f t="shared" si="11"/>
        <v>86.221150533930427</v>
      </c>
      <c r="AS45" s="34">
        <f t="shared" si="12"/>
        <v>8</v>
      </c>
      <c r="AT45" s="37">
        <v>1</v>
      </c>
      <c r="AU45" s="38">
        <f t="shared" si="13"/>
        <v>12.717792191275596</v>
      </c>
      <c r="AV45" s="37">
        <v>0</v>
      </c>
      <c r="AW45" s="66" t="s">
        <v>453</v>
      </c>
      <c r="AX45" s="37">
        <v>1</v>
      </c>
      <c r="AY45" s="37">
        <f t="shared" si="18"/>
        <v>8</v>
      </c>
      <c r="AZ45" s="37">
        <v>1</v>
      </c>
      <c r="BA45" s="37">
        <f t="shared" si="19"/>
        <v>8</v>
      </c>
      <c r="BB45" s="37">
        <v>2</v>
      </c>
      <c r="BC45" s="37">
        <v>3</v>
      </c>
      <c r="BD45" s="37">
        <v>10</v>
      </c>
      <c r="BE45" s="48" t="s">
        <v>375</v>
      </c>
      <c r="BF45" s="48" t="s">
        <v>376</v>
      </c>
      <c r="BG45" s="127">
        <f t="shared" si="16"/>
        <v>41</v>
      </c>
      <c r="BH45" s="75">
        <v>21</v>
      </c>
      <c r="BI45" s="75">
        <v>33</v>
      </c>
    </row>
    <row r="46" spans="1:61" s="1" customFormat="1" x14ac:dyDescent="0.3">
      <c r="A46" s="28" t="s">
        <v>160</v>
      </c>
      <c r="B46" s="28" t="s">
        <v>242</v>
      </c>
      <c r="C46" s="29" t="s">
        <v>259</v>
      </c>
      <c r="D46" s="29" t="s">
        <v>261</v>
      </c>
      <c r="E46" s="102">
        <v>7554</v>
      </c>
      <c r="F46" s="30">
        <v>190.2</v>
      </c>
      <c r="G46" s="36">
        <f t="shared" si="0"/>
        <v>10</v>
      </c>
      <c r="H46" s="29" t="s">
        <v>351</v>
      </c>
      <c r="I46" s="69">
        <f t="shared" si="1"/>
        <v>5</v>
      </c>
      <c r="J46" s="32">
        <v>1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3">
        <v>5477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1">
        <f t="shared" si="2"/>
        <v>0</v>
      </c>
      <c r="AH46" s="25">
        <f t="shared" si="17"/>
        <v>273.85000000000002</v>
      </c>
      <c r="AI46" s="25">
        <f t="shared" si="4"/>
        <v>71</v>
      </c>
      <c r="AJ46" s="34">
        <v>0</v>
      </c>
      <c r="AK46" s="25">
        <v>71</v>
      </c>
      <c r="AL46" s="112">
        <f t="shared" si="5"/>
        <v>13.692500000000001</v>
      </c>
      <c r="AM46" s="35">
        <f t="shared" si="6"/>
        <v>74.073397845535879</v>
      </c>
      <c r="AN46" s="36">
        <f t="shared" si="7"/>
        <v>5</v>
      </c>
      <c r="AO46" s="35">
        <f t="shared" si="8"/>
        <v>25.926602154464117</v>
      </c>
      <c r="AP46" s="30">
        <f t="shared" si="9"/>
        <v>181.26158326714327</v>
      </c>
      <c r="AQ46" s="107">
        <f t="shared" si="10"/>
        <v>0</v>
      </c>
      <c r="AR46" s="109">
        <f t="shared" si="11"/>
        <v>100</v>
      </c>
      <c r="AS46" s="34">
        <f t="shared" si="12"/>
        <v>10</v>
      </c>
      <c r="AT46" s="37">
        <v>0</v>
      </c>
      <c r="AU46" s="38">
        <f t="shared" si="13"/>
        <v>0</v>
      </c>
      <c r="AV46" s="37">
        <v>0</v>
      </c>
      <c r="AW46" s="66" t="s">
        <v>399</v>
      </c>
      <c r="AX46" s="37">
        <v>3</v>
      </c>
      <c r="AY46" s="37">
        <f t="shared" si="18"/>
        <v>24</v>
      </c>
      <c r="AZ46" s="37">
        <v>3</v>
      </c>
      <c r="BA46" s="37">
        <f t="shared" si="19"/>
        <v>24</v>
      </c>
      <c r="BB46" s="37">
        <v>0</v>
      </c>
      <c r="BC46" s="37">
        <v>5</v>
      </c>
      <c r="BD46" s="37">
        <v>10</v>
      </c>
      <c r="BE46" s="37" t="s">
        <v>375</v>
      </c>
      <c r="BF46" s="37" t="s">
        <v>376</v>
      </c>
      <c r="BG46" s="127">
        <f t="shared" si="16"/>
        <v>40</v>
      </c>
      <c r="BH46" s="75">
        <v>46</v>
      </c>
      <c r="BI46" s="75">
        <v>114</v>
      </c>
    </row>
    <row r="47" spans="1:61" x14ac:dyDescent="0.3">
      <c r="A47" s="28" t="s">
        <v>4</v>
      </c>
      <c r="B47" s="28" t="s">
        <v>43</v>
      </c>
      <c r="C47" s="29" t="s">
        <v>52</v>
      </c>
      <c r="D47" s="29" t="s">
        <v>53</v>
      </c>
      <c r="E47" s="102">
        <v>69119</v>
      </c>
      <c r="F47" s="30">
        <v>796.7</v>
      </c>
      <c r="G47" s="36">
        <f t="shared" si="0"/>
        <v>10</v>
      </c>
      <c r="H47" s="29" t="s">
        <v>352</v>
      </c>
      <c r="I47" s="69">
        <f t="shared" si="1"/>
        <v>3</v>
      </c>
      <c r="J47" s="45">
        <v>1</v>
      </c>
      <c r="K47" s="45">
        <v>1</v>
      </c>
      <c r="L47" s="45">
        <v>0</v>
      </c>
      <c r="M47" s="45">
        <v>1</v>
      </c>
      <c r="N47" s="45">
        <v>0</v>
      </c>
      <c r="O47" s="45">
        <v>0</v>
      </c>
      <c r="P47" s="45">
        <v>0</v>
      </c>
      <c r="Q47" s="32">
        <v>0</v>
      </c>
      <c r="R47" s="45">
        <v>0</v>
      </c>
      <c r="S47" s="45">
        <v>0</v>
      </c>
      <c r="T47" s="45">
        <v>0</v>
      </c>
      <c r="U47" s="33">
        <v>23801</v>
      </c>
      <c r="V47" s="32">
        <v>13</v>
      </c>
      <c r="W47" s="43">
        <v>0</v>
      </c>
      <c r="X47" s="43">
        <v>1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31">
        <f t="shared" si="2"/>
        <v>14</v>
      </c>
      <c r="AH47" s="25">
        <f t="shared" si="17"/>
        <v>1190.05</v>
      </c>
      <c r="AI47" s="25">
        <f t="shared" si="4"/>
        <v>260</v>
      </c>
      <c r="AJ47" s="34">
        <v>6</v>
      </c>
      <c r="AK47" s="25">
        <v>254</v>
      </c>
      <c r="AL47" s="112">
        <f t="shared" si="5"/>
        <v>59.502499999999998</v>
      </c>
      <c r="AM47" s="35">
        <f t="shared" si="6"/>
        <v>78.152178479895809</v>
      </c>
      <c r="AN47" s="36">
        <f t="shared" si="7"/>
        <v>8</v>
      </c>
      <c r="AO47" s="35">
        <f t="shared" si="8"/>
        <v>21.847821520104198</v>
      </c>
      <c r="AP47" s="30">
        <f t="shared" si="9"/>
        <v>86.087038296271643</v>
      </c>
      <c r="AQ47" s="107">
        <f t="shared" si="10"/>
        <v>8.680681144113775</v>
      </c>
      <c r="AR47" s="109">
        <f t="shared" si="11"/>
        <v>89.916390067644215</v>
      </c>
      <c r="AS47" s="34">
        <f t="shared" si="12"/>
        <v>8</v>
      </c>
      <c r="AT47" s="37">
        <v>11</v>
      </c>
      <c r="AU47" s="38">
        <f t="shared" si="13"/>
        <v>15.914582097541921</v>
      </c>
      <c r="AV47" s="37">
        <v>1</v>
      </c>
      <c r="AW47" s="66"/>
      <c r="AX47" s="37">
        <v>3</v>
      </c>
      <c r="AY47" s="37">
        <f t="shared" si="18"/>
        <v>24</v>
      </c>
      <c r="AZ47" s="37">
        <v>7</v>
      </c>
      <c r="BA47" s="37">
        <f t="shared" si="19"/>
        <v>56</v>
      </c>
      <c r="BB47" s="37">
        <v>2</v>
      </c>
      <c r="BC47" s="37">
        <v>21</v>
      </c>
      <c r="BD47" s="37">
        <v>10</v>
      </c>
      <c r="BE47" s="37" t="s">
        <v>428</v>
      </c>
      <c r="BF47" s="37" t="s">
        <v>429</v>
      </c>
      <c r="BG47" s="127">
        <f t="shared" si="16"/>
        <v>39</v>
      </c>
      <c r="BH47" s="75">
        <v>197</v>
      </c>
      <c r="BI47" s="75">
        <v>219</v>
      </c>
    </row>
    <row r="48" spans="1:61" x14ac:dyDescent="0.3">
      <c r="A48" s="28" t="s">
        <v>4</v>
      </c>
      <c r="B48" s="28" t="s">
        <v>43</v>
      </c>
      <c r="C48" s="29" t="s">
        <v>64</v>
      </c>
      <c r="D48" s="29" t="s">
        <v>67</v>
      </c>
      <c r="E48" s="102">
        <v>39589</v>
      </c>
      <c r="F48" s="30">
        <v>244.4</v>
      </c>
      <c r="G48" s="36">
        <f t="shared" si="0"/>
        <v>10</v>
      </c>
      <c r="H48" s="29" t="s">
        <v>352</v>
      </c>
      <c r="I48" s="69">
        <f t="shared" si="1"/>
        <v>3</v>
      </c>
      <c r="J48" s="45">
        <v>1</v>
      </c>
      <c r="K48" s="45">
        <v>1</v>
      </c>
      <c r="L48" s="45">
        <v>1</v>
      </c>
      <c r="M48" s="45">
        <v>1</v>
      </c>
      <c r="N48" s="45">
        <v>0</v>
      </c>
      <c r="O48" s="45">
        <v>1</v>
      </c>
      <c r="P48" s="45">
        <v>0</v>
      </c>
      <c r="Q48" s="32">
        <v>0</v>
      </c>
      <c r="R48" s="45">
        <v>0</v>
      </c>
      <c r="S48" s="45">
        <v>0</v>
      </c>
      <c r="T48" s="45">
        <v>0</v>
      </c>
      <c r="U48" s="33">
        <v>49766</v>
      </c>
      <c r="V48" s="32">
        <v>11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31">
        <f t="shared" si="2"/>
        <v>11</v>
      </c>
      <c r="AH48" s="25">
        <f t="shared" si="17"/>
        <v>2488.3000000000002</v>
      </c>
      <c r="AI48" s="25">
        <f t="shared" si="4"/>
        <v>170</v>
      </c>
      <c r="AJ48" s="34">
        <v>17</v>
      </c>
      <c r="AK48" s="25">
        <v>153</v>
      </c>
      <c r="AL48" s="112">
        <f t="shared" si="5"/>
        <v>124.41500000000001</v>
      </c>
      <c r="AM48" s="35">
        <f t="shared" si="6"/>
        <v>93.168026363380619</v>
      </c>
      <c r="AN48" s="36">
        <f t="shared" si="7"/>
        <v>8</v>
      </c>
      <c r="AO48" s="35">
        <f t="shared" si="8"/>
        <v>6.8319736366193773</v>
      </c>
      <c r="AP48" s="30">
        <f t="shared" si="9"/>
        <v>314.26658920407186</v>
      </c>
      <c r="AQ48" s="107">
        <f t="shared" si="10"/>
        <v>42.94122104625022</v>
      </c>
      <c r="AR48" s="109">
        <f t="shared" si="11"/>
        <v>86.336052726761238</v>
      </c>
      <c r="AS48" s="34">
        <f t="shared" si="12"/>
        <v>8</v>
      </c>
      <c r="AT48" s="37">
        <v>16</v>
      </c>
      <c r="AU48" s="38">
        <f t="shared" si="13"/>
        <v>40.415266867059032</v>
      </c>
      <c r="AV48" s="37">
        <v>1</v>
      </c>
      <c r="AW48" s="66"/>
      <c r="AX48" s="37">
        <v>6</v>
      </c>
      <c r="AY48" s="37">
        <f t="shared" si="18"/>
        <v>48</v>
      </c>
      <c r="AZ48" s="37">
        <v>12</v>
      </c>
      <c r="BA48" s="37">
        <f t="shared" si="19"/>
        <v>96</v>
      </c>
      <c r="BB48" s="37">
        <v>3</v>
      </c>
      <c r="BC48" s="37">
        <v>12</v>
      </c>
      <c r="BD48" s="37">
        <v>10</v>
      </c>
      <c r="BE48" s="37" t="s">
        <v>428</v>
      </c>
      <c r="BF48" s="37" t="s">
        <v>429</v>
      </c>
      <c r="BG48" s="127">
        <f t="shared" si="16"/>
        <v>39</v>
      </c>
      <c r="BH48" s="75">
        <v>478</v>
      </c>
      <c r="BI48" s="75">
        <v>391</v>
      </c>
    </row>
    <row r="49" spans="1:64" x14ac:dyDescent="0.3">
      <c r="A49" s="28" t="s">
        <v>4</v>
      </c>
      <c r="B49" s="28" t="s">
        <v>43</v>
      </c>
      <c r="C49" s="29" t="s">
        <v>58</v>
      </c>
      <c r="D49" s="29" t="s">
        <v>61</v>
      </c>
      <c r="E49" s="102">
        <v>14038</v>
      </c>
      <c r="F49" s="30">
        <v>448.1</v>
      </c>
      <c r="G49" s="36">
        <f t="shared" si="0"/>
        <v>10</v>
      </c>
      <c r="H49" s="29" t="s">
        <v>352</v>
      </c>
      <c r="I49" s="69">
        <f t="shared" si="1"/>
        <v>3</v>
      </c>
      <c r="J49" s="45">
        <v>1</v>
      </c>
      <c r="K49" s="45">
        <v>0</v>
      </c>
      <c r="L49" s="45">
        <v>2</v>
      </c>
      <c r="M49" s="45">
        <v>0</v>
      </c>
      <c r="N49" s="45">
        <v>0</v>
      </c>
      <c r="O49" s="45">
        <v>0</v>
      </c>
      <c r="P49" s="45">
        <v>0</v>
      </c>
      <c r="Q49" s="32">
        <v>0</v>
      </c>
      <c r="R49" s="45">
        <v>0</v>
      </c>
      <c r="S49" s="45">
        <v>0</v>
      </c>
      <c r="T49" s="45">
        <v>0</v>
      </c>
      <c r="U49" s="33">
        <v>4674</v>
      </c>
      <c r="V49" s="32">
        <v>4</v>
      </c>
      <c r="W49" s="41">
        <v>0</v>
      </c>
      <c r="X49" s="41">
        <v>1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31">
        <f t="shared" si="2"/>
        <v>5</v>
      </c>
      <c r="AH49" s="25">
        <f t="shared" si="17"/>
        <v>233.7</v>
      </c>
      <c r="AI49" s="25">
        <f t="shared" si="4"/>
        <v>51</v>
      </c>
      <c r="AJ49" s="34">
        <v>1</v>
      </c>
      <c r="AK49" s="25">
        <v>50</v>
      </c>
      <c r="AL49" s="112">
        <f t="shared" si="5"/>
        <v>11.685</v>
      </c>
      <c r="AM49" s="35">
        <f t="shared" si="6"/>
        <v>78.177150192554564</v>
      </c>
      <c r="AN49" s="36">
        <f t="shared" si="7"/>
        <v>8</v>
      </c>
      <c r="AO49" s="35">
        <f t="shared" si="8"/>
        <v>21.822849807445444</v>
      </c>
      <c r="AP49" s="30">
        <f t="shared" si="9"/>
        <v>83.238353041743835</v>
      </c>
      <c r="AQ49" s="107">
        <f t="shared" si="10"/>
        <v>7.123521869212138</v>
      </c>
      <c r="AR49" s="109">
        <f t="shared" si="11"/>
        <v>91.442019683354729</v>
      </c>
      <c r="AS49" s="34">
        <f t="shared" si="12"/>
        <v>8</v>
      </c>
      <c r="AT49" s="37">
        <v>4</v>
      </c>
      <c r="AU49" s="38">
        <f t="shared" si="13"/>
        <v>28.494087476848552</v>
      </c>
      <c r="AV49" s="37">
        <v>0</v>
      </c>
      <c r="AW49" s="66" t="s">
        <v>443</v>
      </c>
      <c r="AX49" s="37">
        <v>1</v>
      </c>
      <c r="AY49" s="37">
        <f t="shared" si="18"/>
        <v>8</v>
      </c>
      <c r="AZ49" s="37">
        <v>2</v>
      </c>
      <c r="BA49" s="37">
        <f t="shared" si="19"/>
        <v>16</v>
      </c>
      <c r="BB49" s="37">
        <v>0</v>
      </c>
      <c r="BC49" s="37">
        <v>9</v>
      </c>
      <c r="BD49" s="37">
        <v>10</v>
      </c>
      <c r="BE49" s="37" t="s">
        <v>428</v>
      </c>
      <c r="BF49" s="37" t="s">
        <v>429</v>
      </c>
      <c r="BG49" s="127">
        <f t="shared" si="16"/>
        <v>39</v>
      </c>
      <c r="BH49" s="75">
        <v>39</v>
      </c>
      <c r="BI49" s="75">
        <v>35</v>
      </c>
    </row>
    <row r="50" spans="1:64" x14ac:dyDescent="0.3">
      <c r="A50" s="28" t="s">
        <v>4</v>
      </c>
      <c r="B50" s="28" t="s">
        <v>43</v>
      </c>
      <c r="C50" s="29" t="s">
        <v>52</v>
      </c>
      <c r="D50" s="29" t="s">
        <v>55</v>
      </c>
      <c r="E50" s="102">
        <v>83285</v>
      </c>
      <c r="F50" s="30">
        <v>502.8</v>
      </c>
      <c r="G50" s="36">
        <f t="shared" si="0"/>
        <v>10</v>
      </c>
      <c r="H50" s="29" t="s">
        <v>352</v>
      </c>
      <c r="I50" s="69">
        <f t="shared" si="1"/>
        <v>3</v>
      </c>
      <c r="J50" s="45">
        <v>2</v>
      </c>
      <c r="K50" s="45">
        <v>2</v>
      </c>
      <c r="L50" s="45">
        <v>1</v>
      </c>
      <c r="M50" s="45">
        <v>1</v>
      </c>
      <c r="N50" s="45">
        <v>0</v>
      </c>
      <c r="O50" s="45">
        <v>4</v>
      </c>
      <c r="P50" s="45">
        <v>0</v>
      </c>
      <c r="Q50" s="32">
        <v>0</v>
      </c>
      <c r="R50" s="45">
        <v>0</v>
      </c>
      <c r="S50" s="45">
        <v>0</v>
      </c>
      <c r="T50" s="45">
        <v>0</v>
      </c>
      <c r="U50" s="33">
        <v>56072</v>
      </c>
      <c r="V50" s="32">
        <v>10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31">
        <f t="shared" si="2"/>
        <v>10</v>
      </c>
      <c r="AH50" s="25">
        <f t="shared" si="17"/>
        <v>2803.6</v>
      </c>
      <c r="AI50" s="25">
        <f t="shared" si="4"/>
        <v>307</v>
      </c>
      <c r="AJ50" s="34">
        <v>2</v>
      </c>
      <c r="AK50" s="25">
        <v>305</v>
      </c>
      <c r="AL50" s="112">
        <f t="shared" si="5"/>
        <v>140.18</v>
      </c>
      <c r="AM50" s="35">
        <f t="shared" si="6"/>
        <v>89.049793123127401</v>
      </c>
      <c r="AN50" s="36">
        <f t="shared" si="7"/>
        <v>8</v>
      </c>
      <c r="AO50" s="35">
        <f t="shared" si="8"/>
        <v>10.950206876872592</v>
      </c>
      <c r="AP50" s="30">
        <f t="shared" si="9"/>
        <v>168.3136219007024</v>
      </c>
      <c r="AQ50" s="107">
        <f t="shared" si="10"/>
        <v>2.4013928078285405</v>
      </c>
      <c r="AR50" s="109">
        <f t="shared" si="11"/>
        <v>98.573262947638767</v>
      </c>
      <c r="AS50" s="34">
        <f t="shared" si="12"/>
        <v>8</v>
      </c>
      <c r="AT50" s="37">
        <v>15</v>
      </c>
      <c r="AU50" s="38">
        <f t="shared" si="13"/>
        <v>18.010446058714056</v>
      </c>
      <c r="AV50" s="37">
        <v>2</v>
      </c>
      <c r="AW50" s="66"/>
      <c r="AX50" s="37">
        <v>12</v>
      </c>
      <c r="AY50" s="37">
        <f t="shared" si="18"/>
        <v>96</v>
      </c>
      <c r="AZ50" s="37">
        <v>18</v>
      </c>
      <c r="BA50" s="37">
        <f t="shared" si="19"/>
        <v>144</v>
      </c>
      <c r="BB50" s="37">
        <v>4</v>
      </c>
      <c r="BC50" s="37">
        <v>32</v>
      </c>
      <c r="BD50" s="37">
        <v>10</v>
      </c>
      <c r="BE50" s="37" t="s">
        <v>428</v>
      </c>
      <c r="BF50" s="37" t="s">
        <v>429</v>
      </c>
      <c r="BG50" s="127">
        <f t="shared" si="16"/>
        <v>39</v>
      </c>
      <c r="BH50" s="75">
        <v>407</v>
      </c>
      <c r="BI50" s="75">
        <v>573</v>
      </c>
    </row>
    <row r="51" spans="1:64" x14ac:dyDescent="0.3">
      <c r="A51" s="28" t="s">
        <v>70</v>
      </c>
      <c r="B51" s="28" t="s">
        <v>71</v>
      </c>
      <c r="C51" s="29" t="s">
        <v>76</v>
      </c>
      <c r="D51" s="29" t="s">
        <v>77</v>
      </c>
      <c r="E51" s="102">
        <v>163140</v>
      </c>
      <c r="F51" s="40">
        <v>3147.2</v>
      </c>
      <c r="G51" s="36">
        <f t="shared" si="0"/>
        <v>10</v>
      </c>
      <c r="H51" s="29" t="s">
        <v>352</v>
      </c>
      <c r="I51" s="69">
        <f t="shared" si="1"/>
        <v>3</v>
      </c>
      <c r="J51" s="32">
        <v>3</v>
      </c>
      <c r="K51" s="32">
        <v>2</v>
      </c>
      <c r="L51" s="32">
        <v>10</v>
      </c>
      <c r="M51" s="32">
        <v>1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3">
        <v>104847</v>
      </c>
      <c r="V51" s="32">
        <v>33</v>
      </c>
      <c r="W51" s="32">
        <v>0</v>
      </c>
      <c r="X51" s="32">
        <v>7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42">
        <v>0</v>
      </c>
      <c r="AG51" s="31">
        <f t="shared" si="2"/>
        <v>40</v>
      </c>
      <c r="AH51" s="25">
        <f t="shared" si="17"/>
        <v>5242.3500000000004</v>
      </c>
      <c r="AI51" s="25">
        <f t="shared" si="4"/>
        <v>483</v>
      </c>
      <c r="AJ51" s="34">
        <v>12</v>
      </c>
      <c r="AK51" s="25">
        <v>471</v>
      </c>
      <c r="AL51" s="112">
        <f t="shared" si="5"/>
        <v>262.11750000000001</v>
      </c>
      <c r="AM51" s="35">
        <f t="shared" si="6"/>
        <v>90.786574723168044</v>
      </c>
      <c r="AN51" s="36">
        <f t="shared" si="7"/>
        <v>8</v>
      </c>
      <c r="AO51" s="35">
        <f t="shared" si="8"/>
        <v>9.2134252768319556</v>
      </c>
      <c r="AP51" s="30">
        <f t="shared" si="9"/>
        <v>160.67028319235013</v>
      </c>
      <c r="AQ51" s="107">
        <f t="shared" si="10"/>
        <v>7.3556454578889303</v>
      </c>
      <c r="AR51" s="109">
        <f t="shared" si="11"/>
        <v>95.421900483561757</v>
      </c>
      <c r="AS51" s="34">
        <f t="shared" si="12"/>
        <v>8</v>
      </c>
      <c r="AT51" s="37">
        <v>49</v>
      </c>
      <c r="AU51" s="38">
        <f t="shared" si="13"/>
        <v>30.035552286379797</v>
      </c>
      <c r="AV51" s="37">
        <v>3</v>
      </c>
      <c r="AW51" s="66"/>
      <c r="AX51" s="37">
        <v>27</v>
      </c>
      <c r="AY51" s="37">
        <f t="shared" si="18"/>
        <v>216</v>
      </c>
      <c r="AZ51" s="37">
        <v>29</v>
      </c>
      <c r="BA51" s="37">
        <f t="shared" si="19"/>
        <v>232</v>
      </c>
      <c r="BB51" s="37">
        <v>4</v>
      </c>
      <c r="BC51" s="37">
        <v>5</v>
      </c>
      <c r="BD51" s="37">
        <v>10</v>
      </c>
      <c r="BE51" s="37" t="s">
        <v>375</v>
      </c>
      <c r="BF51" s="37" t="s">
        <v>375</v>
      </c>
      <c r="BG51" s="127">
        <f t="shared" si="16"/>
        <v>39</v>
      </c>
      <c r="BH51" s="75">
        <v>1441</v>
      </c>
      <c r="BI51" s="75">
        <v>1543</v>
      </c>
    </row>
    <row r="52" spans="1:64" x14ac:dyDescent="0.3">
      <c r="A52" s="28" t="s">
        <v>70</v>
      </c>
      <c r="B52" s="28" t="s">
        <v>71</v>
      </c>
      <c r="C52" s="29" t="s">
        <v>81</v>
      </c>
      <c r="D52" s="29" t="s">
        <v>82</v>
      </c>
      <c r="E52" s="102">
        <v>78141</v>
      </c>
      <c r="F52" s="40">
        <v>14471.6</v>
      </c>
      <c r="G52" s="36">
        <f t="shared" si="0"/>
        <v>10</v>
      </c>
      <c r="H52" s="29" t="s">
        <v>352</v>
      </c>
      <c r="I52" s="69">
        <f t="shared" si="1"/>
        <v>3</v>
      </c>
      <c r="J52" s="32">
        <v>2</v>
      </c>
      <c r="K52" s="32">
        <v>1</v>
      </c>
      <c r="L52" s="32">
        <v>1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3">
        <v>44843</v>
      </c>
      <c r="V52" s="32">
        <v>15</v>
      </c>
      <c r="W52" s="32">
        <v>1</v>
      </c>
      <c r="X52" s="32">
        <v>1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42">
        <v>0</v>
      </c>
      <c r="AG52" s="31">
        <f t="shared" si="2"/>
        <v>17</v>
      </c>
      <c r="AH52" s="25">
        <f t="shared" si="17"/>
        <v>2242.15</v>
      </c>
      <c r="AI52" s="25">
        <f t="shared" si="4"/>
        <v>132</v>
      </c>
      <c r="AJ52" s="34">
        <v>4</v>
      </c>
      <c r="AK52" s="25">
        <v>128</v>
      </c>
      <c r="AL52" s="112">
        <f t="shared" si="5"/>
        <v>112.1075</v>
      </c>
      <c r="AM52" s="35">
        <f t="shared" si="6"/>
        <v>94.112793524072885</v>
      </c>
      <c r="AN52" s="36">
        <f t="shared" si="7"/>
        <v>8</v>
      </c>
      <c r="AO52" s="35">
        <f t="shared" si="8"/>
        <v>5.8872064759271234</v>
      </c>
      <c r="AP52" s="30">
        <f t="shared" si="9"/>
        <v>143.4682177090132</v>
      </c>
      <c r="AQ52" s="107">
        <f t="shared" si="10"/>
        <v>5.1189516387043934</v>
      </c>
      <c r="AR52" s="109">
        <f t="shared" si="11"/>
        <v>96.431996075195684</v>
      </c>
      <c r="AS52" s="34">
        <f t="shared" si="12"/>
        <v>8</v>
      </c>
      <c r="AT52" s="37">
        <v>18</v>
      </c>
      <c r="AU52" s="38">
        <f t="shared" si="13"/>
        <v>23.035282374169771</v>
      </c>
      <c r="AV52" s="37">
        <v>2</v>
      </c>
      <c r="AW52" s="66"/>
      <c r="AX52" s="37">
        <v>20</v>
      </c>
      <c r="AY52" s="37">
        <f t="shared" si="18"/>
        <v>160</v>
      </c>
      <c r="AZ52" s="37">
        <v>26</v>
      </c>
      <c r="BA52" s="37">
        <f t="shared" si="19"/>
        <v>208</v>
      </c>
      <c r="BB52" s="37">
        <v>0</v>
      </c>
      <c r="BC52" s="37">
        <v>2</v>
      </c>
      <c r="BD52" s="37">
        <v>10</v>
      </c>
      <c r="BE52" s="37" t="s">
        <v>428</v>
      </c>
      <c r="BF52" s="37" t="s">
        <v>428</v>
      </c>
      <c r="BG52" s="127">
        <f t="shared" si="16"/>
        <v>39</v>
      </c>
      <c r="BH52" s="75">
        <v>360</v>
      </c>
      <c r="BI52" s="75">
        <v>516</v>
      </c>
    </row>
    <row r="53" spans="1:64" x14ac:dyDescent="0.3">
      <c r="A53" s="28" t="s">
        <v>70</v>
      </c>
      <c r="B53" s="28" t="s">
        <v>71</v>
      </c>
      <c r="C53" s="29" t="s">
        <v>81</v>
      </c>
      <c r="D53" s="29" t="s">
        <v>83</v>
      </c>
      <c r="E53" s="102">
        <v>129246</v>
      </c>
      <c r="F53" s="40">
        <v>3867.5</v>
      </c>
      <c r="G53" s="36">
        <f t="shared" si="0"/>
        <v>10</v>
      </c>
      <c r="H53" s="29" t="s">
        <v>352</v>
      </c>
      <c r="I53" s="69">
        <f t="shared" si="1"/>
        <v>3</v>
      </c>
      <c r="J53" s="32">
        <v>2</v>
      </c>
      <c r="K53" s="32">
        <v>1</v>
      </c>
      <c r="L53" s="32">
        <v>1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3">
        <v>58072</v>
      </c>
      <c r="V53" s="32">
        <v>29</v>
      </c>
      <c r="W53" s="32">
        <v>0</v>
      </c>
      <c r="X53" s="32">
        <v>1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1">
        <f t="shared" si="2"/>
        <v>30</v>
      </c>
      <c r="AH53" s="25">
        <f t="shared" si="17"/>
        <v>2903.6</v>
      </c>
      <c r="AI53" s="25">
        <f t="shared" si="4"/>
        <v>516</v>
      </c>
      <c r="AJ53" s="34">
        <v>15</v>
      </c>
      <c r="AK53" s="25">
        <v>501</v>
      </c>
      <c r="AL53" s="112">
        <f t="shared" si="5"/>
        <v>145.18</v>
      </c>
      <c r="AM53" s="35">
        <f t="shared" si="6"/>
        <v>82.228957156633143</v>
      </c>
      <c r="AN53" s="36">
        <f t="shared" si="7"/>
        <v>8</v>
      </c>
      <c r="AO53" s="35">
        <f t="shared" si="8"/>
        <v>17.771042843366853</v>
      </c>
      <c r="AP53" s="30">
        <f t="shared" si="9"/>
        <v>112.32842795908579</v>
      </c>
      <c r="AQ53" s="107">
        <f t="shared" si="10"/>
        <v>11.605775033656748</v>
      </c>
      <c r="AR53" s="109">
        <f t="shared" si="11"/>
        <v>89.667998346879727</v>
      </c>
      <c r="AS53" s="34">
        <f t="shared" si="12"/>
        <v>8</v>
      </c>
      <c r="AT53" s="37">
        <v>39</v>
      </c>
      <c r="AU53" s="38">
        <f t="shared" si="13"/>
        <v>30.175015087507543</v>
      </c>
      <c r="AV53" s="37">
        <v>2</v>
      </c>
      <c r="AW53" s="66"/>
      <c r="AX53" s="37">
        <v>27</v>
      </c>
      <c r="AY53" s="37">
        <f t="shared" si="18"/>
        <v>216</v>
      </c>
      <c r="AZ53" s="37">
        <v>26</v>
      </c>
      <c r="BA53" s="37">
        <f t="shared" si="19"/>
        <v>208</v>
      </c>
      <c r="BB53" s="37">
        <v>0</v>
      </c>
      <c r="BC53" s="37">
        <v>3</v>
      </c>
      <c r="BD53" s="37">
        <v>10</v>
      </c>
      <c r="BE53" s="37" t="s">
        <v>428</v>
      </c>
      <c r="BF53" s="37" t="s">
        <v>428</v>
      </c>
      <c r="BG53" s="127">
        <f t="shared" si="16"/>
        <v>39</v>
      </c>
      <c r="BH53" s="75">
        <v>564</v>
      </c>
      <c r="BI53" s="75">
        <v>503</v>
      </c>
    </row>
    <row r="54" spans="1:64" x14ac:dyDescent="0.3">
      <c r="A54" s="28" t="s">
        <v>70</v>
      </c>
      <c r="B54" s="28" t="s">
        <v>71</v>
      </c>
      <c r="C54" s="29" t="s">
        <v>72</v>
      </c>
      <c r="D54" s="29" t="s">
        <v>75</v>
      </c>
      <c r="E54" s="102">
        <v>25889</v>
      </c>
      <c r="F54" s="30">
        <v>406.8</v>
      </c>
      <c r="G54" s="36">
        <f t="shared" si="0"/>
        <v>10</v>
      </c>
      <c r="H54" s="29" t="s">
        <v>352</v>
      </c>
      <c r="I54" s="69">
        <f t="shared" si="1"/>
        <v>3</v>
      </c>
      <c r="J54" s="32">
        <v>1</v>
      </c>
      <c r="K54" s="32">
        <v>1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3">
        <v>21051</v>
      </c>
      <c r="V54" s="32">
        <v>6</v>
      </c>
      <c r="W54" s="32">
        <v>0</v>
      </c>
      <c r="X54" s="42">
        <v>1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1">
        <f t="shared" si="2"/>
        <v>7</v>
      </c>
      <c r="AH54" s="25">
        <f t="shared" si="17"/>
        <v>1052.55</v>
      </c>
      <c r="AI54" s="25">
        <f t="shared" si="4"/>
        <v>127</v>
      </c>
      <c r="AJ54" s="34">
        <v>5</v>
      </c>
      <c r="AK54" s="25">
        <v>122</v>
      </c>
      <c r="AL54" s="112">
        <f t="shared" si="5"/>
        <v>52.627499999999998</v>
      </c>
      <c r="AM54" s="35">
        <f t="shared" si="6"/>
        <v>87.934064890028978</v>
      </c>
      <c r="AN54" s="36">
        <f t="shared" si="7"/>
        <v>8</v>
      </c>
      <c r="AO54" s="35">
        <f t="shared" si="8"/>
        <v>12.065935109971024</v>
      </c>
      <c r="AP54" s="30">
        <f t="shared" si="9"/>
        <v>203.28131638920004</v>
      </c>
      <c r="AQ54" s="107">
        <f t="shared" si="10"/>
        <v>19.31322183166596</v>
      </c>
      <c r="AR54" s="109">
        <f t="shared" si="11"/>
        <v>90.499263692936196</v>
      </c>
      <c r="AS54" s="34">
        <f t="shared" si="12"/>
        <v>8</v>
      </c>
      <c r="AT54" s="37">
        <v>1</v>
      </c>
      <c r="AU54" s="38">
        <f t="shared" si="13"/>
        <v>3.8626443663331917</v>
      </c>
      <c r="AV54" s="37">
        <v>1</v>
      </c>
      <c r="AW54" s="66"/>
      <c r="AX54" s="37">
        <v>8</v>
      </c>
      <c r="AY54" s="37">
        <f t="shared" si="18"/>
        <v>64</v>
      </c>
      <c r="AZ54" s="37">
        <v>10</v>
      </c>
      <c r="BA54" s="37">
        <f t="shared" si="19"/>
        <v>80</v>
      </c>
      <c r="BB54" s="37">
        <v>1</v>
      </c>
      <c r="BC54" s="37">
        <v>7</v>
      </c>
      <c r="BD54" s="37">
        <v>10</v>
      </c>
      <c r="BE54" s="37" t="s">
        <v>375</v>
      </c>
      <c r="BF54" s="37" t="s">
        <v>375</v>
      </c>
      <c r="BG54" s="127">
        <f t="shared" si="16"/>
        <v>39</v>
      </c>
      <c r="BH54" s="75">
        <v>182</v>
      </c>
      <c r="BI54" s="75">
        <v>341</v>
      </c>
    </row>
    <row r="55" spans="1:64" x14ac:dyDescent="0.3">
      <c r="A55" s="28" t="s">
        <v>70</v>
      </c>
      <c r="B55" s="28" t="s">
        <v>71</v>
      </c>
      <c r="C55" s="29" t="s">
        <v>84</v>
      </c>
      <c r="D55" s="29" t="s">
        <v>85</v>
      </c>
      <c r="E55" s="102">
        <v>123293</v>
      </c>
      <c r="F55" s="40">
        <v>3560.6</v>
      </c>
      <c r="G55" s="36">
        <f t="shared" si="0"/>
        <v>10</v>
      </c>
      <c r="H55" s="29" t="s">
        <v>352</v>
      </c>
      <c r="I55" s="69">
        <f t="shared" si="1"/>
        <v>3</v>
      </c>
      <c r="J55" s="32">
        <v>2</v>
      </c>
      <c r="K55" s="32">
        <v>2</v>
      </c>
      <c r="L55" s="32">
        <v>5</v>
      </c>
      <c r="M55" s="32">
        <v>1</v>
      </c>
      <c r="N55" s="32">
        <v>1</v>
      </c>
      <c r="O55" s="32">
        <v>2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3">
        <v>68370</v>
      </c>
      <c r="V55" s="32">
        <v>12</v>
      </c>
      <c r="W55" s="32">
        <v>0</v>
      </c>
      <c r="X55" s="32">
        <v>1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1">
        <f t="shared" si="2"/>
        <v>13</v>
      </c>
      <c r="AH55" s="25">
        <f t="shared" si="17"/>
        <v>3418.5</v>
      </c>
      <c r="AI55" s="25">
        <f t="shared" si="4"/>
        <v>654</v>
      </c>
      <c r="AJ55" s="34">
        <v>18</v>
      </c>
      <c r="AK55" s="25">
        <v>636</v>
      </c>
      <c r="AL55" s="112">
        <f t="shared" si="5"/>
        <v>170.92500000000001</v>
      </c>
      <c r="AM55" s="35">
        <f t="shared" si="6"/>
        <v>80.868802106186919</v>
      </c>
      <c r="AN55" s="36">
        <f t="shared" si="7"/>
        <v>8</v>
      </c>
      <c r="AO55" s="35">
        <f t="shared" si="8"/>
        <v>19.131197893813077</v>
      </c>
      <c r="AP55" s="30">
        <f t="shared" si="9"/>
        <v>138.63317463278531</v>
      </c>
      <c r="AQ55" s="107">
        <f t="shared" si="10"/>
        <v>14.599368982829521</v>
      </c>
      <c r="AR55" s="109">
        <f t="shared" si="11"/>
        <v>89.469065379552433</v>
      </c>
      <c r="AS55" s="34">
        <f t="shared" si="12"/>
        <v>8</v>
      </c>
      <c r="AT55" s="37">
        <v>55</v>
      </c>
      <c r="AU55" s="38">
        <f t="shared" si="13"/>
        <v>44.609183003090202</v>
      </c>
      <c r="AV55" s="37">
        <v>3</v>
      </c>
      <c r="AW55" s="66"/>
      <c r="AX55" s="37">
        <v>90</v>
      </c>
      <c r="AY55" s="37">
        <f t="shared" si="18"/>
        <v>720</v>
      </c>
      <c r="AZ55" s="37">
        <v>202</v>
      </c>
      <c r="BA55" s="37">
        <f t="shared" si="19"/>
        <v>1616</v>
      </c>
      <c r="BB55" s="37">
        <v>21</v>
      </c>
      <c r="BC55" s="37">
        <v>17</v>
      </c>
      <c r="BD55" s="37">
        <v>10</v>
      </c>
      <c r="BE55" s="37" t="s">
        <v>375</v>
      </c>
      <c r="BF55" s="37" t="s">
        <v>376</v>
      </c>
      <c r="BG55" s="127">
        <f t="shared" si="16"/>
        <v>39</v>
      </c>
      <c r="BH55" s="75">
        <v>824</v>
      </c>
      <c r="BI55" s="75">
        <v>823</v>
      </c>
    </row>
    <row r="56" spans="1:64" x14ac:dyDescent="0.3">
      <c r="A56" s="28" t="s">
        <v>70</v>
      </c>
      <c r="B56" s="28" t="s">
        <v>71</v>
      </c>
      <c r="C56" s="29" t="s">
        <v>101</v>
      </c>
      <c r="D56" s="29" t="s">
        <v>102</v>
      </c>
      <c r="E56" s="102">
        <v>275138</v>
      </c>
      <c r="F56" s="40">
        <v>9258.2999999999993</v>
      </c>
      <c r="G56" s="36">
        <f t="shared" si="0"/>
        <v>10</v>
      </c>
      <c r="H56" s="29" t="s">
        <v>352</v>
      </c>
      <c r="I56" s="69">
        <f t="shared" si="1"/>
        <v>3</v>
      </c>
      <c r="J56" s="32">
        <v>3</v>
      </c>
      <c r="K56" s="32">
        <v>1</v>
      </c>
      <c r="L56" s="32">
        <v>4</v>
      </c>
      <c r="M56" s="32">
        <v>1</v>
      </c>
      <c r="N56" s="32">
        <v>0</v>
      </c>
      <c r="O56" s="32">
        <v>0</v>
      </c>
      <c r="P56" s="32">
        <v>0</v>
      </c>
      <c r="Q56" s="32">
        <v>1</v>
      </c>
      <c r="R56" s="32">
        <v>0</v>
      </c>
      <c r="S56" s="32">
        <v>1</v>
      </c>
      <c r="T56" s="32">
        <v>0</v>
      </c>
      <c r="U56" s="33">
        <v>149382</v>
      </c>
      <c r="V56" s="32">
        <v>36</v>
      </c>
      <c r="W56" s="41">
        <v>0</v>
      </c>
      <c r="X56" s="41">
        <v>12</v>
      </c>
      <c r="Y56" s="41">
        <v>0</v>
      </c>
      <c r="Z56" s="41">
        <v>0</v>
      </c>
      <c r="AA56" s="41">
        <v>0</v>
      </c>
      <c r="AB56" s="41">
        <v>0</v>
      </c>
      <c r="AC56" s="32">
        <v>0</v>
      </c>
      <c r="AD56" s="32">
        <v>0</v>
      </c>
      <c r="AE56" s="32">
        <v>0</v>
      </c>
      <c r="AF56" s="32">
        <v>0</v>
      </c>
      <c r="AG56" s="31">
        <f t="shared" si="2"/>
        <v>48</v>
      </c>
      <c r="AH56" s="25">
        <f t="shared" si="17"/>
        <v>7469.1</v>
      </c>
      <c r="AI56" s="25">
        <f t="shared" si="4"/>
        <v>1128</v>
      </c>
      <c r="AJ56" s="34">
        <v>29</v>
      </c>
      <c r="AK56" s="25">
        <v>1099</v>
      </c>
      <c r="AL56" s="112">
        <f t="shared" si="5"/>
        <v>373.45499999999998</v>
      </c>
      <c r="AM56" s="35">
        <f t="shared" si="6"/>
        <v>84.8977788488573</v>
      </c>
      <c r="AN56" s="36">
        <f t="shared" si="7"/>
        <v>8</v>
      </c>
      <c r="AO56" s="35">
        <f t="shared" si="8"/>
        <v>15.102221151142709</v>
      </c>
      <c r="AP56" s="30">
        <f t="shared" si="9"/>
        <v>135.73370454099398</v>
      </c>
      <c r="AQ56" s="107">
        <f t="shared" si="10"/>
        <v>10.540165298868205</v>
      </c>
      <c r="AR56" s="109">
        <f t="shared" si="11"/>
        <v>92.234673521575559</v>
      </c>
      <c r="AS56" s="34">
        <f t="shared" si="12"/>
        <v>8</v>
      </c>
      <c r="AT56" s="37">
        <v>75</v>
      </c>
      <c r="AU56" s="38">
        <f t="shared" si="13"/>
        <v>27.259048186728112</v>
      </c>
      <c r="AV56" s="37">
        <v>2</v>
      </c>
      <c r="AW56" s="66"/>
      <c r="AX56" s="37">
        <v>9</v>
      </c>
      <c r="AY56" s="37">
        <f t="shared" si="18"/>
        <v>72</v>
      </c>
      <c r="AZ56" s="37">
        <v>18</v>
      </c>
      <c r="BA56" s="37">
        <f t="shared" si="19"/>
        <v>144</v>
      </c>
      <c r="BB56" s="37">
        <v>2</v>
      </c>
      <c r="BC56" s="37">
        <v>8</v>
      </c>
      <c r="BD56" s="37">
        <v>10</v>
      </c>
      <c r="BE56" s="37" t="s">
        <v>375</v>
      </c>
      <c r="BF56" s="37" t="s">
        <v>376</v>
      </c>
      <c r="BG56" s="127">
        <f t="shared" si="16"/>
        <v>39</v>
      </c>
      <c r="BH56" s="75">
        <v>1692</v>
      </c>
      <c r="BI56" s="75">
        <v>2127</v>
      </c>
    </row>
    <row r="57" spans="1:64" x14ac:dyDescent="0.3">
      <c r="A57" s="28" t="s">
        <v>160</v>
      </c>
      <c r="B57" s="28" t="s">
        <v>176</v>
      </c>
      <c r="C57" s="29" t="s">
        <v>231</v>
      </c>
      <c r="D57" s="29" t="s">
        <v>232</v>
      </c>
      <c r="E57" s="102">
        <v>19995</v>
      </c>
      <c r="F57" s="30">
        <v>213.9</v>
      </c>
      <c r="G57" s="36">
        <f t="shared" si="0"/>
        <v>10</v>
      </c>
      <c r="H57" s="29" t="s">
        <v>352</v>
      </c>
      <c r="I57" s="69">
        <f t="shared" si="1"/>
        <v>3</v>
      </c>
      <c r="J57" s="32">
        <v>2</v>
      </c>
      <c r="K57" s="32">
        <v>1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3">
        <v>15503</v>
      </c>
      <c r="V57" s="32">
        <v>3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1">
        <f t="shared" si="2"/>
        <v>3</v>
      </c>
      <c r="AH57" s="25">
        <f t="shared" si="17"/>
        <v>775.15</v>
      </c>
      <c r="AI57" s="25">
        <f t="shared" si="4"/>
        <v>162</v>
      </c>
      <c r="AJ57" s="34">
        <v>1</v>
      </c>
      <c r="AK57" s="25">
        <v>161</v>
      </c>
      <c r="AL57" s="112">
        <f t="shared" si="5"/>
        <v>38.7575</v>
      </c>
      <c r="AM57" s="35">
        <f t="shared" si="6"/>
        <v>79.10081919628459</v>
      </c>
      <c r="AN57" s="36">
        <f t="shared" si="7"/>
        <v>8</v>
      </c>
      <c r="AO57" s="35">
        <f t="shared" si="8"/>
        <v>20.89918080371541</v>
      </c>
      <c r="AP57" s="30">
        <f t="shared" si="9"/>
        <v>193.83595898974744</v>
      </c>
      <c r="AQ57" s="107">
        <f t="shared" si="10"/>
        <v>5.0012503125781445</v>
      </c>
      <c r="AR57" s="109">
        <f t="shared" si="11"/>
        <v>97.419854221763529</v>
      </c>
      <c r="AS57" s="34">
        <f t="shared" si="12"/>
        <v>8</v>
      </c>
      <c r="AT57" s="37">
        <v>5</v>
      </c>
      <c r="AU57" s="38">
        <f t="shared" si="13"/>
        <v>25.006251562890725</v>
      </c>
      <c r="AV57" s="37">
        <v>1</v>
      </c>
      <c r="AW57" s="66" t="s">
        <v>455</v>
      </c>
      <c r="AX57" s="37">
        <v>4</v>
      </c>
      <c r="AY57" s="37">
        <f t="shared" si="18"/>
        <v>32</v>
      </c>
      <c r="AZ57" s="37">
        <v>8</v>
      </c>
      <c r="BA57" s="37">
        <f t="shared" si="19"/>
        <v>64</v>
      </c>
      <c r="BB57" s="37">
        <v>0</v>
      </c>
      <c r="BC57" s="37">
        <v>6</v>
      </c>
      <c r="BD57" s="37">
        <v>10</v>
      </c>
      <c r="BE57" s="37" t="s">
        <v>375</v>
      </c>
      <c r="BF57" s="37" t="s">
        <v>376</v>
      </c>
      <c r="BG57" s="127">
        <f t="shared" si="16"/>
        <v>39</v>
      </c>
      <c r="BH57" s="75">
        <v>138</v>
      </c>
      <c r="BI57" s="75">
        <v>216</v>
      </c>
      <c r="BJ57" s="1"/>
      <c r="BK57" s="1"/>
      <c r="BL57" s="1"/>
    </row>
    <row r="58" spans="1:64" x14ac:dyDescent="0.3">
      <c r="A58" s="28" t="s">
        <v>160</v>
      </c>
      <c r="B58" s="28" t="s">
        <v>176</v>
      </c>
      <c r="C58" s="29" t="s">
        <v>240</v>
      </c>
      <c r="D58" s="29" t="s">
        <v>241</v>
      </c>
      <c r="E58" s="102">
        <v>4068</v>
      </c>
      <c r="F58" s="30">
        <v>30.9</v>
      </c>
      <c r="G58" s="36">
        <f t="shared" si="0"/>
        <v>3</v>
      </c>
      <c r="H58" s="29" t="s">
        <v>350</v>
      </c>
      <c r="I58" s="69">
        <f t="shared" si="1"/>
        <v>8</v>
      </c>
      <c r="J58" s="32">
        <v>2</v>
      </c>
      <c r="K58" s="32">
        <v>1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3">
        <v>3051</v>
      </c>
      <c r="V58" s="32">
        <v>1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1">
        <f t="shared" si="2"/>
        <v>1</v>
      </c>
      <c r="AH58" s="25">
        <f t="shared" si="17"/>
        <v>152.55000000000001</v>
      </c>
      <c r="AI58" s="25">
        <f t="shared" si="4"/>
        <v>21</v>
      </c>
      <c r="AJ58" s="34">
        <v>0</v>
      </c>
      <c r="AK58" s="25">
        <v>21</v>
      </c>
      <c r="AL58" s="112">
        <f t="shared" si="5"/>
        <v>7.6275000000000004</v>
      </c>
      <c r="AM58" s="35">
        <f t="shared" si="6"/>
        <v>86.234021632251725</v>
      </c>
      <c r="AN58" s="36">
        <f t="shared" si="7"/>
        <v>8</v>
      </c>
      <c r="AO58" s="35">
        <f t="shared" si="8"/>
        <v>13.765978367748277</v>
      </c>
      <c r="AP58" s="30">
        <f t="shared" si="9"/>
        <v>187.50000000000003</v>
      </c>
      <c r="AQ58" s="107">
        <f t="shared" si="10"/>
        <v>0</v>
      </c>
      <c r="AR58" s="109">
        <f t="shared" si="11"/>
        <v>100</v>
      </c>
      <c r="AS58" s="34">
        <f t="shared" si="12"/>
        <v>10</v>
      </c>
      <c r="AT58" s="37">
        <v>0</v>
      </c>
      <c r="AU58" s="38">
        <f t="shared" si="13"/>
        <v>0</v>
      </c>
      <c r="AV58" s="37">
        <v>0</v>
      </c>
      <c r="AW58" s="66" t="s">
        <v>396</v>
      </c>
      <c r="AX58" s="37">
        <v>2</v>
      </c>
      <c r="AY58" s="37">
        <f t="shared" si="18"/>
        <v>16</v>
      </c>
      <c r="AZ58" s="37">
        <v>4</v>
      </c>
      <c r="BA58" s="37">
        <f t="shared" si="19"/>
        <v>32</v>
      </c>
      <c r="BB58" s="37">
        <v>0</v>
      </c>
      <c r="BC58" s="37">
        <v>6</v>
      </c>
      <c r="BD58" s="37">
        <v>10</v>
      </c>
      <c r="BE58" s="37" t="s">
        <v>375</v>
      </c>
      <c r="BF58" s="37" t="s">
        <v>376</v>
      </c>
      <c r="BG58" s="127">
        <f t="shared" si="16"/>
        <v>39</v>
      </c>
      <c r="BH58" s="75">
        <v>11</v>
      </c>
      <c r="BI58" s="75">
        <v>19</v>
      </c>
      <c r="BJ58" s="1"/>
      <c r="BK58" s="1"/>
      <c r="BL58" s="1"/>
    </row>
    <row r="59" spans="1:64" x14ac:dyDescent="0.3">
      <c r="A59" s="28" t="s">
        <v>160</v>
      </c>
      <c r="B59" s="28" t="s">
        <v>176</v>
      </c>
      <c r="C59" s="29" t="s">
        <v>176</v>
      </c>
      <c r="D59" s="29" t="s">
        <v>237</v>
      </c>
      <c r="E59" s="102">
        <v>4325</v>
      </c>
      <c r="F59" s="30">
        <v>94.3</v>
      </c>
      <c r="G59" s="36">
        <f t="shared" si="0"/>
        <v>8</v>
      </c>
      <c r="H59" s="29" t="s">
        <v>352</v>
      </c>
      <c r="I59" s="69">
        <f t="shared" si="1"/>
        <v>3</v>
      </c>
      <c r="J59" s="32">
        <v>1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3">
        <v>3510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1">
        <f t="shared" si="2"/>
        <v>0</v>
      </c>
      <c r="AH59" s="25">
        <f t="shared" si="17"/>
        <v>175.5</v>
      </c>
      <c r="AI59" s="25">
        <f t="shared" si="4"/>
        <v>40</v>
      </c>
      <c r="AJ59" s="34">
        <v>0</v>
      </c>
      <c r="AK59" s="25">
        <v>40</v>
      </c>
      <c r="AL59" s="112">
        <f t="shared" si="5"/>
        <v>8.7750000000000004</v>
      </c>
      <c r="AM59" s="35">
        <f t="shared" si="6"/>
        <v>77.207977207977208</v>
      </c>
      <c r="AN59" s="36">
        <f t="shared" si="7"/>
        <v>8</v>
      </c>
      <c r="AO59" s="35">
        <f t="shared" si="8"/>
        <v>22.792022792022792</v>
      </c>
      <c r="AP59" s="30">
        <f t="shared" si="9"/>
        <v>202.89017341040463</v>
      </c>
      <c r="AQ59" s="107">
        <f t="shared" si="10"/>
        <v>0</v>
      </c>
      <c r="AR59" s="109">
        <f t="shared" si="11"/>
        <v>100</v>
      </c>
      <c r="AS59" s="34">
        <f t="shared" si="12"/>
        <v>10</v>
      </c>
      <c r="AT59" s="37">
        <v>1</v>
      </c>
      <c r="AU59" s="38">
        <f t="shared" si="13"/>
        <v>23.121387283236995</v>
      </c>
      <c r="AV59" s="37">
        <v>0</v>
      </c>
      <c r="AW59" s="66" t="s">
        <v>455</v>
      </c>
      <c r="AX59" s="37">
        <v>2</v>
      </c>
      <c r="AY59" s="37">
        <f t="shared" si="18"/>
        <v>16</v>
      </c>
      <c r="AZ59" s="37">
        <v>3</v>
      </c>
      <c r="BA59" s="37">
        <f t="shared" si="19"/>
        <v>24</v>
      </c>
      <c r="BB59" s="37">
        <v>0</v>
      </c>
      <c r="BC59" s="37">
        <v>2</v>
      </c>
      <c r="BD59" s="37">
        <v>10</v>
      </c>
      <c r="BE59" s="37" t="s">
        <v>375</v>
      </c>
      <c r="BF59" s="37" t="s">
        <v>376</v>
      </c>
      <c r="BG59" s="127">
        <f t="shared" si="16"/>
        <v>39</v>
      </c>
      <c r="BH59" s="75">
        <v>32</v>
      </c>
      <c r="BI59" s="75">
        <v>68</v>
      </c>
      <c r="BJ59" s="1"/>
      <c r="BK59" s="1"/>
      <c r="BL59" s="1"/>
    </row>
    <row r="60" spans="1:64" x14ac:dyDescent="0.3">
      <c r="A60" s="28" t="s">
        <v>160</v>
      </c>
      <c r="B60" s="28" t="s">
        <v>161</v>
      </c>
      <c r="C60" s="29" t="s">
        <v>179</v>
      </c>
      <c r="D60" s="29" t="s">
        <v>181</v>
      </c>
      <c r="E60" s="102">
        <v>9018</v>
      </c>
      <c r="F60" s="30">
        <v>130.69999999999999</v>
      </c>
      <c r="G60" s="36">
        <f t="shared" si="0"/>
        <v>10</v>
      </c>
      <c r="H60" s="29" t="s">
        <v>352</v>
      </c>
      <c r="I60" s="69">
        <f t="shared" si="1"/>
        <v>3</v>
      </c>
      <c r="J60" s="32">
        <v>1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3">
        <v>3707</v>
      </c>
      <c r="V60" s="32">
        <v>4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1">
        <f t="shared" si="2"/>
        <v>4</v>
      </c>
      <c r="AH60" s="25">
        <f t="shared" si="17"/>
        <v>185.35</v>
      </c>
      <c r="AI60" s="25">
        <f t="shared" si="4"/>
        <v>6</v>
      </c>
      <c r="AJ60" s="34">
        <v>2</v>
      </c>
      <c r="AK60" s="25">
        <v>4</v>
      </c>
      <c r="AL60" s="112">
        <f t="shared" si="5"/>
        <v>9.2675000000000001</v>
      </c>
      <c r="AM60" s="35">
        <f t="shared" si="6"/>
        <v>96.762881035878067</v>
      </c>
      <c r="AN60" s="36">
        <f t="shared" si="7"/>
        <v>8</v>
      </c>
      <c r="AO60" s="35">
        <f t="shared" si="8"/>
        <v>3.2371189641219313</v>
      </c>
      <c r="AP60" s="30">
        <f t="shared" si="9"/>
        <v>102.76668884453316</v>
      </c>
      <c r="AQ60" s="107">
        <f t="shared" si="10"/>
        <v>22.177866489243733</v>
      </c>
      <c r="AR60" s="109">
        <f t="shared" si="11"/>
        <v>78.419206905853798</v>
      </c>
      <c r="AS60" s="34">
        <f t="shared" si="12"/>
        <v>8</v>
      </c>
      <c r="AT60" s="37">
        <v>0</v>
      </c>
      <c r="AU60" s="38">
        <f t="shared" si="13"/>
        <v>0</v>
      </c>
      <c r="AV60" s="37">
        <v>1</v>
      </c>
      <c r="AW60" s="66"/>
      <c r="AX60" s="37">
        <v>2</v>
      </c>
      <c r="AY60" s="37">
        <f t="shared" si="18"/>
        <v>16</v>
      </c>
      <c r="AZ60" s="37">
        <v>2</v>
      </c>
      <c r="BA60" s="37">
        <f t="shared" si="19"/>
        <v>16</v>
      </c>
      <c r="BB60" s="48">
        <v>1</v>
      </c>
      <c r="BC60" s="48">
        <v>6</v>
      </c>
      <c r="BD60" s="48">
        <v>10</v>
      </c>
      <c r="BE60" s="48" t="s">
        <v>375</v>
      </c>
      <c r="BF60" s="48" t="s">
        <v>376</v>
      </c>
      <c r="BG60" s="127">
        <f t="shared" si="16"/>
        <v>39</v>
      </c>
      <c r="BH60" s="75">
        <v>25</v>
      </c>
      <c r="BI60" s="75">
        <v>276</v>
      </c>
      <c r="BJ60" s="1"/>
      <c r="BK60" s="1"/>
      <c r="BL60" s="1"/>
    </row>
    <row r="61" spans="1:64" x14ac:dyDescent="0.3">
      <c r="A61" s="28" t="s">
        <v>160</v>
      </c>
      <c r="B61" s="28" t="s">
        <v>161</v>
      </c>
      <c r="C61" s="29" t="s">
        <v>167</v>
      </c>
      <c r="D61" s="29" t="s">
        <v>169</v>
      </c>
      <c r="E61" s="102">
        <v>8347</v>
      </c>
      <c r="F61" s="30">
        <v>88.8</v>
      </c>
      <c r="G61" s="36">
        <f t="shared" si="0"/>
        <v>8</v>
      </c>
      <c r="H61" s="29" t="s">
        <v>352</v>
      </c>
      <c r="I61" s="69">
        <f t="shared" si="1"/>
        <v>3</v>
      </c>
      <c r="J61" s="32">
        <v>1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3">
        <v>4513</v>
      </c>
      <c r="V61" s="32">
        <v>1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1">
        <f t="shared" si="2"/>
        <v>1</v>
      </c>
      <c r="AH61" s="25">
        <f t="shared" si="17"/>
        <v>225.65</v>
      </c>
      <c r="AI61" s="25">
        <f t="shared" si="4"/>
        <v>45</v>
      </c>
      <c r="AJ61" s="34">
        <v>0</v>
      </c>
      <c r="AK61" s="25">
        <v>45</v>
      </c>
      <c r="AL61" s="112">
        <f t="shared" si="5"/>
        <v>11.282500000000001</v>
      </c>
      <c r="AM61" s="35">
        <f t="shared" si="6"/>
        <v>80.057611345003323</v>
      </c>
      <c r="AN61" s="36">
        <f t="shared" si="7"/>
        <v>8</v>
      </c>
      <c r="AO61" s="35">
        <f t="shared" si="8"/>
        <v>19.942388654996677</v>
      </c>
      <c r="AP61" s="30">
        <f t="shared" si="9"/>
        <v>135.16832394872409</v>
      </c>
      <c r="AQ61" s="107">
        <f t="shared" si="10"/>
        <v>0</v>
      </c>
      <c r="AR61" s="109">
        <f t="shared" si="11"/>
        <v>100</v>
      </c>
      <c r="AS61" s="34">
        <f t="shared" si="12"/>
        <v>10</v>
      </c>
      <c r="AT61" s="37">
        <v>1</v>
      </c>
      <c r="AU61" s="38">
        <f t="shared" si="13"/>
        <v>11.980352222355338</v>
      </c>
      <c r="AV61" s="37">
        <v>1</v>
      </c>
      <c r="AW61" s="66"/>
      <c r="AX61" s="37">
        <v>2</v>
      </c>
      <c r="AY61" s="37">
        <f t="shared" si="18"/>
        <v>16</v>
      </c>
      <c r="AZ61" s="37">
        <v>4</v>
      </c>
      <c r="BA61" s="37">
        <f t="shared" si="19"/>
        <v>32</v>
      </c>
      <c r="BB61" s="48">
        <v>1</v>
      </c>
      <c r="BC61" s="48">
        <v>2</v>
      </c>
      <c r="BD61" s="48">
        <v>10</v>
      </c>
      <c r="BE61" s="48" t="s">
        <v>375</v>
      </c>
      <c r="BF61" s="48" t="s">
        <v>376</v>
      </c>
      <c r="BG61" s="127">
        <f t="shared" si="16"/>
        <v>39</v>
      </c>
      <c r="BH61" s="75">
        <v>14</v>
      </c>
      <c r="BI61" s="75">
        <v>9</v>
      </c>
      <c r="BJ61" s="1"/>
      <c r="BK61" s="1"/>
      <c r="BL61" s="1"/>
    </row>
    <row r="62" spans="1:64" x14ac:dyDescent="0.3">
      <c r="A62" s="28" t="s">
        <v>160</v>
      </c>
      <c r="B62" s="28" t="s">
        <v>161</v>
      </c>
      <c r="C62" s="29" t="s">
        <v>172</v>
      </c>
      <c r="D62" s="29" t="s">
        <v>174</v>
      </c>
      <c r="E62" s="102">
        <v>36454</v>
      </c>
      <c r="F62" s="30">
        <v>253.2</v>
      </c>
      <c r="G62" s="36">
        <f t="shared" si="0"/>
        <v>10</v>
      </c>
      <c r="H62" s="29" t="s">
        <v>352</v>
      </c>
      <c r="I62" s="69">
        <f t="shared" si="1"/>
        <v>3</v>
      </c>
      <c r="J62" s="32">
        <v>5</v>
      </c>
      <c r="K62" s="32">
        <v>1</v>
      </c>
      <c r="L62" s="32">
        <v>3</v>
      </c>
      <c r="M62" s="32">
        <v>1</v>
      </c>
      <c r="N62" s="32">
        <v>1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3">
        <v>40764</v>
      </c>
      <c r="V62" s="32">
        <v>10</v>
      </c>
      <c r="W62" s="32">
        <v>0</v>
      </c>
      <c r="X62" s="32">
        <v>1</v>
      </c>
      <c r="Y62" s="32">
        <v>0</v>
      </c>
      <c r="Z62" s="32">
        <v>1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1">
        <f t="shared" si="2"/>
        <v>12</v>
      </c>
      <c r="AH62" s="25">
        <f t="shared" si="17"/>
        <v>2038.2</v>
      </c>
      <c r="AI62" s="25">
        <f t="shared" si="4"/>
        <v>421</v>
      </c>
      <c r="AJ62" s="34">
        <v>3</v>
      </c>
      <c r="AK62" s="25">
        <v>418</v>
      </c>
      <c r="AL62" s="112">
        <f t="shared" si="5"/>
        <v>101.91</v>
      </c>
      <c r="AM62" s="35">
        <f t="shared" si="6"/>
        <v>79.344519674222354</v>
      </c>
      <c r="AN62" s="36">
        <f t="shared" si="7"/>
        <v>8</v>
      </c>
      <c r="AO62" s="35">
        <f t="shared" si="8"/>
        <v>20.655480325777649</v>
      </c>
      <c r="AP62" s="30">
        <f t="shared" si="9"/>
        <v>279.55779886980855</v>
      </c>
      <c r="AQ62" s="107">
        <f t="shared" si="10"/>
        <v>8.2295495693202394</v>
      </c>
      <c r="AR62" s="109">
        <f t="shared" si="11"/>
        <v>97.056226081836911</v>
      </c>
      <c r="AS62" s="34">
        <f t="shared" si="12"/>
        <v>8</v>
      </c>
      <c r="AT62" s="37">
        <v>10</v>
      </c>
      <c r="AU62" s="38">
        <f t="shared" si="13"/>
        <v>27.431831897734131</v>
      </c>
      <c r="AV62" s="37">
        <v>1</v>
      </c>
      <c r="AW62" s="66"/>
      <c r="AX62" s="37">
        <v>9</v>
      </c>
      <c r="AY62" s="37">
        <f t="shared" si="18"/>
        <v>72</v>
      </c>
      <c r="AZ62" s="37">
        <v>12</v>
      </c>
      <c r="BA62" s="37">
        <f t="shared" si="19"/>
        <v>96</v>
      </c>
      <c r="BB62" s="48">
        <v>0</v>
      </c>
      <c r="BC62" s="48">
        <v>11</v>
      </c>
      <c r="BD62" s="48">
        <v>10</v>
      </c>
      <c r="BE62" s="48" t="s">
        <v>375</v>
      </c>
      <c r="BF62" s="48" t="s">
        <v>376</v>
      </c>
      <c r="BG62" s="127">
        <f t="shared" si="16"/>
        <v>39</v>
      </c>
      <c r="BH62" s="75">
        <v>381</v>
      </c>
      <c r="BI62" s="75">
        <v>446</v>
      </c>
      <c r="BJ62" s="1"/>
      <c r="BK62" s="1"/>
      <c r="BL62" s="1"/>
    </row>
    <row r="63" spans="1:64" x14ac:dyDescent="0.3">
      <c r="A63" s="28" t="s">
        <v>105</v>
      </c>
      <c r="B63" s="28" t="s">
        <v>140</v>
      </c>
      <c r="C63" s="29" t="s">
        <v>140</v>
      </c>
      <c r="D63" s="29" t="s">
        <v>151</v>
      </c>
      <c r="E63" s="102">
        <v>31188</v>
      </c>
      <c r="F63" s="40">
        <v>1247.5999999999999</v>
      </c>
      <c r="G63" s="36">
        <f t="shared" si="0"/>
        <v>10</v>
      </c>
      <c r="H63" s="29" t="s">
        <v>352</v>
      </c>
      <c r="I63" s="69">
        <f t="shared" si="1"/>
        <v>3</v>
      </c>
      <c r="J63" s="32">
        <v>1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1</v>
      </c>
      <c r="T63" s="32">
        <v>0</v>
      </c>
      <c r="U63" s="33">
        <v>10948</v>
      </c>
      <c r="V63" s="32">
        <v>15</v>
      </c>
      <c r="W63" s="32">
        <v>0</v>
      </c>
      <c r="X63" s="32">
        <v>2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1">
        <f t="shared" si="2"/>
        <v>17</v>
      </c>
      <c r="AH63" s="25">
        <f>+(U62*5)/100</f>
        <v>2038.2</v>
      </c>
      <c r="AI63" s="25">
        <f t="shared" si="4"/>
        <v>201</v>
      </c>
      <c r="AJ63" s="34">
        <v>5</v>
      </c>
      <c r="AK63" s="25">
        <v>196</v>
      </c>
      <c r="AL63" s="112">
        <f t="shared" si="5"/>
        <v>101.91</v>
      </c>
      <c r="AM63" s="35">
        <f t="shared" si="6"/>
        <v>90.138357374153671</v>
      </c>
      <c r="AN63" s="36">
        <f t="shared" si="7"/>
        <v>8</v>
      </c>
      <c r="AO63" s="35">
        <f t="shared" si="8"/>
        <v>9.8616426258463346</v>
      </c>
      <c r="AP63" s="30">
        <f t="shared" si="9"/>
        <v>326.76029242016165</v>
      </c>
      <c r="AQ63" s="107">
        <f t="shared" si="10"/>
        <v>16.03180710529691</v>
      </c>
      <c r="AR63" s="109">
        <f t="shared" si="11"/>
        <v>95.093710136394847</v>
      </c>
      <c r="AS63" s="34">
        <f t="shared" si="12"/>
        <v>8</v>
      </c>
      <c r="AT63" s="37">
        <v>7</v>
      </c>
      <c r="AU63" s="38">
        <f t="shared" si="13"/>
        <v>22.444529947415671</v>
      </c>
      <c r="AV63" s="37">
        <v>0</v>
      </c>
      <c r="AW63" s="66"/>
      <c r="AX63" s="37">
        <v>9</v>
      </c>
      <c r="AY63" s="37">
        <f t="shared" si="18"/>
        <v>72</v>
      </c>
      <c r="AZ63" s="37">
        <v>43</v>
      </c>
      <c r="BA63" s="37">
        <f t="shared" si="19"/>
        <v>344</v>
      </c>
      <c r="BB63" s="37">
        <v>0</v>
      </c>
      <c r="BC63" s="37">
        <v>28</v>
      </c>
      <c r="BD63" s="37">
        <v>10</v>
      </c>
      <c r="BE63" s="37" t="s">
        <v>375</v>
      </c>
      <c r="BF63" s="37" t="s">
        <v>429</v>
      </c>
      <c r="BG63" s="127">
        <f t="shared" si="16"/>
        <v>39</v>
      </c>
      <c r="BH63" s="75">
        <v>8</v>
      </c>
      <c r="BI63" s="75">
        <v>119</v>
      </c>
      <c r="BJ63" s="1"/>
      <c r="BK63" s="1"/>
      <c r="BL63" s="1"/>
    </row>
    <row r="64" spans="1:64" x14ac:dyDescent="0.3">
      <c r="A64" s="28" t="s">
        <v>105</v>
      </c>
      <c r="B64" s="28" t="s">
        <v>140</v>
      </c>
      <c r="C64" s="29" t="s">
        <v>140</v>
      </c>
      <c r="D64" s="29" t="s">
        <v>150</v>
      </c>
      <c r="E64" s="102">
        <v>50818</v>
      </c>
      <c r="F64" s="40">
        <v>1494.7</v>
      </c>
      <c r="G64" s="36">
        <f t="shared" si="0"/>
        <v>10</v>
      </c>
      <c r="H64" s="29" t="s">
        <v>352</v>
      </c>
      <c r="I64" s="69">
        <f t="shared" si="1"/>
        <v>3</v>
      </c>
      <c r="J64" s="32">
        <v>1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3">
        <v>22763</v>
      </c>
      <c r="V64" s="32">
        <v>3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1">
        <f t="shared" si="2"/>
        <v>3</v>
      </c>
      <c r="AH64" s="25">
        <f>+(U63*5)/100</f>
        <v>547.4</v>
      </c>
      <c r="AI64" s="25">
        <f t="shared" si="4"/>
        <v>441</v>
      </c>
      <c r="AJ64" s="34">
        <v>13</v>
      </c>
      <c r="AK64" s="25">
        <v>428</v>
      </c>
      <c r="AL64" s="112">
        <f t="shared" si="5"/>
        <v>27.37</v>
      </c>
      <c r="AM64" s="35">
        <f t="shared" si="6"/>
        <v>19.437340153452681</v>
      </c>
      <c r="AN64" s="36">
        <f t="shared" si="7"/>
        <v>3</v>
      </c>
      <c r="AO64" s="35">
        <f t="shared" si="8"/>
        <v>80.562659846547319</v>
      </c>
      <c r="AP64" s="30">
        <f t="shared" si="9"/>
        <v>53.858868904718804</v>
      </c>
      <c r="AQ64" s="107">
        <f t="shared" si="10"/>
        <v>25.581486874729425</v>
      </c>
      <c r="AR64" s="109">
        <f t="shared" si="11"/>
        <v>52.502740226525404</v>
      </c>
      <c r="AS64" s="34">
        <f t="shared" si="12"/>
        <v>5</v>
      </c>
      <c r="AT64" s="37">
        <v>1</v>
      </c>
      <c r="AU64" s="38">
        <f t="shared" si="13"/>
        <v>1.9678066826714946</v>
      </c>
      <c r="AV64" s="37">
        <v>0</v>
      </c>
      <c r="AW64" s="66"/>
      <c r="AX64" s="37">
        <v>1</v>
      </c>
      <c r="AY64" s="37">
        <f t="shared" si="18"/>
        <v>8</v>
      </c>
      <c r="AZ64" s="37">
        <v>4</v>
      </c>
      <c r="BA64" s="37">
        <f t="shared" si="19"/>
        <v>32</v>
      </c>
      <c r="BB64" s="37">
        <v>0</v>
      </c>
      <c r="BC64" s="37">
        <v>4</v>
      </c>
      <c r="BD64" s="37">
        <v>10</v>
      </c>
      <c r="BE64" s="37" t="s">
        <v>375</v>
      </c>
      <c r="BF64" s="37" t="s">
        <v>429</v>
      </c>
      <c r="BG64" s="127">
        <f t="shared" si="16"/>
        <v>31</v>
      </c>
      <c r="BH64" s="75">
        <v>117</v>
      </c>
      <c r="BI64" s="75">
        <v>139</v>
      </c>
      <c r="BJ64" s="1"/>
      <c r="BK64" s="1"/>
      <c r="BL64" s="1"/>
    </row>
    <row r="65" spans="1:64" x14ac:dyDescent="0.3">
      <c r="A65" s="28" t="s">
        <v>105</v>
      </c>
      <c r="B65" s="28" t="s">
        <v>106</v>
      </c>
      <c r="C65" s="29" t="s">
        <v>111</v>
      </c>
      <c r="D65" s="29" t="s">
        <v>114</v>
      </c>
      <c r="E65" s="102">
        <v>9606</v>
      </c>
      <c r="F65" s="30">
        <v>200.1</v>
      </c>
      <c r="G65" s="36">
        <f t="shared" si="0"/>
        <v>10</v>
      </c>
      <c r="H65" s="29" t="s">
        <v>351</v>
      </c>
      <c r="I65" s="69">
        <f t="shared" si="1"/>
        <v>5</v>
      </c>
      <c r="J65" s="32">
        <v>2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3">
        <v>6630</v>
      </c>
      <c r="V65" s="32">
        <v>2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0</v>
      </c>
      <c r="AF65" s="32">
        <v>0</v>
      </c>
      <c r="AG65" s="31">
        <f t="shared" si="2"/>
        <v>2</v>
      </c>
      <c r="AH65" s="25">
        <f t="shared" ref="AH65:AH80" si="20">+(U65*5)/100</f>
        <v>331.5</v>
      </c>
      <c r="AI65" s="25">
        <f t="shared" si="4"/>
        <v>32</v>
      </c>
      <c r="AJ65" s="34">
        <v>0</v>
      </c>
      <c r="AK65" s="25">
        <v>32</v>
      </c>
      <c r="AL65" s="112">
        <f t="shared" si="5"/>
        <v>16.574999999999999</v>
      </c>
      <c r="AM65" s="35">
        <f t="shared" si="6"/>
        <v>90.346907993966823</v>
      </c>
      <c r="AN65" s="36">
        <f t="shared" si="7"/>
        <v>8</v>
      </c>
      <c r="AO65" s="35">
        <f t="shared" si="8"/>
        <v>9.6530920060331837</v>
      </c>
      <c r="AP65" s="30">
        <f t="shared" si="9"/>
        <v>172.54840724547157</v>
      </c>
      <c r="AQ65" s="107">
        <f t="shared" si="10"/>
        <v>0</v>
      </c>
      <c r="AR65" s="109">
        <f t="shared" si="11"/>
        <v>100</v>
      </c>
      <c r="AS65" s="34">
        <f t="shared" si="12"/>
        <v>10</v>
      </c>
      <c r="AT65" s="37">
        <v>0</v>
      </c>
      <c r="AU65" s="38">
        <f t="shared" si="13"/>
        <v>0</v>
      </c>
      <c r="AV65" s="37">
        <v>0</v>
      </c>
      <c r="AW65" s="66"/>
      <c r="AX65" s="37">
        <v>2</v>
      </c>
      <c r="AY65" s="37">
        <f t="shared" si="18"/>
        <v>16</v>
      </c>
      <c r="AZ65" s="37">
        <v>17</v>
      </c>
      <c r="BA65" s="37">
        <f t="shared" si="19"/>
        <v>136</v>
      </c>
      <c r="BB65" s="37">
        <v>0</v>
      </c>
      <c r="BC65" s="37">
        <v>10</v>
      </c>
      <c r="BD65" s="37">
        <v>5</v>
      </c>
      <c r="BE65" s="37" t="s">
        <v>375</v>
      </c>
      <c r="BF65" s="37" t="s">
        <v>429</v>
      </c>
      <c r="BG65" s="127">
        <f t="shared" si="16"/>
        <v>38</v>
      </c>
      <c r="BH65" s="75">
        <v>20</v>
      </c>
      <c r="BI65" s="75">
        <v>47</v>
      </c>
    </row>
    <row r="66" spans="1:64" x14ac:dyDescent="0.3">
      <c r="A66" s="28" t="s">
        <v>105</v>
      </c>
      <c r="B66" s="28" t="s">
        <v>122</v>
      </c>
      <c r="C66" s="29" t="s">
        <v>123</v>
      </c>
      <c r="D66" s="29" t="s">
        <v>124</v>
      </c>
      <c r="E66" s="102">
        <v>25294</v>
      </c>
      <c r="F66" s="30">
        <v>277.60000000000002</v>
      </c>
      <c r="G66" s="36">
        <f t="shared" si="0"/>
        <v>10</v>
      </c>
      <c r="H66" s="29" t="s">
        <v>351</v>
      </c>
      <c r="I66" s="69">
        <f t="shared" si="1"/>
        <v>5</v>
      </c>
      <c r="J66" s="32">
        <v>2</v>
      </c>
      <c r="K66" s="32">
        <v>2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3">
        <v>19244</v>
      </c>
      <c r="V66" s="32">
        <v>2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1">
        <f t="shared" si="2"/>
        <v>2</v>
      </c>
      <c r="AH66" s="25">
        <f t="shared" si="20"/>
        <v>962.2</v>
      </c>
      <c r="AI66" s="25">
        <f t="shared" si="4"/>
        <v>151</v>
      </c>
      <c r="AJ66" s="34">
        <v>0</v>
      </c>
      <c r="AK66" s="25">
        <v>151</v>
      </c>
      <c r="AL66" s="112">
        <f t="shared" si="5"/>
        <v>48.11</v>
      </c>
      <c r="AM66" s="35">
        <f t="shared" si="6"/>
        <v>84.30679692371649</v>
      </c>
      <c r="AN66" s="36">
        <f t="shared" si="7"/>
        <v>8</v>
      </c>
      <c r="AO66" s="35">
        <f t="shared" si="8"/>
        <v>15.693203076283515</v>
      </c>
      <c r="AP66" s="30">
        <f t="shared" si="9"/>
        <v>190.20321024748955</v>
      </c>
      <c r="AQ66" s="107">
        <f t="shared" si="10"/>
        <v>0</v>
      </c>
      <c r="AR66" s="109">
        <f t="shared" si="11"/>
        <v>100</v>
      </c>
      <c r="AS66" s="34">
        <f t="shared" si="12"/>
        <v>10</v>
      </c>
      <c r="AT66" s="37">
        <v>4</v>
      </c>
      <c r="AU66" s="38">
        <f t="shared" si="13"/>
        <v>15.814027041986241</v>
      </c>
      <c r="AV66" s="37">
        <v>1</v>
      </c>
      <c r="AW66" s="66"/>
      <c r="AX66" s="37">
        <v>3</v>
      </c>
      <c r="AY66" s="37">
        <f t="shared" si="18"/>
        <v>24</v>
      </c>
      <c r="AZ66" s="37">
        <v>8</v>
      </c>
      <c r="BA66" s="37">
        <f t="shared" si="19"/>
        <v>64</v>
      </c>
      <c r="BB66" s="37">
        <v>1</v>
      </c>
      <c r="BC66" s="37">
        <v>6</v>
      </c>
      <c r="BD66" s="37">
        <v>5</v>
      </c>
      <c r="BE66" s="37" t="s">
        <v>429</v>
      </c>
      <c r="BF66" s="37" t="s">
        <v>429</v>
      </c>
      <c r="BG66" s="127">
        <f t="shared" si="16"/>
        <v>38</v>
      </c>
      <c r="BH66" s="75">
        <v>134</v>
      </c>
      <c r="BI66" s="75">
        <v>157</v>
      </c>
    </row>
    <row r="67" spans="1:64" x14ac:dyDescent="0.3">
      <c r="A67" s="28" t="s">
        <v>105</v>
      </c>
      <c r="B67" s="28" t="s">
        <v>140</v>
      </c>
      <c r="C67" s="29" t="s">
        <v>143</v>
      </c>
      <c r="D67" s="29" t="s">
        <v>145</v>
      </c>
      <c r="E67" s="102">
        <v>9716</v>
      </c>
      <c r="F67" s="30">
        <v>190.5</v>
      </c>
      <c r="G67" s="36">
        <f t="shared" si="0"/>
        <v>10</v>
      </c>
      <c r="H67" s="29" t="s">
        <v>349</v>
      </c>
      <c r="I67" s="69">
        <f t="shared" si="1"/>
        <v>10</v>
      </c>
      <c r="J67" s="32">
        <v>3</v>
      </c>
      <c r="K67" s="32">
        <v>1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3">
        <v>8265</v>
      </c>
      <c r="V67" s="32">
        <v>5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1">
        <f t="shared" si="2"/>
        <v>5</v>
      </c>
      <c r="AH67" s="25">
        <f t="shared" si="20"/>
        <v>413.25</v>
      </c>
      <c r="AI67" s="25">
        <f t="shared" si="4"/>
        <v>110</v>
      </c>
      <c r="AJ67" s="34">
        <v>2</v>
      </c>
      <c r="AK67" s="25">
        <v>108</v>
      </c>
      <c r="AL67" s="112">
        <f t="shared" si="5"/>
        <v>20.662500000000001</v>
      </c>
      <c r="AM67" s="35">
        <f t="shared" si="6"/>
        <v>73.381730187537812</v>
      </c>
      <c r="AN67" s="36">
        <f t="shared" si="7"/>
        <v>5</v>
      </c>
      <c r="AO67" s="35">
        <f t="shared" si="8"/>
        <v>26.618269812462191</v>
      </c>
      <c r="AP67" s="30">
        <f t="shared" si="9"/>
        <v>212.66467682173737</v>
      </c>
      <c r="AQ67" s="107">
        <f t="shared" si="10"/>
        <v>20.584602717167559</v>
      </c>
      <c r="AR67" s="109">
        <f t="shared" si="11"/>
        <v>90.320629159104655</v>
      </c>
      <c r="AS67" s="34">
        <f t="shared" si="12"/>
        <v>8</v>
      </c>
      <c r="AT67" s="37">
        <v>1</v>
      </c>
      <c r="AU67" s="38">
        <f t="shared" si="13"/>
        <v>10.29230135858378</v>
      </c>
      <c r="AV67" s="37">
        <v>0</v>
      </c>
      <c r="AW67" s="66"/>
      <c r="AX67" s="37">
        <v>3</v>
      </c>
      <c r="AY67" s="37">
        <f t="shared" si="18"/>
        <v>24</v>
      </c>
      <c r="AZ67" s="37">
        <v>6</v>
      </c>
      <c r="BA67" s="37">
        <f t="shared" si="19"/>
        <v>48</v>
      </c>
      <c r="BB67" s="37">
        <v>0</v>
      </c>
      <c r="BC67" s="37">
        <v>10</v>
      </c>
      <c r="BD67" s="37">
        <v>5</v>
      </c>
      <c r="BE67" s="37" t="s">
        <v>376</v>
      </c>
      <c r="BF67" s="37" t="s">
        <v>429</v>
      </c>
      <c r="BG67" s="127">
        <f t="shared" si="16"/>
        <v>38</v>
      </c>
      <c r="BH67" s="75">
        <v>31</v>
      </c>
      <c r="BI67" s="75">
        <v>109</v>
      </c>
      <c r="BJ67" s="1"/>
      <c r="BK67" s="1"/>
      <c r="BL67" s="1"/>
    </row>
    <row r="68" spans="1:64" x14ac:dyDescent="0.3">
      <c r="A68" s="28" t="s">
        <v>4</v>
      </c>
      <c r="B68" s="28" t="s">
        <v>5</v>
      </c>
      <c r="C68" s="29" t="s">
        <v>5</v>
      </c>
      <c r="D68" s="29" t="s">
        <v>13</v>
      </c>
      <c r="E68" s="102">
        <v>3840</v>
      </c>
      <c r="F68" s="30">
        <v>112.6</v>
      </c>
      <c r="G68" s="36">
        <f t="shared" si="0"/>
        <v>10</v>
      </c>
      <c r="H68" s="29" t="s">
        <v>349</v>
      </c>
      <c r="I68" s="69">
        <f t="shared" si="1"/>
        <v>10</v>
      </c>
      <c r="J68" s="41">
        <v>2</v>
      </c>
      <c r="K68" s="41">
        <v>1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32">
        <v>0</v>
      </c>
      <c r="R68" s="41">
        <v>0</v>
      </c>
      <c r="S68" s="41">
        <v>0</v>
      </c>
      <c r="T68" s="41">
        <v>0</v>
      </c>
      <c r="U68" s="33">
        <v>5968</v>
      </c>
      <c r="V68" s="32">
        <v>2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31">
        <f t="shared" si="2"/>
        <v>2</v>
      </c>
      <c r="AH68" s="25">
        <f t="shared" si="20"/>
        <v>298.39999999999998</v>
      </c>
      <c r="AI68" s="25">
        <f t="shared" si="4"/>
        <v>48</v>
      </c>
      <c r="AJ68" s="34">
        <v>0</v>
      </c>
      <c r="AK68" s="25">
        <v>48</v>
      </c>
      <c r="AL68" s="112">
        <f t="shared" si="5"/>
        <v>14.92</v>
      </c>
      <c r="AM68" s="35">
        <f t="shared" si="6"/>
        <v>83.914209115281508</v>
      </c>
      <c r="AN68" s="36">
        <f t="shared" si="7"/>
        <v>8</v>
      </c>
      <c r="AO68" s="35">
        <f t="shared" si="8"/>
        <v>16.085790884718502</v>
      </c>
      <c r="AP68" s="30">
        <f t="shared" si="9"/>
        <v>388.54166666666669</v>
      </c>
      <c r="AQ68" s="107">
        <f t="shared" si="10"/>
        <v>0</v>
      </c>
      <c r="AR68" s="109">
        <f t="shared" si="11"/>
        <v>100</v>
      </c>
      <c r="AS68" s="34">
        <f t="shared" si="12"/>
        <v>10</v>
      </c>
      <c r="AT68" s="37">
        <v>0</v>
      </c>
      <c r="AU68" s="38">
        <f t="shared" si="13"/>
        <v>0</v>
      </c>
      <c r="AV68" s="37">
        <v>0</v>
      </c>
      <c r="AW68" s="66" t="s">
        <v>432</v>
      </c>
      <c r="AX68" s="37">
        <v>2</v>
      </c>
      <c r="AY68" s="37">
        <f t="shared" si="18"/>
        <v>16</v>
      </c>
      <c r="AZ68" s="37">
        <v>5</v>
      </c>
      <c r="BA68" s="37">
        <f t="shared" si="19"/>
        <v>40</v>
      </c>
      <c r="BB68" s="37">
        <v>0</v>
      </c>
      <c r="BC68" s="37">
        <v>6</v>
      </c>
      <c r="BD68" s="37">
        <v>0</v>
      </c>
      <c r="BE68" s="37" t="s">
        <v>428</v>
      </c>
      <c r="BF68" s="37" t="s">
        <v>429</v>
      </c>
      <c r="BG68" s="127">
        <f t="shared" si="16"/>
        <v>38</v>
      </c>
      <c r="BH68" s="75">
        <v>23</v>
      </c>
      <c r="BI68" s="75">
        <v>58</v>
      </c>
    </row>
    <row r="69" spans="1:64" x14ac:dyDescent="0.3">
      <c r="A69" s="28" t="s">
        <v>4</v>
      </c>
      <c r="B69" s="28" t="s">
        <v>5</v>
      </c>
      <c r="C69" s="29" t="s">
        <v>23</v>
      </c>
      <c r="D69" s="29" t="s">
        <v>30</v>
      </c>
      <c r="E69" s="102">
        <v>1671</v>
      </c>
      <c r="F69" s="39">
        <v>149</v>
      </c>
      <c r="G69" s="36">
        <f t="shared" si="0"/>
        <v>10</v>
      </c>
      <c r="H69" s="29" t="s">
        <v>349</v>
      </c>
      <c r="I69" s="69">
        <f t="shared" si="1"/>
        <v>10</v>
      </c>
      <c r="J69" s="41">
        <v>1</v>
      </c>
      <c r="K69" s="41">
        <v>1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32">
        <v>0</v>
      </c>
      <c r="R69" s="41">
        <v>0</v>
      </c>
      <c r="S69" s="41">
        <v>0</v>
      </c>
      <c r="T69" s="41">
        <v>0</v>
      </c>
      <c r="U69" s="33">
        <v>3098</v>
      </c>
      <c r="V69" s="32">
        <v>1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31">
        <f t="shared" si="2"/>
        <v>1</v>
      </c>
      <c r="AH69" s="25">
        <f t="shared" si="20"/>
        <v>154.9</v>
      </c>
      <c r="AI69" s="25">
        <f t="shared" si="4"/>
        <v>27</v>
      </c>
      <c r="AJ69" s="34">
        <v>0</v>
      </c>
      <c r="AK69" s="25">
        <v>27</v>
      </c>
      <c r="AL69" s="112">
        <f t="shared" si="5"/>
        <v>7.7450000000000001</v>
      </c>
      <c r="AM69" s="35">
        <f t="shared" si="6"/>
        <v>82.569399612653328</v>
      </c>
      <c r="AN69" s="36">
        <f t="shared" si="7"/>
        <v>8</v>
      </c>
      <c r="AO69" s="35">
        <f t="shared" si="8"/>
        <v>17.430600387346676</v>
      </c>
      <c r="AP69" s="30">
        <f t="shared" si="9"/>
        <v>463.49491322561352</v>
      </c>
      <c r="AQ69" s="107">
        <f t="shared" si="10"/>
        <v>0</v>
      </c>
      <c r="AR69" s="109">
        <f t="shared" si="11"/>
        <v>100</v>
      </c>
      <c r="AS69" s="34">
        <f t="shared" si="12"/>
        <v>10</v>
      </c>
      <c r="AT69" s="37">
        <v>0</v>
      </c>
      <c r="AU69" s="38">
        <f t="shared" si="13"/>
        <v>0</v>
      </c>
      <c r="AV69" s="37">
        <v>0</v>
      </c>
      <c r="AW69" s="66" t="s">
        <v>432</v>
      </c>
      <c r="AX69" s="37">
        <v>1</v>
      </c>
      <c r="AY69" s="37">
        <f t="shared" si="18"/>
        <v>8</v>
      </c>
      <c r="AZ69" s="37">
        <v>2</v>
      </c>
      <c r="BA69" s="37">
        <f t="shared" si="19"/>
        <v>16</v>
      </c>
      <c r="BB69" s="37">
        <v>0</v>
      </c>
      <c r="BC69" s="37">
        <v>1</v>
      </c>
      <c r="BD69" s="37">
        <v>0</v>
      </c>
      <c r="BE69" s="37" t="s">
        <v>428</v>
      </c>
      <c r="BF69" s="37" t="s">
        <v>429</v>
      </c>
      <c r="BG69" s="127">
        <f t="shared" si="16"/>
        <v>38</v>
      </c>
      <c r="BH69" s="75">
        <v>12</v>
      </c>
      <c r="BI69" s="75">
        <v>31</v>
      </c>
    </row>
    <row r="70" spans="1:64" x14ac:dyDescent="0.3">
      <c r="A70" s="28" t="s">
        <v>4</v>
      </c>
      <c r="B70" s="28" t="s">
        <v>43</v>
      </c>
      <c r="C70" s="29" t="s">
        <v>44</v>
      </c>
      <c r="D70" s="29" t="s">
        <v>45</v>
      </c>
      <c r="E70" s="102">
        <v>39688</v>
      </c>
      <c r="F70" s="40">
        <v>2044.8</v>
      </c>
      <c r="G70" s="36">
        <f t="shared" ref="G70:G133" si="21">IFERROR(IF(F70&lt;10,0,IF(F70&lt;50,3,IF(F70&lt;75,5,IF(F70&lt;100,8,10)))),"")</f>
        <v>10</v>
      </c>
      <c r="H70" s="29" t="s">
        <v>352</v>
      </c>
      <c r="I70" s="69">
        <f t="shared" ref="I70:I133" si="22">VLOOKUP(H70,ponderacion,2,FALSE)</f>
        <v>3</v>
      </c>
      <c r="J70" s="45">
        <v>1</v>
      </c>
      <c r="K70" s="45">
        <v>1</v>
      </c>
      <c r="L70" s="45">
        <v>3</v>
      </c>
      <c r="M70" s="45">
        <v>0</v>
      </c>
      <c r="N70" s="45">
        <v>0</v>
      </c>
      <c r="O70" s="45">
        <v>1</v>
      </c>
      <c r="P70" s="45">
        <v>0</v>
      </c>
      <c r="Q70" s="32">
        <v>0</v>
      </c>
      <c r="R70" s="45">
        <v>1</v>
      </c>
      <c r="S70" s="45">
        <v>1</v>
      </c>
      <c r="T70" s="45">
        <v>0</v>
      </c>
      <c r="U70" s="33">
        <v>5588</v>
      </c>
      <c r="V70" s="32">
        <v>0</v>
      </c>
      <c r="W70" s="41">
        <v>0</v>
      </c>
      <c r="X70" s="41">
        <v>1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31">
        <f t="shared" ref="AG70:AG133" si="23">SUM(V70:AF70)</f>
        <v>1</v>
      </c>
      <c r="AH70" s="25">
        <f t="shared" si="20"/>
        <v>279.39999999999998</v>
      </c>
      <c r="AI70" s="25">
        <f t="shared" ref="AI70:AI133" si="24">+AJ70+AK70</f>
        <v>88</v>
      </c>
      <c r="AJ70" s="34">
        <v>0</v>
      </c>
      <c r="AK70" s="25">
        <v>88</v>
      </c>
      <c r="AL70" s="112">
        <f t="shared" ref="AL70:AL133" si="25">(AH70*5)/100</f>
        <v>13.97</v>
      </c>
      <c r="AM70" s="35">
        <f t="shared" ref="AM70:AM133" si="26">IFERROR(((AH70-AI70)/AH70)*100,"")</f>
        <v>68.503937007874015</v>
      </c>
      <c r="AN70" s="36">
        <f t="shared" ref="AN70:AN133" si="27">IFERROR(IF(AM70&lt;10,0,IF(AM70&lt;50,3,IF(AM70&lt;75,5,IF(AM70&lt;100,8,10)))),"")</f>
        <v>5</v>
      </c>
      <c r="AO70" s="35">
        <f t="shared" ref="AO70:AO133" si="28">IFERROR(AI70/AH70*100,0)</f>
        <v>31.496062992125989</v>
      </c>
      <c r="AP70" s="30">
        <f t="shared" ref="AP70:AP133" si="29">((AH70*0.05)/E70)*100000</f>
        <v>35.199556541019952</v>
      </c>
      <c r="AQ70" s="107">
        <f t="shared" ref="AQ70:AQ133" si="30">(AJ70/E70)*100000</f>
        <v>0</v>
      </c>
      <c r="AR70" s="109">
        <f t="shared" ref="AR70:AR133" si="31">IFERROR(((AP70-AQ70)/AP70)*100,"")</f>
        <v>100</v>
      </c>
      <c r="AS70" s="34">
        <f t="shared" ref="AS70:AS133" si="32">IFERROR(IF(AR70&lt;10,0,IF(AR70&lt;50,3,IF(AR70&lt;75,5,IF(AR70&lt;100,8,10)))),"")</f>
        <v>10</v>
      </c>
      <c r="AT70" s="37">
        <v>6</v>
      </c>
      <c r="AU70" s="38">
        <f t="shared" ref="AU70:AU133" si="33">(AT70/E70)*100000</f>
        <v>15.117919774239065</v>
      </c>
      <c r="AV70" s="37">
        <v>0</v>
      </c>
      <c r="AW70" s="66" t="s">
        <v>441</v>
      </c>
      <c r="AX70" s="37">
        <v>7</v>
      </c>
      <c r="AY70" s="37">
        <f t="shared" ref="AY70:AY101" si="34">+AX70*8</f>
        <v>56</v>
      </c>
      <c r="AZ70" s="37">
        <v>5</v>
      </c>
      <c r="BA70" s="37">
        <f t="shared" ref="BA70:BA101" si="35">+AZ70*8</f>
        <v>40</v>
      </c>
      <c r="BB70" s="37">
        <v>0</v>
      </c>
      <c r="BC70" s="37">
        <v>1</v>
      </c>
      <c r="BD70" s="37">
        <v>10</v>
      </c>
      <c r="BE70" s="37" t="s">
        <v>428</v>
      </c>
      <c r="BF70" s="37" t="s">
        <v>429</v>
      </c>
      <c r="BG70" s="127">
        <f t="shared" ref="BG70:BG133" si="36">+G70+I70+AN70+AS70+BD70</f>
        <v>38</v>
      </c>
      <c r="BH70" s="75">
        <v>37</v>
      </c>
      <c r="BI70" s="75">
        <v>39</v>
      </c>
    </row>
    <row r="71" spans="1:64" x14ac:dyDescent="0.3">
      <c r="A71" s="28" t="s">
        <v>4</v>
      </c>
      <c r="B71" s="28" t="s">
        <v>43</v>
      </c>
      <c r="C71" s="29" t="s">
        <v>44</v>
      </c>
      <c r="D71" s="29" t="s">
        <v>48</v>
      </c>
      <c r="E71" s="102">
        <v>8021</v>
      </c>
      <c r="F71" s="30">
        <v>513.9</v>
      </c>
      <c r="G71" s="36">
        <f t="shared" si="21"/>
        <v>10</v>
      </c>
      <c r="H71" s="29" t="s">
        <v>352</v>
      </c>
      <c r="I71" s="69">
        <f t="shared" si="22"/>
        <v>3</v>
      </c>
      <c r="J71" s="45">
        <v>1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32">
        <v>0</v>
      </c>
      <c r="R71" s="45">
        <v>0</v>
      </c>
      <c r="S71" s="45">
        <v>0</v>
      </c>
      <c r="T71" s="45">
        <v>0</v>
      </c>
      <c r="U71" s="33">
        <v>4757</v>
      </c>
      <c r="V71" s="32">
        <v>2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31">
        <f t="shared" si="23"/>
        <v>2</v>
      </c>
      <c r="AH71" s="25">
        <f t="shared" si="20"/>
        <v>237.85</v>
      </c>
      <c r="AI71" s="25">
        <f t="shared" si="24"/>
        <v>76</v>
      </c>
      <c r="AJ71" s="34">
        <v>0</v>
      </c>
      <c r="AK71" s="25">
        <v>76</v>
      </c>
      <c r="AL71" s="112">
        <f t="shared" si="25"/>
        <v>11.8925</v>
      </c>
      <c r="AM71" s="35">
        <f t="shared" si="26"/>
        <v>68.047088501156196</v>
      </c>
      <c r="AN71" s="36">
        <f t="shared" si="27"/>
        <v>5</v>
      </c>
      <c r="AO71" s="35">
        <f t="shared" si="28"/>
        <v>31.952911498843811</v>
      </c>
      <c r="AP71" s="30">
        <f t="shared" si="29"/>
        <v>148.26704899638449</v>
      </c>
      <c r="AQ71" s="107">
        <f t="shared" si="30"/>
        <v>0</v>
      </c>
      <c r="AR71" s="109">
        <f t="shared" si="31"/>
        <v>100</v>
      </c>
      <c r="AS71" s="34">
        <f t="shared" si="32"/>
        <v>10</v>
      </c>
      <c r="AT71" s="37">
        <v>1</v>
      </c>
      <c r="AU71" s="38">
        <f t="shared" si="33"/>
        <v>12.467273407305822</v>
      </c>
      <c r="AV71" s="37">
        <v>0</v>
      </c>
      <c r="AW71" s="66" t="s">
        <v>441</v>
      </c>
      <c r="AX71" s="37">
        <v>2</v>
      </c>
      <c r="AY71" s="37">
        <f t="shared" si="34"/>
        <v>16</v>
      </c>
      <c r="AZ71" s="37">
        <v>2</v>
      </c>
      <c r="BA71" s="37">
        <f t="shared" si="35"/>
        <v>16</v>
      </c>
      <c r="BB71" s="37">
        <v>0</v>
      </c>
      <c r="BC71" s="37">
        <v>5</v>
      </c>
      <c r="BD71" s="37">
        <v>10</v>
      </c>
      <c r="BE71" s="37" t="s">
        <v>428</v>
      </c>
      <c r="BF71" s="37" t="s">
        <v>429</v>
      </c>
      <c r="BG71" s="127">
        <f t="shared" si="36"/>
        <v>38</v>
      </c>
      <c r="BH71" s="75">
        <v>41</v>
      </c>
      <c r="BI71" s="75">
        <v>72</v>
      </c>
    </row>
    <row r="72" spans="1:64" x14ac:dyDescent="0.3">
      <c r="A72" s="28" t="s">
        <v>70</v>
      </c>
      <c r="B72" s="28" t="s">
        <v>71</v>
      </c>
      <c r="C72" s="29" t="s">
        <v>87</v>
      </c>
      <c r="D72" s="29" t="s">
        <v>88</v>
      </c>
      <c r="E72" s="102">
        <v>42919</v>
      </c>
      <c r="F72" s="40">
        <v>5103.3999999999996</v>
      </c>
      <c r="G72" s="36">
        <f t="shared" si="21"/>
        <v>10</v>
      </c>
      <c r="H72" s="29" t="s">
        <v>352</v>
      </c>
      <c r="I72" s="69">
        <f t="shared" si="22"/>
        <v>3</v>
      </c>
      <c r="J72" s="32">
        <v>1</v>
      </c>
      <c r="K72" s="32">
        <v>0</v>
      </c>
      <c r="L72" s="32">
        <v>1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3">
        <v>12236</v>
      </c>
      <c r="V72" s="32">
        <v>54</v>
      </c>
      <c r="W72" s="32">
        <v>8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1">
        <f t="shared" si="23"/>
        <v>62</v>
      </c>
      <c r="AH72" s="25">
        <f t="shared" si="20"/>
        <v>611.79999999999995</v>
      </c>
      <c r="AI72" s="25">
        <f t="shared" si="24"/>
        <v>0</v>
      </c>
      <c r="AJ72" s="34"/>
      <c r="AK72" s="25"/>
      <c r="AL72" s="112">
        <f t="shared" si="25"/>
        <v>30.59</v>
      </c>
      <c r="AM72" s="35">
        <f t="shared" si="26"/>
        <v>100</v>
      </c>
      <c r="AN72" s="36">
        <f t="shared" si="27"/>
        <v>10</v>
      </c>
      <c r="AO72" s="35">
        <f t="shared" si="28"/>
        <v>0</v>
      </c>
      <c r="AP72" s="30">
        <f t="shared" si="29"/>
        <v>71.273794822805741</v>
      </c>
      <c r="AQ72" s="107">
        <f t="shared" si="30"/>
        <v>0</v>
      </c>
      <c r="AR72" s="109">
        <f t="shared" si="31"/>
        <v>100</v>
      </c>
      <c r="AS72" s="34">
        <f t="shared" si="32"/>
        <v>10</v>
      </c>
      <c r="AT72" s="37">
        <v>10</v>
      </c>
      <c r="AU72" s="38">
        <f t="shared" si="33"/>
        <v>23.29970409375801</v>
      </c>
      <c r="AV72" s="37">
        <v>0</v>
      </c>
      <c r="AW72" s="66" t="s">
        <v>459</v>
      </c>
      <c r="AX72" s="37">
        <v>4</v>
      </c>
      <c r="AY72" s="37">
        <f t="shared" si="34"/>
        <v>32</v>
      </c>
      <c r="AZ72" s="37">
        <v>7</v>
      </c>
      <c r="BA72" s="37">
        <f t="shared" si="35"/>
        <v>56</v>
      </c>
      <c r="BB72" s="37">
        <v>0</v>
      </c>
      <c r="BC72" s="37">
        <v>10</v>
      </c>
      <c r="BD72" s="37">
        <v>5</v>
      </c>
      <c r="BE72" s="37" t="s">
        <v>376</v>
      </c>
      <c r="BF72" s="37" t="s">
        <v>376</v>
      </c>
      <c r="BG72" s="127">
        <f t="shared" si="36"/>
        <v>38</v>
      </c>
      <c r="BH72" s="75">
        <v>99</v>
      </c>
      <c r="BI72" s="75">
        <v>139</v>
      </c>
    </row>
    <row r="73" spans="1:64" x14ac:dyDescent="0.3">
      <c r="A73" s="28" t="s">
        <v>269</v>
      </c>
      <c r="B73" s="28" t="s">
        <v>282</v>
      </c>
      <c r="C73" s="29" t="s">
        <v>294</v>
      </c>
      <c r="D73" s="29" t="s">
        <v>295</v>
      </c>
      <c r="E73" s="102">
        <v>3899</v>
      </c>
      <c r="F73" s="31">
        <v>145.9</v>
      </c>
      <c r="G73" s="36">
        <f t="shared" si="21"/>
        <v>10</v>
      </c>
      <c r="H73" s="29" t="s">
        <v>351</v>
      </c>
      <c r="I73" s="69">
        <f t="shared" si="22"/>
        <v>5</v>
      </c>
      <c r="J73" s="32">
        <v>1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3">
        <v>2389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2">
        <v>0</v>
      </c>
      <c r="AC73" s="32">
        <v>0</v>
      </c>
      <c r="AD73" s="32">
        <v>0</v>
      </c>
      <c r="AE73" s="32">
        <v>0</v>
      </c>
      <c r="AF73" s="32">
        <v>0</v>
      </c>
      <c r="AG73" s="31">
        <f t="shared" si="23"/>
        <v>0</v>
      </c>
      <c r="AH73" s="25">
        <f t="shared" si="20"/>
        <v>119.45</v>
      </c>
      <c r="AI73" s="25">
        <f t="shared" si="24"/>
        <v>19</v>
      </c>
      <c r="AJ73" s="34">
        <v>0</v>
      </c>
      <c r="AK73" s="25">
        <v>19</v>
      </c>
      <c r="AL73" s="112">
        <f t="shared" si="25"/>
        <v>5.9725000000000001</v>
      </c>
      <c r="AM73" s="35">
        <f t="shared" si="26"/>
        <v>84.093763080786943</v>
      </c>
      <c r="AN73" s="36">
        <f t="shared" si="27"/>
        <v>8</v>
      </c>
      <c r="AO73" s="35">
        <f t="shared" si="28"/>
        <v>15.906236919213059</v>
      </c>
      <c r="AP73" s="30">
        <f t="shared" si="29"/>
        <v>153.18030264170301</v>
      </c>
      <c r="AQ73" s="107">
        <f t="shared" si="30"/>
        <v>0</v>
      </c>
      <c r="AR73" s="109">
        <f t="shared" si="31"/>
        <v>100</v>
      </c>
      <c r="AS73" s="34">
        <f t="shared" si="32"/>
        <v>10</v>
      </c>
      <c r="AT73" s="37">
        <v>0</v>
      </c>
      <c r="AU73" s="38">
        <f t="shared" si="33"/>
        <v>0</v>
      </c>
      <c r="AV73" s="37">
        <v>0</v>
      </c>
      <c r="AW73" s="66"/>
      <c r="AX73" s="37">
        <v>1</v>
      </c>
      <c r="AY73" s="37">
        <f t="shared" si="34"/>
        <v>8</v>
      </c>
      <c r="AZ73" s="37">
        <v>2</v>
      </c>
      <c r="BA73" s="37">
        <f t="shared" si="35"/>
        <v>16</v>
      </c>
      <c r="BB73" s="37">
        <v>0</v>
      </c>
      <c r="BC73" s="37">
        <v>3</v>
      </c>
      <c r="BD73" s="37">
        <v>5</v>
      </c>
      <c r="BE73" s="37" t="s">
        <v>375</v>
      </c>
      <c r="BF73" s="37" t="s">
        <v>376</v>
      </c>
      <c r="BG73" s="127">
        <f t="shared" si="36"/>
        <v>38</v>
      </c>
      <c r="BH73" s="75">
        <v>10</v>
      </c>
      <c r="BI73" s="75">
        <v>14</v>
      </c>
      <c r="BJ73" s="1"/>
      <c r="BK73" s="1"/>
      <c r="BL73" s="1"/>
    </row>
    <row r="74" spans="1:64" x14ac:dyDescent="0.3">
      <c r="A74" s="28" t="s">
        <v>269</v>
      </c>
      <c r="B74" s="28" t="s">
        <v>303</v>
      </c>
      <c r="C74" s="29" t="s">
        <v>325</v>
      </c>
      <c r="D74" s="29" t="s">
        <v>326</v>
      </c>
      <c r="E74" s="102">
        <v>2698</v>
      </c>
      <c r="F74" s="31">
        <v>415</v>
      </c>
      <c r="G74" s="36">
        <f t="shared" si="21"/>
        <v>10</v>
      </c>
      <c r="H74" s="29" t="s">
        <v>351</v>
      </c>
      <c r="I74" s="69">
        <f t="shared" si="22"/>
        <v>5</v>
      </c>
      <c r="J74" s="32">
        <v>1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3">
        <v>2483</v>
      </c>
      <c r="V74" s="32">
        <v>1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1">
        <f t="shared" si="23"/>
        <v>1</v>
      </c>
      <c r="AH74" s="25">
        <f t="shared" si="20"/>
        <v>124.15</v>
      </c>
      <c r="AI74" s="25">
        <f t="shared" si="24"/>
        <v>30</v>
      </c>
      <c r="AJ74" s="34">
        <v>0</v>
      </c>
      <c r="AK74" s="25">
        <v>30</v>
      </c>
      <c r="AL74" s="112">
        <f t="shared" si="25"/>
        <v>6.2074999999999996</v>
      </c>
      <c r="AM74" s="35">
        <f t="shared" si="26"/>
        <v>75.835682641965363</v>
      </c>
      <c r="AN74" s="36">
        <f t="shared" si="27"/>
        <v>8</v>
      </c>
      <c r="AO74" s="35">
        <f t="shared" si="28"/>
        <v>24.164317358034634</v>
      </c>
      <c r="AP74" s="30">
        <f t="shared" si="29"/>
        <v>230.07783543365457</v>
      </c>
      <c r="AQ74" s="107">
        <f t="shared" si="30"/>
        <v>0</v>
      </c>
      <c r="AR74" s="109">
        <f t="shared" si="31"/>
        <v>100</v>
      </c>
      <c r="AS74" s="34">
        <f t="shared" si="32"/>
        <v>10</v>
      </c>
      <c r="AT74" s="37">
        <v>0</v>
      </c>
      <c r="AU74" s="38">
        <f t="shared" si="33"/>
        <v>0</v>
      </c>
      <c r="AV74" s="37">
        <v>0</v>
      </c>
      <c r="AW74" s="66"/>
      <c r="AX74" s="37">
        <v>1</v>
      </c>
      <c r="AY74" s="37">
        <f t="shared" si="34"/>
        <v>8</v>
      </c>
      <c r="AZ74" s="37">
        <v>1</v>
      </c>
      <c r="BA74" s="37">
        <f t="shared" si="35"/>
        <v>8</v>
      </c>
      <c r="BB74" s="37">
        <v>0</v>
      </c>
      <c r="BC74" s="37">
        <v>2</v>
      </c>
      <c r="BD74" s="37">
        <v>5</v>
      </c>
      <c r="BE74" s="37" t="s">
        <v>375</v>
      </c>
      <c r="BF74" s="37" t="s">
        <v>376</v>
      </c>
      <c r="BG74" s="127">
        <f t="shared" si="36"/>
        <v>38</v>
      </c>
      <c r="BH74" s="75">
        <v>23</v>
      </c>
      <c r="BI74" s="75">
        <v>34</v>
      </c>
      <c r="BJ74" s="1"/>
      <c r="BK74" s="1"/>
      <c r="BL74" s="1"/>
    </row>
    <row r="75" spans="1:64" x14ac:dyDescent="0.3">
      <c r="A75" s="28" t="s">
        <v>269</v>
      </c>
      <c r="B75" s="28" t="s">
        <v>303</v>
      </c>
      <c r="C75" s="29" t="s">
        <v>283</v>
      </c>
      <c r="D75" s="29" t="s">
        <v>305</v>
      </c>
      <c r="E75" s="102">
        <v>2953</v>
      </c>
      <c r="F75" s="31">
        <v>298</v>
      </c>
      <c r="G75" s="36">
        <f t="shared" si="21"/>
        <v>10</v>
      </c>
      <c r="H75" s="29" t="s">
        <v>350</v>
      </c>
      <c r="I75" s="69">
        <f t="shared" si="22"/>
        <v>8</v>
      </c>
      <c r="J75" s="32">
        <v>1</v>
      </c>
      <c r="K75" s="32">
        <v>1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3">
        <v>3097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32">
        <v>0</v>
      </c>
      <c r="AG75" s="31">
        <f t="shared" si="23"/>
        <v>0</v>
      </c>
      <c r="AH75" s="25">
        <f t="shared" si="20"/>
        <v>154.85</v>
      </c>
      <c r="AI75" s="25">
        <f t="shared" si="24"/>
        <v>56</v>
      </c>
      <c r="AJ75" s="34">
        <v>0</v>
      </c>
      <c r="AK75" s="25">
        <v>56</v>
      </c>
      <c r="AL75" s="112">
        <f t="shared" si="25"/>
        <v>7.7424999999999997</v>
      </c>
      <c r="AM75" s="35">
        <f t="shared" si="26"/>
        <v>63.835970293832744</v>
      </c>
      <c r="AN75" s="36">
        <f t="shared" si="27"/>
        <v>5</v>
      </c>
      <c r="AO75" s="35">
        <f t="shared" si="28"/>
        <v>36.164029706167263</v>
      </c>
      <c r="AP75" s="30">
        <f t="shared" si="29"/>
        <v>262.19099221131052</v>
      </c>
      <c r="AQ75" s="107">
        <f t="shared" si="30"/>
        <v>0</v>
      </c>
      <c r="AR75" s="109">
        <f t="shared" si="31"/>
        <v>100</v>
      </c>
      <c r="AS75" s="34">
        <f t="shared" si="32"/>
        <v>10</v>
      </c>
      <c r="AT75" s="37">
        <v>0</v>
      </c>
      <c r="AU75" s="38">
        <f t="shared" si="33"/>
        <v>0</v>
      </c>
      <c r="AV75" s="37">
        <v>0</v>
      </c>
      <c r="AW75" s="66"/>
      <c r="AX75" s="37">
        <v>1</v>
      </c>
      <c r="AY75" s="37">
        <f t="shared" si="34"/>
        <v>8</v>
      </c>
      <c r="AZ75" s="37">
        <v>2</v>
      </c>
      <c r="BA75" s="37">
        <f t="shared" si="35"/>
        <v>16</v>
      </c>
      <c r="BB75" s="37">
        <v>0</v>
      </c>
      <c r="BC75" s="37">
        <v>3</v>
      </c>
      <c r="BD75" s="37">
        <v>5</v>
      </c>
      <c r="BE75" s="37" t="s">
        <v>375</v>
      </c>
      <c r="BF75" s="37" t="s">
        <v>376</v>
      </c>
      <c r="BG75" s="127">
        <f t="shared" si="36"/>
        <v>38</v>
      </c>
      <c r="BH75" s="75">
        <v>12</v>
      </c>
      <c r="BI75" s="75">
        <v>13</v>
      </c>
      <c r="BJ75" s="1"/>
      <c r="BK75" s="1"/>
      <c r="BL75" s="1"/>
    </row>
    <row r="76" spans="1:64" x14ac:dyDescent="0.3">
      <c r="A76" s="28" t="s">
        <v>160</v>
      </c>
      <c r="B76" s="28" t="s">
        <v>242</v>
      </c>
      <c r="C76" s="29" t="s">
        <v>218</v>
      </c>
      <c r="D76" s="29" t="s">
        <v>250</v>
      </c>
      <c r="E76" s="102">
        <v>4881</v>
      </c>
      <c r="F76" s="30">
        <v>174.9</v>
      </c>
      <c r="G76" s="36">
        <f t="shared" si="21"/>
        <v>10</v>
      </c>
      <c r="H76" s="29" t="s">
        <v>351</v>
      </c>
      <c r="I76" s="69">
        <f t="shared" si="22"/>
        <v>5</v>
      </c>
      <c r="J76" s="32">
        <v>2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3">
        <v>4357</v>
      </c>
      <c r="V76" s="32">
        <v>1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2">
        <v>0</v>
      </c>
      <c r="AC76" s="32">
        <v>0</v>
      </c>
      <c r="AD76" s="32">
        <v>0</v>
      </c>
      <c r="AE76" s="32">
        <v>0</v>
      </c>
      <c r="AF76" s="32">
        <v>0</v>
      </c>
      <c r="AG76" s="31">
        <f t="shared" si="23"/>
        <v>1</v>
      </c>
      <c r="AH76" s="25">
        <f t="shared" si="20"/>
        <v>217.85</v>
      </c>
      <c r="AI76" s="25">
        <f t="shared" si="24"/>
        <v>58</v>
      </c>
      <c r="AJ76" s="34">
        <v>1</v>
      </c>
      <c r="AK76" s="25">
        <v>57</v>
      </c>
      <c r="AL76" s="112">
        <f t="shared" si="25"/>
        <v>10.8925</v>
      </c>
      <c r="AM76" s="35">
        <f t="shared" si="26"/>
        <v>73.37617626807436</v>
      </c>
      <c r="AN76" s="36">
        <f t="shared" si="27"/>
        <v>5</v>
      </c>
      <c r="AO76" s="35">
        <f t="shared" si="28"/>
        <v>26.62382373192564</v>
      </c>
      <c r="AP76" s="30">
        <f t="shared" si="29"/>
        <v>223.16123745134195</v>
      </c>
      <c r="AQ76" s="107">
        <f t="shared" si="30"/>
        <v>20.48760499897562</v>
      </c>
      <c r="AR76" s="109">
        <f t="shared" si="31"/>
        <v>90.819371126922192</v>
      </c>
      <c r="AS76" s="34">
        <f t="shared" si="32"/>
        <v>8</v>
      </c>
      <c r="AT76" s="37">
        <v>0</v>
      </c>
      <c r="AU76" s="38">
        <f t="shared" si="33"/>
        <v>0</v>
      </c>
      <c r="AV76" s="37">
        <v>0</v>
      </c>
      <c r="AW76" s="66" t="s">
        <v>452</v>
      </c>
      <c r="AX76" s="37">
        <v>1</v>
      </c>
      <c r="AY76" s="37">
        <f t="shared" si="34"/>
        <v>8</v>
      </c>
      <c r="AZ76" s="37">
        <v>2</v>
      </c>
      <c r="BA76" s="37">
        <f t="shared" si="35"/>
        <v>16</v>
      </c>
      <c r="BB76" s="37">
        <v>0</v>
      </c>
      <c r="BC76" s="37">
        <v>3</v>
      </c>
      <c r="BD76" s="37">
        <v>10</v>
      </c>
      <c r="BE76" s="37" t="s">
        <v>375</v>
      </c>
      <c r="BF76" s="37" t="s">
        <v>376</v>
      </c>
      <c r="BG76" s="127">
        <f t="shared" si="36"/>
        <v>38</v>
      </c>
      <c r="BH76" s="75">
        <v>36</v>
      </c>
      <c r="BI76" s="75">
        <v>36</v>
      </c>
      <c r="BJ76" s="1"/>
      <c r="BK76" s="1"/>
      <c r="BL76" s="1"/>
    </row>
    <row r="77" spans="1:64" x14ac:dyDescent="0.3">
      <c r="A77" s="28" t="s">
        <v>160</v>
      </c>
      <c r="B77" s="28" t="s">
        <v>186</v>
      </c>
      <c r="C77" s="29" t="s">
        <v>193</v>
      </c>
      <c r="D77" s="29" t="s">
        <v>195</v>
      </c>
      <c r="E77" s="102">
        <v>4229</v>
      </c>
      <c r="F77" s="30">
        <v>227.1</v>
      </c>
      <c r="G77" s="36">
        <f t="shared" si="21"/>
        <v>10</v>
      </c>
      <c r="H77" s="29" t="s">
        <v>349</v>
      </c>
      <c r="I77" s="69">
        <f t="shared" si="22"/>
        <v>10</v>
      </c>
      <c r="J77" s="32">
        <v>1</v>
      </c>
      <c r="K77" s="32">
        <v>1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3">
        <v>5047</v>
      </c>
      <c r="V77" s="32">
        <v>2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32">
        <v>0</v>
      </c>
      <c r="AC77" s="32">
        <v>0</v>
      </c>
      <c r="AD77" s="32">
        <v>0</v>
      </c>
      <c r="AE77" s="32">
        <v>0</v>
      </c>
      <c r="AF77" s="42">
        <v>0</v>
      </c>
      <c r="AG77" s="31">
        <f t="shared" si="23"/>
        <v>2</v>
      </c>
      <c r="AH77" s="25">
        <f t="shared" si="20"/>
        <v>252.35</v>
      </c>
      <c r="AI77" s="25">
        <f t="shared" si="24"/>
        <v>44</v>
      </c>
      <c r="AJ77" s="34">
        <v>0</v>
      </c>
      <c r="AK77" s="25">
        <v>44</v>
      </c>
      <c r="AL77" s="112">
        <f t="shared" si="25"/>
        <v>12.6175</v>
      </c>
      <c r="AM77" s="35">
        <f t="shared" si="26"/>
        <v>82.563899346146229</v>
      </c>
      <c r="AN77" s="36">
        <f t="shared" si="27"/>
        <v>8</v>
      </c>
      <c r="AO77" s="35">
        <f t="shared" si="28"/>
        <v>17.436100653853774</v>
      </c>
      <c r="AP77" s="30">
        <f t="shared" si="29"/>
        <v>298.35658548120119</v>
      </c>
      <c r="AQ77" s="107">
        <f t="shared" si="30"/>
        <v>0</v>
      </c>
      <c r="AR77" s="109">
        <f t="shared" si="31"/>
        <v>100</v>
      </c>
      <c r="AS77" s="34">
        <f t="shared" si="32"/>
        <v>10</v>
      </c>
      <c r="AT77" s="37">
        <v>0</v>
      </c>
      <c r="AU77" s="38">
        <f t="shared" si="33"/>
        <v>0</v>
      </c>
      <c r="AV77" s="37">
        <v>0</v>
      </c>
      <c r="AW77" s="66" t="s">
        <v>385</v>
      </c>
      <c r="AX77" s="37">
        <v>3</v>
      </c>
      <c r="AY77" s="37">
        <f t="shared" si="34"/>
        <v>24</v>
      </c>
      <c r="AZ77" s="37">
        <v>2</v>
      </c>
      <c r="BA77" s="37">
        <f t="shared" si="35"/>
        <v>16</v>
      </c>
      <c r="BB77" s="48">
        <v>0</v>
      </c>
      <c r="BC77" s="48">
        <v>4</v>
      </c>
      <c r="BD77" s="48">
        <v>0</v>
      </c>
      <c r="BE77" s="48" t="s">
        <v>375</v>
      </c>
      <c r="BF77" s="48" t="s">
        <v>375</v>
      </c>
      <c r="BG77" s="127">
        <f t="shared" si="36"/>
        <v>38</v>
      </c>
      <c r="BH77" s="75">
        <v>15</v>
      </c>
      <c r="BI77" s="75">
        <v>13</v>
      </c>
      <c r="BJ77" s="1"/>
      <c r="BK77" s="1"/>
      <c r="BL77" s="1"/>
    </row>
    <row r="78" spans="1:64" x14ac:dyDescent="0.3">
      <c r="A78" s="28" t="s">
        <v>160</v>
      </c>
      <c r="B78" s="28" t="s">
        <v>186</v>
      </c>
      <c r="C78" s="29" t="s">
        <v>193</v>
      </c>
      <c r="D78" s="29" t="s">
        <v>197</v>
      </c>
      <c r="E78" s="102">
        <v>3250</v>
      </c>
      <c r="F78" s="30">
        <v>282.39999999999998</v>
      </c>
      <c r="G78" s="36">
        <f t="shared" si="21"/>
        <v>10</v>
      </c>
      <c r="H78" s="29" t="s">
        <v>349</v>
      </c>
      <c r="I78" s="69">
        <f t="shared" si="22"/>
        <v>10</v>
      </c>
      <c r="J78" s="32">
        <v>1</v>
      </c>
      <c r="K78" s="32">
        <v>1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3">
        <v>3905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32">
        <v>0</v>
      </c>
      <c r="AC78" s="32">
        <v>0</v>
      </c>
      <c r="AD78" s="32">
        <v>0</v>
      </c>
      <c r="AE78" s="32">
        <v>0</v>
      </c>
      <c r="AF78" s="42">
        <v>0</v>
      </c>
      <c r="AG78" s="31">
        <f t="shared" si="23"/>
        <v>0</v>
      </c>
      <c r="AH78" s="25">
        <f t="shared" si="20"/>
        <v>195.25</v>
      </c>
      <c r="AI78" s="25">
        <f t="shared" si="24"/>
        <v>22</v>
      </c>
      <c r="AJ78" s="34">
        <v>0</v>
      </c>
      <c r="AK78" s="25">
        <v>22</v>
      </c>
      <c r="AL78" s="112">
        <f t="shared" si="25"/>
        <v>9.7624999999999993</v>
      </c>
      <c r="AM78" s="35">
        <f t="shared" si="26"/>
        <v>88.732394366197184</v>
      </c>
      <c r="AN78" s="36">
        <f t="shared" si="27"/>
        <v>8</v>
      </c>
      <c r="AO78" s="35">
        <f t="shared" si="28"/>
        <v>11.267605633802818</v>
      </c>
      <c r="AP78" s="30">
        <f t="shared" si="29"/>
        <v>300.38461538461542</v>
      </c>
      <c r="AQ78" s="107">
        <f t="shared" si="30"/>
        <v>0</v>
      </c>
      <c r="AR78" s="109">
        <f t="shared" si="31"/>
        <v>100</v>
      </c>
      <c r="AS78" s="34">
        <f t="shared" si="32"/>
        <v>10</v>
      </c>
      <c r="AT78" s="37">
        <v>0</v>
      </c>
      <c r="AU78" s="38">
        <f t="shared" si="33"/>
        <v>0</v>
      </c>
      <c r="AV78" s="37">
        <v>0</v>
      </c>
      <c r="AW78" s="66" t="s">
        <v>386</v>
      </c>
      <c r="AX78" s="37">
        <v>1</v>
      </c>
      <c r="AY78" s="37">
        <f t="shared" si="34"/>
        <v>8</v>
      </c>
      <c r="AZ78" s="37">
        <v>2</v>
      </c>
      <c r="BA78" s="37">
        <f t="shared" si="35"/>
        <v>16</v>
      </c>
      <c r="BB78" s="48">
        <v>0</v>
      </c>
      <c r="BC78" s="48">
        <v>3</v>
      </c>
      <c r="BD78" s="48">
        <v>0</v>
      </c>
      <c r="BE78" s="48" t="s">
        <v>375</v>
      </c>
      <c r="BF78" s="48" t="s">
        <v>375</v>
      </c>
      <c r="BG78" s="127">
        <f t="shared" si="36"/>
        <v>38</v>
      </c>
      <c r="BH78" s="75">
        <v>6</v>
      </c>
      <c r="BI78" s="75">
        <v>23</v>
      </c>
      <c r="BJ78" s="1"/>
      <c r="BK78" s="1"/>
      <c r="BL78" s="1"/>
    </row>
    <row r="79" spans="1:64" x14ac:dyDescent="0.3">
      <c r="A79" s="28" t="s">
        <v>160</v>
      </c>
      <c r="B79" s="28" t="s">
        <v>186</v>
      </c>
      <c r="C79" s="29" t="s">
        <v>193</v>
      </c>
      <c r="D79" s="29" t="s">
        <v>198</v>
      </c>
      <c r="E79" s="102">
        <v>12198</v>
      </c>
      <c r="F79" s="30">
        <v>311.7</v>
      </c>
      <c r="G79" s="36">
        <f t="shared" si="21"/>
        <v>10</v>
      </c>
      <c r="H79" s="29" t="s">
        <v>349</v>
      </c>
      <c r="I79" s="69">
        <f t="shared" si="22"/>
        <v>10</v>
      </c>
      <c r="J79" s="32">
        <v>4</v>
      </c>
      <c r="K79" s="32">
        <v>1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3">
        <v>9575</v>
      </c>
      <c r="V79" s="32">
        <v>1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42">
        <v>0</v>
      </c>
      <c r="AG79" s="31">
        <f t="shared" si="23"/>
        <v>1</v>
      </c>
      <c r="AH79" s="25">
        <f t="shared" si="20"/>
        <v>478.75</v>
      </c>
      <c r="AI79" s="25">
        <f t="shared" si="24"/>
        <v>67</v>
      </c>
      <c r="AJ79" s="34">
        <v>0</v>
      </c>
      <c r="AK79" s="25">
        <v>67</v>
      </c>
      <c r="AL79" s="112">
        <f t="shared" si="25"/>
        <v>23.9375</v>
      </c>
      <c r="AM79" s="35">
        <f t="shared" si="26"/>
        <v>86.005221932114878</v>
      </c>
      <c r="AN79" s="36">
        <f t="shared" si="27"/>
        <v>8</v>
      </c>
      <c r="AO79" s="35">
        <f t="shared" si="28"/>
        <v>13.994778067885116</v>
      </c>
      <c r="AP79" s="30">
        <f t="shared" si="29"/>
        <v>196.24118707984917</v>
      </c>
      <c r="AQ79" s="107">
        <f t="shared" si="30"/>
        <v>0</v>
      </c>
      <c r="AR79" s="109">
        <f t="shared" si="31"/>
        <v>100</v>
      </c>
      <c r="AS79" s="34">
        <f t="shared" si="32"/>
        <v>10</v>
      </c>
      <c r="AT79" s="37">
        <v>1</v>
      </c>
      <c r="AU79" s="38">
        <f t="shared" si="33"/>
        <v>8.1980652565994436</v>
      </c>
      <c r="AV79" s="37">
        <v>1</v>
      </c>
      <c r="AW79" s="66" t="s">
        <v>385</v>
      </c>
      <c r="AX79" s="37">
        <v>5</v>
      </c>
      <c r="AY79" s="37">
        <f t="shared" si="34"/>
        <v>40</v>
      </c>
      <c r="AZ79" s="37">
        <v>5</v>
      </c>
      <c r="BA79" s="37">
        <f t="shared" si="35"/>
        <v>40</v>
      </c>
      <c r="BB79" s="48">
        <v>0</v>
      </c>
      <c r="BC79" s="48">
        <v>5</v>
      </c>
      <c r="BD79" s="48">
        <v>0</v>
      </c>
      <c r="BE79" s="48" t="s">
        <v>375</v>
      </c>
      <c r="BF79" s="48" t="s">
        <v>375</v>
      </c>
      <c r="BG79" s="127">
        <f t="shared" si="36"/>
        <v>38</v>
      </c>
      <c r="BH79" s="75">
        <v>37</v>
      </c>
      <c r="BI79" s="75">
        <v>116</v>
      </c>
      <c r="BJ79" s="1"/>
      <c r="BK79" s="1"/>
      <c r="BL79" s="1"/>
    </row>
    <row r="80" spans="1:64" x14ac:dyDescent="0.3">
      <c r="A80" s="28" t="s">
        <v>160</v>
      </c>
      <c r="B80" s="28" t="s">
        <v>186</v>
      </c>
      <c r="C80" s="29" t="s">
        <v>193</v>
      </c>
      <c r="D80" s="29" t="s">
        <v>199</v>
      </c>
      <c r="E80" s="102">
        <v>4092</v>
      </c>
      <c r="F80" s="30">
        <v>302.89999999999998</v>
      </c>
      <c r="G80" s="36">
        <f t="shared" si="21"/>
        <v>10</v>
      </c>
      <c r="H80" s="29" t="s">
        <v>352</v>
      </c>
      <c r="I80" s="69">
        <f t="shared" si="22"/>
        <v>3</v>
      </c>
      <c r="J80" s="32">
        <v>1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3">
        <v>2919</v>
      </c>
      <c r="V80" s="32">
        <v>1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2">
        <v>0</v>
      </c>
      <c r="AC80" s="32">
        <v>0</v>
      </c>
      <c r="AD80" s="32">
        <v>0</v>
      </c>
      <c r="AE80" s="32">
        <v>0</v>
      </c>
      <c r="AF80" s="32">
        <v>0</v>
      </c>
      <c r="AG80" s="31">
        <f t="shared" si="23"/>
        <v>1</v>
      </c>
      <c r="AH80" s="25">
        <f t="shared" si="20"/>
        <v>145.94999999999999</v>
      </c>
      <c r="AI80" s="25">
        <f t="shared" si="24"/>
        <v>54</v>
      </c>
      <c r="AJ80" s="34">
        <v>0</v>
      </c>
      <c r="AK80" s="25">
        <v>54</v>
      </c>
      <c r="AL80" s="112">
        <f t="shared" si="25"/>
        <v>7.2975000000000003</v>
      </c>
      <c r="AM80" s="35">
        <f t="shared" si="26"/>
        <v>63.001027749229188</v>
      </c>
      <c r="AN80" s="36">
        <f t="shared" si="27"/>
        <v>5</v>
      </c>
      <c r="AO80" s="35">
        <f t="shared" si="28"/>
        <v>36.998972250770819</v>
      </c>
      <c r="AP80" s="30">
        <f t="shared" si="29"/>
        <v>178.33577712609969</v>
      </c>
      <c r="AQ80" s="107">
        <f t="shared" si="30"/>
        <v>0</v>
      </c>
      <c r="AR80" s="109">
        <f t="shared" si="31"/>
        <v>100</v>
      </c>
      <c r="AS80" s="34">
        <f t="shared" si="32"/>
        <v>10</v>
      </c>
      <c r="AT80" s="37">
        <v>0</v>
      </c>
      <c r="AU80" s="38">
        <f t="shared" si="33"/>
        <v>0</v>
      </c>
      <c r="AV80" s="37">
        <v>0</v>
      </c>
      <c r="AW80" s="66" t="s">
        <v>382</v>
      </c>
      <c r="AX80" s="37">
        <v>2</v>
      </c>
      <c r="AY80" s="37">
        <f t="shared" si="34"/>
        <v>16</v>
      </c>
      <c r="AZ80" s="37">
        <v>2</v>
      </c>
      <c r="BA80" s="37">
        <f t="shared" si="35"/>
        <v>16</v>
      </c>
      <c r="BB80" s="48">
        <v>0</v>
      </c>
      <c r="BC80" s="48">
        <v>3</v>
      </c>
      <c r="BD80" s="48">
        <v>10</v>
      </c>
      <c r="BE80" s="48" t="s">
        <v>375</v>
      </c>
      <c r="BF80" s="48" t="s">
        <v>375</v>
      </c>
      <c r="BG80" s="127">
        <f t="shared" si="36"/>
        <v>38</v>
      </c>
      <c r="BH80" s="75">
        <v>16</v>
      </c>
      <c r="BI80" s="75">
        <v>9</v>
      </c>
      <c r="BJ80" s="1"/>
      <c r="BK80" s="1"/>
      <c r="BL80" s="1"/>
    </row>
    <row r="81" spans="1:64" x14ac:dyDescent="0.3">
      <c r="A81" s="28" t="s">
        <v>105</v>
      </c>
      <c r="B81" s="28" t="s">
        <v>140</v>
      </c>
      <c r="C81" s="29" t="s">
        <v>155</v>
      </c>
      <c r="D81" s="29" t="s">
        <v>158</v>
      </c>
      <c r="E81" s="102">
        <v>5839</v>
      </c>
      <c r="F81" s="30">
        <v>307.3</v>
      </c>
      <c r="G81" s="36">
        <f t="shared" si="21"/>
        <v>10</v>
      </c>
      <c r="H81" s="29" t="s">
        <v>351</v>
      </c>
      <c r="I81" s="69">
        <f t="shared" si="22"/>
        <v>5</v>
      </c>
      <c r="J81" s="32">
        <v>1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3">
        <v>3601</v>
      </c>
      <c r="V81" s="32">
        <v>1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1">
        <f t="shared" si="23"/>
        <v>1</v>
      </c>
      <c r="AH81" s="25">
        <f>+(U80*5)/100</f>
        <v>145.94999999999999</v>
      </c>
      <c r="AI81" s="25">
        <f t="shared" si="24"/>
        <v>63</v>
      </c>
      <c r="AJ81" s="34">
        <v>1</v>
      </c>
      <c r="AK81" s="25">
        <v>62</v>
      </c>
      <c r="AL81" s="112">
        <f t="shared" si="25"/>
        <v>7.2975000000000003</v>
      </c>
      <c r="AM81" s="35">
        <f t="shared" si="26"/>
        <v>56.834532374100718</v>
      </c>
      <c r="AN81" s="36">
        <f t="shared" si="27"/>
        <v>5</v>
      </c>
      <c r="AO81" s="35">
        <f t="shared" si="28"/>
        <v>43.165467625899282</v>
      </c>
      <c r="AP81" s="30">
        <f t="shared" si="29"/>
        <v>124.978592224696</v>
      </c>
      <c r="AQ81" s="107">
        <f t="shared" si="30"/>
        <v>17.126220243192325</v>
      </c>
      <c r="AR81" s="109">
        <f t="shared" si="31"/>
        <v>86.296676944158975</v>
      </c>
      <c r="AS81" s="34">
        <f t="shared" si="32"/>
        <v>8</v>
      </c>
      <c r="AT81" s="37">
        <v>2</v>
      </c>
      <c r="AU81" s="38">
        <f t="shared" si="33"/>
        <v>34.25244048638465</v>
      </c>
      <c r="AV81" s="37">
        <v>0</v>
      </c>
      <c r="AW81" s="66"/>
      <c r="AX81" s="37">
        <v>1</v>
      </c>
      <c r="AY81" s="37">
        <f t="shared" si="34"/>
        <v>8</v>
      </c>
      <c r="AZ81" s="37">
        <v>7</v>
      </c>
      <c r="BA81" s="37">
        <f t="shared" si="35"/>
        <v>56</v>
      </c>
      <c r="BB81" s="37">
        <v>0</v>
      </c>
      <c r="BC81" s="37">
        <v>3</v>
      </c>
      <c r="BD81" s="37">
        <v>10</v>
      </c>
      <c r="BE81" s="37" t="s">
        <v>375</v>
      </c>
      <c r="BF81" s="37" t="s">
        <v>429</v>
      </c>
      <c r="BG81" s="127">
        <f t="shared" si="36"/>
        <v>38</v>
      </c>
      <c r="BH81" s="75">
        <v>23</v>
      </c>
      <c r="BI81" s="75">
        <v>25</v>
      </c>
      <c r="BJ81" s="1"/>
      <c r="BK81" s="1"/>
      <c r="BL81" s="1"/>
    </row>
    <row r="82" spans="1:64" x14ac:dyDescent="0.3">
      <c r="A82" s="28" t="s">
        <v>105</v>
      </c>
      <c r="B82" s="28" t="s">
        <v>122</v>
      </c>
      <c r="C82" s="29" t="s">
        <v>134</v>
      </c>
      <c r="D82" s="29" t="s">
        <v>136</v>
      </c>
      <c r="E82" s="102">
        <v>64760</v>
      </c>
      <c r="F82" s="30">
        <v>96.9</v>
      </c>
      <c r="G82" s="36">
        <f t="shared" si="21"/>
        <v>8</v>
      </c>
      <c r="H82" s="29" t="s">
        <v>352</v>
      </c>
      <c r="I82" s="69">
        <f t="shared" si="22"/>
        <v>3</v>
      </c>
      <c r="J82" s="32">
        <v>5</v>
      </c>
      <c r="K82" s="32">
        <v>2</v>
      </c>
      <c r="L82" s="32">
        <v>2</v>
      </c>
      <c r="M82" s="32">
        <v>1</v>
      </c>
      <c r="N82" s="32">
        <v>1</v>
      </c>
      <c r="O82" s="32">
        <v>0</v>
      </c>
      <c r="P82" s="32">
        <v>0</v>
      </c>
      <c r="Q82" s="32">
        <v>1</v>
      </c>
      <c r="R82" s="32">
        <v>0</v>
      </c>
      <c r="S82" s="32">
        <v>0</v>
      </c>
      <c r="T82" s="32">
        <v>0</v>
      </c>
      <c r="U82" s="33">
        <v>54122</v>
      </c>
      <c r="V82" s="32">
        <v>5</v>
      </c>
      <c r="W82" s="32">
        <v>0</v>
      </c>
      <c r="X82" s="32">
        <v>0</v>
      </c>
      <c r="Y82" s="32">
        <v>0</v>
      </c>
      <c r="Z82" s="32">
        <v>0</v>
      </c>
      <c r="AA82" s="32">
        <v>0</v>
      </c>
      <c r="AB82" s="32">
        <v>0</v>
      </c>
      <c r="AC82" s="32">
        <v>0</v>
      </c>
      <c r="AD82" s="32">
        <v>0</v>
      </c>
      <c r="AE82" s="32">
        <v>0</v>
      </c>
      <c r="AF82" s="32">
        <v>0</v>
      </c>
      <c r="AG82" s="31">
        <f t="shared" si="23"/>
        <v>5</v>
      </c>
      <c r="AH82" s="25">
        <f t="shared" ref="AH82:AH122" si="37">+(U82*5)/100</f>
        <v>2706.1</v>
      </c>
      <c r="AI82" s="25">
        <f t="shared" si="24"/>
        <v>458</v>
      </c>
      <c r="AJ82" s="34">
        <v>22</v>
      </c>
      <c r="AK82" s="25">
        <v>436</v>
      </c>
      <c r="AL82" s="112">
        <f t="shared" si="25"/>
        <v>135.30500000000001</v>
      </c>
      <c r="AM82" s="35">
        <f t="shared" si="26"/>
        <v>83.075274380104219</v>
      </c>
      <c r="AN82" s="36">
        <f t="shared" si="27"/>
        <v>8</v>
      </c>
      <c r="AO82" s="35">
        <f t="shared" si="28"/>
        <v>16.924725619895792</v>
      </c>
      <c r="AP82" s="30">
        <f t="shared" si="29"/>
        <v>208.93298332303891</v>
      </c>
      <c r="AQ82" s="107">
        <f t="shared" si="30"/>
        <v>33.971587399629399</v>
      </c>
      <c r="AR82" s="109">
        <f t="shared" si="31"/>
        <v>83.740438269095733</v>
      </c>
      <c r="AS82" s="34">
        <f t="shared" si="32"/>
        <v>8</v>
      </c>
      <c r="AT82" s="37">
        <v>12</v>
      </c>
      <c r="AU82" s="38">
        <f t="shared" si="33"/>
        <v>18.529956763434217</v>
      </c>
      <c r="AV82" s="37">
        <v>1</v>
      </c>
      <c r="AW82" s="66"/>
      <c r="AX82" s="37">
        <v>25</v>
      </c>
      <c r="AY82" s="37">
        <f t="shared" si="34"/>
        <v>200</v>
      </c>
      <c r="AZ82" s="37">
        <v>28</v>
      </c>
      <c r="BA82" s="37">
        <f t="shared" si="35"/>
        <v>224</v>
      </c>
      <c r="BB82" s="37">
        <v>0</v>
      </c>
      <c r="BC82" s="37">
        <v>19</v>
      </c>
      <c r="BD82" s="37">
        <v>10</v>
      </c>
      <c r="BE82" s="37" t="s">
        <v>375</v>
      </c>
      <c r="BF82" s="37" t="s">
        <v>429</v>
      </c>
      <c r="BG82" s="127">
        <f t="shared" si="36"/>
        <v>37</v>
      </c>
      <c r="BH82" s="75">
        <v>750</v>
      </c>
      <c r="BI82" s="75">
        <v>662</v>
      </c>
      <c r="BJ82" s="1"/>
      <c r="BK82" s="1"/>
      <c r="BL82" s="1"/>
    </row>
    <row r="83" spans="1:64" x14ac:dyDescent="0.3">
      <c r="A83" s="28" t="s">
        <v>105</v>
      </c>
      <c r="B83" s="28" t="s">
        <v>106</v>
      </c>
      <c r="C83" s="29" t="s">
        <v>111</v>
      </c>
      <c r="D83" s="29" t="s">
        <v>112</v>
      </c>
      <c r="E83" s="102">
        <v>33579</v>
      </c>
      <c r="F83" s="30">
        <v>501.2</v>
      </c>
      <c r="G83" s="36">
        <f t="shared" si="21"/>
        <v>10</v>
      </c>
      <c r="H83" s="29" t="s">
        <v>352</v>
      </c>
      <c r="I83" s="69">
        <f t="shared" si="22"/>
        <v>3</v>
      </c>
      <c r="J83" s="32">
        <v>2</v>
      </c>
      <c r="K83" s="32">
        <v>1</v>
      </c>
      <c r="L83" s="32">
        <v>0</v>
      </c>
      <c r="M83" s="32">
        <v>1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3">
        <v>29549</v>
      </c>
      <c r="V83" s="32">
        <v>5</v>
      </c>
      <c r="W83" s="32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0</v>
      </c>
      <c r="AC83" s="32">
        <v>0</v>
      </c>
      <c r="AD83" s="32">
        <v>0</v>
      </c>
      <c r="AE83" s="32">
        <v>0</v>
      </c>
      <c r="AF83" s="32">
        <v>0</v>
      </c>
      <c r="AG83" s="31">
        <f t="shared" si="23"/>
        <v>5</v>
      </c>
      <c r="AH83" s="25">
        <f t="shared" si="37"/>
        <v>1477.45</v>
      </c>
      <c r="AI83" s="25">
        <f t="shared" si="24"/>
        <v>214</v>
      </c>
      <c r="AJ83" s="34">
        <v>0</v>
      </c>
      <c r="AK83" s="25">
        <v>214</v>
      </c>
      <c r="AL83" s="112">
        <f t="shared" si="25"/>
        <v>73.872500000000002</v>
      </c>
      <c r="AM83" s="35">
        <f t="shared" si="26"/>
        <v>85.51558428373211</v>
      </c>
      <c r="AN83" s="36">
        <f t="shared" si="27"/>
        <v>8</v>
      </c>
      <c r="AO83" s="35">
        <f t="shared" si="28"/>
        <v>14.484415716267893</v>
      </c>
      <c r="AP83" s="30">
        <f t="shared" si="29"/>
        <v>219.9961285327139</v>
      </c>
      <c r="AQ83" s="107">
        <f t="shared" si="30"/>
        <v>0</v>
      </c>
      <c r="AR83" s="109">
        <f t="shared" si="31"/>
        <v>100</v>
      </c>
      <c r="AS83" s="34">
        <f t="shared" si="32"/>
        <v>10</v>
      </c>
      <c r="AT83" s="37">
        <v>10</v>
      </c>
      <c r="AU83" s="38">
        <f t="shared" si="33"/>
        <v>29.780517585395636</v>
      </c>
      <c r="AV83" s="37">
        <v>1</v>
      </c>
      <c r="AW83" s="66"/>
      <c r="AX83" s="37">
        <v>28</v>
      </c>
      <c r="AY83" s="37">
        <f t="shared" si="34"/>
        <v>224</v>
      </c>
      <c r="AZ83" s="37">
        <v>120</v>
      </c>
      <c r="BA83" s="37">
        <f t="shared" si="35"/>
        <v>960</v>
      </c>
      <c r="BB83" s="37">
        <v>3</v>
      </c>
      <c r="BC83" s="37">
        <v>5</v>
      </c>
      <c r="BD83" s="37">
        <v>5</v>
      </c>
      <c r="BE83" s="37" t="s">
        <v>375</v>
      </c>
      <c r="BF83" s="37" t="s">
        <v>429</v>
      </c>
      <c r="BG83" s="127">
        <f t="shared" si="36"/>
        <v>36</v>
      </c>
      <c r="BH83" s="75">
        <v>174</v>
      </c>
      <c r="BI83" s="75">
        <v>306</v>
      </c>
      <c r="BJ83" s="12" t="s">
        <v>499</v>
      </c>
      <c r="BK83" s="12" t="s">
        <v>502</v>
      </c>
      <c r="BL83" s="132">
        <v>12</v>
      </c>
    </row>
    <row r="84" spans="1:64" x14ac:dyDescent="0.3">
      <c r="A84" s="28" t="s">
        <v>105</v>
      </c>
      <c r="B84" s="28" t="s">
        <v>106</v>
      </c>
      <c r="C84" s="29" t="s">
        <v>118</v>
      </c>
      <c r="D84" s="29" t="s">
        <v>119</v>
      </c>
      <c r="E84" s="102">
        <v>19775</v>
      </c>
      <c r="F84" s="30">
        <v>329.6</v>
      </c>
      <c r="G84" s="36">
        <f t="shared" si="21"/>
        <v>10</v>
      </c>
      <c r="H84" s="29" t="s">
        <v>349</v>
      </c>
      <c r="I84" s="69">
        <f t="shared" si="22"/>
        <v>10</v>
      </c>
      <c r="J84" s="32">
        <v>6</v>
      </c>
      <c r="K84" s="32">
        <v>1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3">
        <v>12471</v>
      </c>
      <c r="V84" s="32">
        <v>4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2">
        <v>0</v>
      </c>
      <c r="AC84" s="32">
        <v>0</v>
      </c>
      <c r="AD84" s="32">
        <v>0</v>
      </c>
      <c r="AE84" s="32">
        <v>0</v>
      </c>
      <c r="AF84" s="32">
        <v>0</v>
      </c>
      <c r="AG84" s="31">
        <f t="shared" si="23"/>
        <v>4</v>
      </c>
      <c r="AH84" s="25">
        <f t="shared" si="37"/>
        <v>623.54999999999995</v>
      </c>
      <c r="AI84" s="25">
        <f t="shared" si="24"/>
        <v>118</v>
      </c>
      <c r="AJ84" s="34">
        <v>1</v>
      </c>
      <c r="AK84" s="25">
        <v>117</v>
      </c>
      <c r="AL84" s="112">
        <f t="shared" si="25"/>
        <v>31.177499999999998</v>
      </c>
      <c r="AM84" s="35">
        <f t="shared" si="26"/>
        <v>81.076096543982032</v>
      </c>
      <c r="AN84" s="36">
        <f t="shared" si="27"/>
        <v>8</v>
      </c>
      <c r="AO84" s="35">
        <f t="shared" si="28"/>
        <v>18.923903456017964</v>
      </c>
      <c r="AP84" s="30">
        <f t="shared" si="29"/>
        <v>157.66118836915297</v>
      </c>
      <c r="AQ84" s="107">
        <f t="shared" si="30"/>
        <v>5.0568900126422252</v>
      </c>
      <c r="AR84" s="109">
        <f t="shared" si="31"/>
        <v>96.792558736268148</v>
      </c>
      <c r="AS84" s="34">
        <f t="shared" si="32"/>
        <v>8</v>
      </c>
      <c r="AT84" s="37">
        <v>5</v>
      </c>
      <c r="AU84" s="38">
        <f t="shared" si="33"/>
        <v>25.284450063211125</v>
      </c>
      <c r="AV84" s="37">
        <v>1</v>
      </c>
      <c r="AW84" s="66"/>
      <c r="AX84" s="37">
        <v>4</v>
      </c>
      <c r="AY84" s="37">
        <f t="shared" si="34"/>
        <v>32</v>
      </c>
      <c r="AZ84" s="37">
        <v>4</v>
      </c>
      <c r="BA84" s="37">
        <f t="shared" si="35"/>
        <v>32</v>
      </c>
      <c r="BB84" s="37">
        <v>2</v>
      </c>
      <c r="BC84" s="37">
        <v>22</v>
      </c>
      <c r="BD84" s="37">
        <v>0</v>
      </c>
      <c r="BE84" s="37" t="s">
        <v>375</v>
      </c>
      <c r="BF84" s="37" t="s">
        <v>429</v>
      </c>
      <c r="BG84" s="127">
        <f t="shared" si="36"/>
        <v>36</v>
      </c>
      <c r="BH84" s="75">
        <v>94</v>
      </c>
      <c r="BI84" s="75">
        <v>151</v>
      </c>
    </row>
    <row r="85" spans="1:64" x14ac:dyDescent="0.3">
      <c r="A85" s="28" t="s">
        <v>105</v>
      </c>
      <c r="B85" s="28" t="s">
        <v>106</v>
      </c>
      <c r="C85" s="29" t="s">
        <v>116</v>
      </c>
      <c r="D85" s="29" t="s">
        <v>117</v>
      </c>
      <c r="E85" s="102">
        <v>44967</v>
      </c>
      <c r="F85" s="39">
        <v>199</v>
      </c>
      <c r="G85" s="36">
        <f t="shared" si="21"/>
        <v>10</v>
      </c>
      <c r="H85" s="29" t="s">
        <v>351</v>
      </c>
      <c r="I85" s="69">
        <f t="shared" si="22"/>
        <v>5</v>
      </c>
      <c r="J85" s="32">
        <v>6</v>
      </c>
      <c r="K85" s="32">
        <v>1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3">
        <v>30833</v>
      </c>
      <c r="V85" s="32">
        <v>14</v>
      </c>
      <c r="W85" s="32">
        <v>0</v>
      </c>
      <c r="X85" s="32">
        <v>0</v>
      </c>
      <c r="Y85" s="32">
        <v>0</v>
      </c>
      <c r="Z85" s="32">
        <v>0</v>
      </c>
      <c r="AA85" s="32">
        <v>0</v>
      </c>
      <c r="AB85" s="32">
        <v>0</v>
      </c>
      <c r="AC85" s="32">
        <v>0</v>
      </c>
      <c r="AD85" s="32">
        <v>0</v>
      </c>
      <c r="AE85" s="32">
        <v>0</v>
      </c>
      <c r="AF85" s="32">
        <v>0</v>
      </c>
      <c r="AG85" s="31">
        <f t="shared" si="23"/>
        <v>14</v>
      </c>
      <c r="AH85" s="25">
        <f t="shared" si="37"/>
        <v>1541.65</v>
      </c>
      <c r="AI85" s="25">
        <f t="shared" si="24"/>
        <v>353</v>
      </c>
      <c r="AJ85" s="34">
        <v>5</v>
      </c>
      <c r="AK85" s="25">
        <v>348</v>
      </c>
      <c r="AL85" s="112">
        <f t="shared" si="25"/>
        <v>77.082499999999996</v>
      </c>
      <c r="AM85" s="35">
        <f t="shared" si="26"/>
        <v>77.102455161677426</v>
      </c>
      <c r="AN85" s="36">
        <f t="shared" si="27"/>
        <v>8</v>
      </c>
      <c r="AO85" s="35">
        <f t="shared" si="28"/>
        <v>22.897544838322574</v>
      </c>
      <c r="AP85" s="30">
        <f t="shared" si="29"/>
        <v>171.42015255631912</v>
      </c>
      <c r="AQ85" s="107">
        <f t="shared" si="30"/>
        <v>11.119265238953009</v>
      </c>
      <c r="AR85" s="109">
        <f t="shared" si="31"/>
        <v>93.513443388577173</v>
      </c>
      <c r="AS85" s="34">
        <f t="shared" si="32"/>
        <v>8</v>
      </c>
      <c r="AT85" s="37">
        <v>15</v>
      </c>
      <c r="AU85" s="38">
        <f t="shared" si="33"/>
        <v>33.35779571685903</v>
      </c>
      <c r="AV85" s="37">
        <v>2</v>
      </c>
      <c r="AW85" s="66"/>
      <c r="AX85" s="37">
        <v>132</v>
      </c>
      <c r="AY85" s="37">
        <f t="shared" si="34"/>
        <v>1056</v>
      </c>
      <c r="AZ85" s="37">
        <v>179</v>
      </c>
      <c r="BA85" s="37">
        <f t="shared" si="35"/>
        <v>1432</v>
      </c>
      <c r="BB85" s="37">
        <v>2</v>
      </c>
      <c r="BC85" s="37">
        <v>28</v>
      </c>
      <c r="BD85" s="37">
        <v>5</v>
      </c>
      <c r="BE85" s="37" t="s">
        <v>375</v>
      </c>
      <c r="BF85" s="37" t="s">
        <v>429</v>
      </c>
      <c r="BG85" s="127">
        <f t="shared" si="36"/>
        <v>36</v>
      </c>
      <c r="BH85" s="75">
        <v>167</v>
      </c>
      <c r="BI85" s="75">
        <v>321</v>
      </c>
    </row>
    <row r="86" spans="1:64" x14ac:dyDescent="0.3">
      <c r="A86" s="28" t="s">
        <v>105</v>
      </c>
      <c r="B86" s="28" t="s">
        <v>122</v>
      </c>
      <c r="C86" s="29" t="s">
        <v>131</v>
      </c>
      <c r="D86" s="29" t="s">
        <v>132</v>
      </c>
      <c r="E86" s="102">
        <v>39842</v>
      </c>
      <c r="F86" s="30">
        <v>314.10000000000002</v>
      </c>
      <c r="G86" s="36">
        <f t="shared" si="21"/>
        <v>10</v>
      </c>
      <c r="H86" s="29" t="s">
        <v>351</v>
      </c>
      <c r="I86" s="69">
        <f t="shared" si="22"/>
        <v>5</v>
      </c>
      <c r="J86" s="32">
        <v>5</v>
      </c>
      <c r="K86" s="32">
        <v>1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3">
        <v>23269</v>
      </c>
      <c r="V86" s="32">
        <v>7</v>
      </c>
      <c r="W86" s="32">
        <v>0</v>
      </c>
      <c r="X86" s="32">
        <v>0</v>
      </c>
      <c r="Y86" s="32">
        <v>0</v>
      </c>
      <c r="Z86" s="32">
        <v>0</v>
      </c>
      <c r="AA86" s="32">
        <v>0</v>
      </c>
      <c r="AB86" s="32">
        <v>0</v>
      </c>
      <c r="AC86" s="32">
        <v>0</v>
      </c>
      <c r="AD86" s="32">
        <v>0</v>
      </c>
      <c r="AE86" s="32">
        <v>0</v>
      </c>
      <c r="AF86" s="32">
        <v>0</v>
      </c>
      <c r="AG86" s="31">
        <f t="shared" si="23"/>
        <v>7</v>
      </c>
      <c r="AH86" s="25">
        <f t="shared" si="37"/>
        <v>1163.45</v>
      </c>
      <c r="AI86" s="25">
        <f t="shared" si="24"/>
        <v>214</v>
      </c>
      <c r="AJ86" s="34">
        <v>1</v>
      </c>
      <c r="AK86" s="25">
        <v>213</v>
      </c>
      <c r="AL86" s="112">
        <f t="shared" si="25"/>
        <v>58.172499999999999</v>
      </c>
      <c r="AM86" s="35">
        <f t="shared" si="26"/>
        <v>81.6064291546693</v>
      </c>
      <c r="AN86" s="36">
        <f t="shared" si="27"/>
        <v>8</v>
      </c>
      <c r="AO86" s="35">
        <f t="shared" si="28"/>
        <v>18.393570845330697</v>
      </c>
      <c r="AP86" s="30">
        <f t="shared" si="29"/>
        <v>146.00798152703177</v>
      </c>
      <c r="AQ86" s="107">
        <f t="shared" si="30"/>
        <v>2.5099141609356961</v>
      </c>
      <c r="AR86" s="109">
        <f t="shared" si="31"/>
        <v>98.28097468735227</v>
      </c>
      <c r="AS86" s="34">
        <f t="shared" si="32"/>
        <v>8</v>
      </c>
      <c r="AT86" s="37">
        <v>3</v>
      </c>
      <c r="AU86" s="38">
        <f t="shared" si="33"/>
        <v>7.5297424828070882</v>
      </c>
      <c r="AV86" s="37">
        <v>0</v>
      </c>
      <c r="AW86" s="66"/>
      <c r="AX86" s="37">
        <v>5</v>
      </c>
      <c r="AY86" s="37">
        <f t="shared" si="34"/>
        <v>40</v>
      </c>
      <c r="AZ86" s="37">
        <v>9</v>
      </c>
      <c r="BA86" s="37">
        <f t="shared" si="35"/>
        <v>72</v>
      </c>
      <c r="BB86" s="37">
        <v>2</v>
      </c>
      <c r="BC86" s="37">
        <v>22</v>
      </c>
      <c r="BD86" s="37">
        <v>5</v>
      </c>
      <c r="BE86" s="37" t="s">
        <v>429</v>
      </c>
      <c r="BF86" s="37" t="s">
        <v>429</v>
      </c>
      <c r="BG86" s="127">
        <f t="shared" si="36"/>
        <v>36</v>
      </c>
      <c r="BH86" s="75">
        <v>138</v>
      </c>
      <c r="BI86" s="75">
        <v>279</v>
      </c>
    </row>
    <row r="87" spans="1:64" x14ac:dyDescent="0.3">
      <c r="A87" s="28" t="s">
        <v>105</v>
      </c>
      <c r="B87" s="28" t="s">
        <v>122</v>
      </c>
      <c r="C87" s="29" t="s">
        <v>131</v>
      </c>
      <c r="D87" s="29" t="s">
        <v>133</v>
      </c>
      <c r="E87" s="102">
        <v>27380</v>
      </c>
      <c r="F87" s="30">
        <v>299.5</v>
      </c>
      <c r="G87" s="36">
        <f t="shared" si="21"/>
        <v>10</v>
      </c>
      <c r="H87" s="29" t="s">
        <v>351</v>
      </c>
      <c r="I87" s="69">
        <f t="shared" si="22"/>
        <v>5</v>
      </c>
      <c r="J87" s="32">
        <v>1</v>
      </c>
      <c r="K87" s="32">
        <v>1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3">
        <v>11259</v>
      </c>
      <c r="V87" s="32">
        <v>9</v>
      </c>
      <c r="W87" s="32">
        <v>0</v>
      </c>
      <c r="X87" s="32">
        <v>1</v>
      </c>
      <c r="Y87" s="32">
        <v>0</v>
      </c>
      <c r="Z87" s="32">
        <v>0</v>
      </c>
      <c r="AA87" s="32">
        <v>0</v>
      </c>
      <c r="AB87" s="32">
        <v>0</v>
      </c>
      <c r="AC87" s="32">
        <v>0</v>
      </c>
      <c r="AD87" s="32">
        <v>0</v>
      </c>
      <c r="AE87" s="32">
        <v>0</v>
      </c>
      <c r="AF87" s="32">
        <v>0</v>
      </c>
      <c r="AG87" s="31">
        <f t="shared" si="23"/>
        <v>10</v>
      </c>
      <c r="AH87" s="25">
        <f t="shared" si="37"/>
        <v>562.95000000000005</v>
      </c>
      <c r="AI87" s="25">
        <f t="shared" si="24"/>
        <v>108</v>
      </c>
      <c r="AJ87" s="34">
        <v>2</v>
      </c>
      <c r="AK87" s="25">
        <v>106</v>
      </c>
      <c r="AL87" s="112">
        <f t="shared" si="25"/>
        <v>28.147500000000001</v>
      </c>
      <c r="AM87" s="35">
        <f t="shared" si="26"/>
        <v>80.815347721822533</v>
      </c>
      <c r="AN87" s="36">
        <f t="shared" si="27"/>
        <v>8</v>
      </c>
      <c r="AO87" s="35">
        <f t="shared" si="28"/>
        <v>19.184652278177456</v>
      </c>
      <c r="AP87" s="30">
        <f t="shared" si="29"/>
        <v>102.80314097881667</v>
      </c>
      <c r="AQ87" s="107">
        <f t="shared" si="30"/>
        <v>7.3046018991964932</v>
      </c>
      <c r="AR87" s="109">
        <f t="shared" si="31"/>
        <v>92.894573230304644</v>
      </c>
      <c r="AS87" s="34">
        <f t="shared" si="32"/>
        <v>8</v>
      </c>
      <c r="AT87" s="37">
        <v>1</v>
      </c>
      <c r="AU87" s="38">
        <f t="shared" si="33"/>
        <v>3.6523009495982466</v>
      </c>
      <c r="AV87" s="37">
        <v>1</v>
      </c>
      <c r="AW87" s="66"/>
      <c r="AX87" s="37">
        <v>4</v>
      </c>
      <c r="AY87" s="37">
        <f t="shared" si="34"/>
        <v>32</v>
      </c>
      <c r="AZ87" s="37">
        <v>23</v>
      </c>
      <c r="BA87" s="37">
        <f t="shared" si="35"/>
        <v>184</v>
      </c>
      <c r="BB87" s="37">
        <v>1</v>
      </c>
      <c r="BC87" s="37">
        <v>8</v>
      </c>
      <c r="BD87" s="37">
        <v>5</v>
      </c>
      <c r="BE87" s="37" t="s">
        <v>429</v>
      </c>
      <c r="BF87" s="37" t="s">
        <v>429</v>
      </c>
      <c r="BG87" s="127">
        <f t="shared" si="36"/>
        <v>36</v>
      </c>
      <c r="BH87" s="75">
        <v>64</v>
      </c>
      <c r="BI87" s="75">
        <v>142</v>
      </c>
      <c r="BJ87" s="1"/>
      <c r="BK87" s="1"/>
      <c r="BL87" s="1"/>
    </row>
    <row r="88" spans="1:64" x14ac:dyDescent="0.3">
      <c r="A88" s="28" t="s">
        <v>105</v>
      </c>
      <c r="B88" s="28" t="s">
        <v>122</v>
      </c>
      <c r="C88" s="29" t="s">
        <v>134</v>
      </c>
      <c r="D88" s="29" t="s">
        <v>135</v>
      </c>
      <c r="E88" s="102">
        <v>3468</v>
      </c>
      <c r="F88" s="30">
        <v>48.7</v>
      </c>
      <c r="G88" s="36">
        <f t="shared" si="21"/>
        <v>3</v>
      </c>
      <c r="H88" s="29" t="s">
        <v>349</v>
      </c>
      <c r="I88" s="69">
        <f t="shared" si="22"/>
        <v>10</v>
      </c>
      <c r="J88" s="32">
        <v>2</v>
      </c>
      <c r="K88" s="32">
        <v>1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3">
        <v>4753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0</v>
      </c>
      <c r="AD88" s="32">
        <v>0</v>
      </c>
      <c r="AE88" s="32">
        <v>0</v>
      </c>
      <c r="AF88" s="32">
        <v>0</v>
      </c>
      <c r="AG88" s="31">
        <f t="shared" si="23"/>
        <v>0</v>
      </c>
      <c r="AH88" s="25">
        <f t="shared" si="37"/>
        <v>237.65</v>
      </c>
      <c r="AI88" s="25">
        <f t="shared" si="24"/>
        <v>37</v>
      </c>
      <c r="AJ88" s="34">
        <v>0</v>
      </c>
      <c r="AK88" s="25">
        <v>37</v>
      </c>
      <c r="AL88" s="112">
        <f t="shared" si="25"/>
        <v>11.8825</v>
      </c>
      <c r="AM88" s="35">
        <f t="shared" si="26"/>
        <v>84.430885756364404</v>
      </c>
      <c r="AN88" s="36">
        <f t="shared" si="27"/>
        <v>8</v>
      </c>
      <c r="AO88" s="35">
        <f t="shared" si="28"/>
        <v>15.569114243635598</v>
      </c>
      <c r="AP88" s="30">
        <f t="shared" si="29"/>
        <v>342.63264129181084</v>
      </c>
      <c r="AQ88" s="107">
        <f t="shared" si="30"/>
        <v>0</v>
      </c>
      <c r="AR88" s="109">
        <f t="shared" si="31"/>
        <v>100</v>
      </c>
      <c r="AS88" s="34">
        <f t="shared" si="32"/>
        <v>10</v>
      </c>
      <c r="AT88" s="37">
        <v>0</v>
      </c>
      <c r="AU88" s="38">
        <f t="shared" si="33"/>
        <v>0</v>
      </c>
      <c r="AV88" s="37">
        <v>0</v>
      </c>
      <c r="AW88" s="66"/>
      <c r="AX88" s="37">
        <v>1</v>
      </c>
      <c r="AY88" s="37">
        <f t="shared" si="34"/>
        <v>8</v>
      </c>
      <c r="AZ88" s="37">
        <v>2</v>
      </c>
      <c r="BA88" s="37">
        <f t="shared" si="35"/>
        <v>16</v>
      </c>
      <c r="BB88" s="37">
        <v>0</v>
      </c>
      <c r="BC88" s="37">
        <v>9</v>
      </c>
      <c r="BD88" s="37">
        <v>5</v>
      </c>
      <c r="BE88" s="37" t="s">
        <v>429</v>
      </c>
      <c r="BF88" s="37" t="s">
        <v>429</v>
      </c>
      <c r="BG88" s="127">
        <f t="shared" si="36"/>
        <v>36</v>
      </c>
      <c r="BH88" s="75">
        <v>39</v>
      </c>
      <c r="BI88" s="75">
        <v>120</v>
      </c>
      <c r="BJ88" s="1"/>
      <c r="BK88" s="1"/>
      <c r="BL88" s="1"/>
    </row>
    <row r="89" spans="1:64" x14ac:dyDescent="0.3">
      <c r="A89" s="28" t="s">
        <v>105</v>
      </c>
      <c r="B89" s="28" t="s">
        <v>122</v>
      </c>
      <c r="C89" s="29" t="s">
        <v>122</v>
      </c>
      <c r="D89" s="29" t="s">
        <v>138</v>
      </c>
      <c r="E89" s="102">
        <v>264091</v>
      </c>
      <c r="F89" s="30">
        <v>660.2</v>
      </c>
      <c r="G89" s="36">
        <f t="shared" si="21"/>
        <v>10</v>
      </c>
      <c r="H89" s="29" t="s">
        <v>352</v>
      </c>
      <c r="I89" s="69">
        <f t="shared" si="22"/>
        <v>3</v>
      </c>
      <c r="J89" s="32">
        <v>9</v>
      </c>
      <c r="K89" s="32">
        <v>5</v>
      </c>
      <c r="L89" s="32">
        <v>6</v>
      </c>
      <c r="M89" s="32">
        <v>1</v>
      </c>
      <c r="N89" s="32">
        <v>3</v>
      </c>
      <c r="O89" s="32">
        <v>0</v>
      </c>
      <c r="P89" s="32">
        <v>0</v>
      </c>
      <c r="Q89" s="32">
        <v>2</v>
      </c>
      <c r="R89" s="32">
        <v>0</v>
      </c>
      <c r="S89" s="32">
        <v>0</v>
      </c>
      <c r="T89" s="32">
        <v>0</v>
      </c>
      <c r="U89" s="33">
        <v>200676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1">
        <f t="shared" si="23"/>
        <v>0</v>
      </c>
      <c r="AH89" s="25">
        <f t="shared" si="37"/>
        <v>10033.799999999999</v>
      </c>
      <c r="AI89" s="25">
        <f t="shared" si="24"/>
        <v>3217</v>
      </c>
      <c r="AJ89" s="34">
        <v>52</v>
      </c>
      <c r="AK89" s="25">
        <v>3165</v>
      </c>
      <c r="AL89" s="112">
        <f t="shared" si="25"/>
        <v>501.69</v>
      </c>
      <c r="AM89" s="35">
        <f t="shared" si="26"/>
        <v>67.938368315094976</v>
      </c>
      <c r="AN89" s="36">
        <f t="shared" si="27"/>
        <v>5</v>
      </c>
      <c r="AO89" s="35">
        <f t="shared" si="28"/>
        <v>32.061631684905024</v>
      </c>
      <c r="AP89" s="30">
        <f t="shared" si="29"/>
        <v>189.96860930512588</v>
      </c>
      <c r="AQ89" s="107">
        <f t="shared" si="30"/>
        <v>19.690182550711686</v>
      </c>
      <c r="AR89" s="109">
        <f t="shared" si="31"/>
        <v>89.635033586477704</v>
      </c>
      <c r="AS89" s="34">
        <f t="shared" si="32"/>
        <v>8</v>
      </c>
      <c r="AT89" s="37">
        <v>81</v>
      </c>
      <c r="AU89" s="38">
        <f t="shared" si="33"/>
        <v>30.671245896300899</v>
      </c>
      <c r="AV89" s="37">
        <v>6</v>
      </c>
      <c r="AW89" s="66"/>
      <c r="AX89" s="37">
        <v>562</v>
      </c>
      <c r="AY89" s="37">
        <f t="shared" si="34"/>
        <v>4496</v>
      </c>
      <c r="AZ89" s="37">
        <v>509</v>
      </c>
      <c r="BA89" s="37">
        <f t="shared" si="35"/>
        <v>4072</v>
      </c>
      <c r="BB89" s="37">
        <v>10</v>
      </c>
      <c r="BC89" s="37">
        <v>7</v>
      </c>
      <c r="BD89" s="37">
        <v>10</v>
      </c>
      <c r="BE89" s="37" t="s">
        <v>375</v>
      </c>
      <c r="BF89" s="37" t="s">
        <v>429</v>
      </c>
      <c r="BG89" s="127">
        <f t="shared" si="36"/>
        <v>36</v>
      </c>
      <c r="BH89" s="75">
        <v>1980</v>
      </c>
      <c r="BI89" s="75">
        <v>3224</v>
      </c>
      <c r="BJ89" s="1"/>
      <c r="BK89" s="1"/>
      <c r="BL89" s="1"/>
    </row>
    <row r="90" spans="1:64" x14ac:dyDescent="0.3">
      <c r="A90" s="28" t="s">
        <v>105</v>
      </c>
      <c r="B90" s="28" t="s">
        <v>140</v>
      </c>
      <c r="C90" s="29" t="s">
        <v>143</v>
      </c>
      <c r="D90" s="29" t="s">
        <v>144</v>
      </c>
      <c r="E90" s="102">
        <v>35948</v>
      </c>
      <c r="F90" s="30">
        <v>544.70000000000005</v>
      </c>
      <c r="G90" s="36">
        <f t="shared" si="21"/>
        <v>10</v>
      </c>
      <c r="H90" s="29" t="s">
        <v>352</v>
      </c>
      <c r="I90" s="69">
        <f t="shared" si="22"/>
        <v>3</v>
      </c>
      <c r="J90" s="32">
        <v>1</v>
      </c>
      <c r="K90" s="32">
        <v>1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3">
        <v>20154</v>
      </c>
      <c r="V90" s="32">
        <v>3</v>
      </c>
      <c r="W90" s="32">
        <v>0</v>
      </c>
      <c r="X90" s="32">
        <v>0</v>
      </c>
      <c r="Y90" s="32">
        <v>0</v>
      </c>
      <c r="Z90" s="32">
        <v>0</v>
      </c>
      <c r="AA90" s="32">
        <v>0</v>
      </c>
      <c r="AB90" s="32">
        <v>0</v>
      </c>
      <c r="AC90" s="32">
        <v>0</v>
      </c>
      <c r="AD90" s="32">
        <v>0</v>
      </c>
      <c r="AE90" s="32">
        <v>0</v>
      </c>
      <c r="AF90" s="32">
        <v>0</v>
      </c>
      <c r="AG90" s="31">
        <f t="shared" si="23"/>
        <v>3</v>
      </c>
      <c r="AH90" s="25">
        <f t="shared" si="37"/>
        <v>1007.7</v>
      </c>
      <c r="AI90" s="25">
        <f t="shared" si="24"/>
        <v>198</v>
      </c>
      <c r="AJ90" s="34">
        <v>0</v>
      </c>
      <c r="AK90" s="25">
        <v>198</v>
      </c>
      <c r="AL90" s="112">
        <f t="shared" si="25"/>
        <v>50.384999999999998</v>
      </c>
      <c r="AM90" s="35">
        <f t="shared" si="26"/>
        <v>80.351295028282237</v>
      </c>
      <c r="AN90" s="36">
        <f t="shared" si="27"/>
        <v>8</v>
      </c>
      <c r="AO90" s="35">
        <f t="shared" si="28"/>
        <v>19.648704971717773</v>
      </c>
      <c r="AP90" s="30">
        <f t="shared" si="29"/>
        <v>140.16078780460666</v>
      </c>
      <c r="AQ90" s="107">
        <f t="shared" si="30"/>
        <v>0</v>
      </c>
      <c r="AR90" s="109">
        <f t="shared" si="31"/>
        <v>100</v>
      </c>
      <c r="AS90" s="34">
        <f t="shared" si="32"/>
        <v>10</v>
      </c>
      <c r="AT90" s="37">
        <v>8</v>
      </c>
      <c r="AU90" s="38">
        <f t="shared" si="33"/>
        <v>22.254367419606098</v>
      </c>
      <c r="AV90" s="37">
        <v>1</v>
      </c>
      <c r="AW90" s="66"/>
      <c r="AX90" s="37">
        <v>5</v>
      </c>
      <c r="AY90" s="37">
        <f t="shared" si="34"/>
        <v>40</v>
      </c>
      <c r="AZ90" s="37">
        <v>20</v>
      </c>
      <c r="BA90" s="37">
        <f t="shared" si="35"/>
        <v>160</v>
      </c>
      <c r="BB90" s="37">
        <v>1</v>
      </c>
      <c r="BC90" s="37">
        <v>16</v>
      </c>
      <c r="BD90" s="37">
        <v>5</v>
      </c>
      <c r="BE90" s="37" t="s">
        <v>376</v>
      </c>
      <c r="BF90" s="37" t="s">
        <v>429</v>
      </c>
      <c r="BG90" s="127">
        <f t="shared" si="36"/>
        <v>36</v>
      </c>
      <c r="BH90" s="75">
        <v>104</v>
      </c>
      <c r="BI90" s="75">
        <v>191</v>
      </c>
      <c r="BJ90" s="1"/>
      <c r="BK90" s="1"/>
      <c r="BL90" s="1"/>
    </row>
    <row r="91" spans="1:64" x14ac:dyDescent="0.3">
      <c r="A91" s="28" t="s">
        <v>105</v>
      </c>
      <c r="B91" s="28" t="s">
        <v>140</v>
      </c>
      <c r="C91" s="29" t="s">
        <v>143</v>
      </c>
      <c r="D91" s="29" t="s">
        <v>149</v>
      </c>
      <c r="E91" s="102">
        <v>10573</v>
      </c>
      <c r="F91" s="30">
        <v>111.3</v>
      </c>
      <c r="G91" s="36">
        <f t="shared" si="21"/>
        <v>10</v>
      </c>
      <c r="H91" s="29" t="s">
        <v>350</v>
      </c>
      <c r="I91" s="69">
        <f t="shared" si="22"/>
        <v>8</v>
      </c>
      <c r="J91" s="32">
        <v>3</v>
      </c>
      <c r="K91" s="32">
        <v>1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3">
        <v>6891</v>
      </c>
      <c r="V91" s="32">
        <v>3</v>
      </c>
      <c r="W91" s="32">
        <v>0</v>
      </c>
      <c r="X91" s="32">
        <v>0</v>
      </c>
      <c r="Y91" s="32">
        <v>0</v>
      </c>
      <c r="Z91" s="32">
        <v>0</v>
      </c>
      <c r="AA91" s="32">
        <v>0</v>
      </c>
      <c r="AB91" s="32">
        <v>0</v>
      </c>
      <c r="AC91" s="32">
        <v>0</v>
      </c>
      <c r="AD91" s="32">
        <v>0</v>
      </c>
      <c r="AE91" s="32">
        <v>0</v>
      </c>
      <c r="AF91" s="32">
        <v>0</v>
      </c>
      <c r="AG91" s="31">
        <f t="shared" si="23"/>
        <v>3</v>
      </c>
      <c r="AH91" s="25">
        <f t="shared" si="37"/>
        <v>344.55</v>
      </c>
      <c r="AI91" s="25">
        <f t="shared" si="24"/>
        <v>75</v>
      </c>
      <c r="AJ91" s="34">
        <v>0</v>
      </c>
      <c r="AK91" s="25">
        <v>75</v>
      </c>
      <c r="AL91" s="112">
        <f t="shared" si="25"/>
        <v>17.227499999999999</v>
      </c>
      <c r="AM91" s="35">
        <f t="shared" si="26"/>
        <v>78.232477144100997</v>
      </c>
      <c r="AN91" s="36">
        <f t="shared" si="27"/>
        <v>8</v>
      </c>
      <c r="AO91" s="35">
        <f t="shared" si="28"/>
        <v>21.767522855898999</v>
      </c>
      <c r="AP91" s="30">
        <f t="shared" si="29"/>
        <v>162.93861723257356</v>
      </c>
      <c r="AQ91" s="107">
        <f t="shared" si="30"/>
        <v>0</v>
      </c>
      <c r="AR91" s="109">
        <f t="shared" si="31"/>
        <v>100</v>
      </c>
      <c r="AS91" s="34">
        <f t="shared" si="32"/>
        <v>10</v>
      </c>
      <c r="AT91" s="37">
        <v>2</v>
      </c>
      <c r="AU91" s="38">
        <f t="shared" si="33"/>
        <v>18.916107065165988</v>
      </c>
      <c r="AV91" s="37">
        <v>0</v>
      </c>
      <c r="AW91" s="66"/>
      <c r="AX91" s="37">
        <v>2</v>
      </c>
      <c r="AY91" s="37">
        <f t="shared" si="34"/>
        <v>16</v>
      </c>
      <c r="AZ91" s="37">
        <v>11</v>
      </c>
      <c r="BA91" s="37">
        <f t="shared" si="35"/>
        <v>88</v>
      </c>
      <c r="BB91" s="37">
        <v>0</v>
      </c>
      <c r="BC91" s="37">
        <v>12</v>
      </c>
      <c r="BD91" s="37">
        <v>0</v>
      </c>
      <c r="BE91" s="37" t="s">
        <v>375</v>
      </c>
      <c r="BF91" s="37" t="s">
        <v>429</v>
      </c>
      <c r="BG91" s="127">
        <f t="shared" si="36"/>
        <v>36</v>
      </c>
      <c r="BH91" s="75">
        <v>24</v>
      </c>
      <c r="BI91" s="75">
        <v>92</v>
      </c>
      <c r="BJ91" s="1"/>
      <c r="BK91" s="1"/>
      <c r="BL91" s="1"/>
    </row>
    <row r="92" spans="1:64" x14ac:dyDescent="0.3">
      <c r="A92" s="28" t="s">
        <v>4</v>
      </c>
      <c r="B92" s="28" t="s">
        <v>5</v>
      </c>
      <c r="C92" s="29" t="s">
        <v>5</v>
      </c>
      <c r="D92" s="29" t="s">
        <v>8</v>
      </c>
      <c r="E92" s="102">
        <v>3031</v>
      </c>
      <c r="F92" s="30">
        <v>107.4</v>
      </c>
      <c r="G92" s="36">
        <f t="shared" si="21"/>
        <v>10</v>
      </c>
      <c r="H92" s="29" t="s">
        <v>350</v>
      </c>
      <c r="I92" s="69">
        <f t="shared" si="22"/>
        <v>8</v>
      </c>
      <c r="J92" s="41">
        <v>2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32">
        <v>0</v>
      </c>
      <c r="R92" s="41">
        <v>0</v>
      </c>
      <c r="S92" s="41">
        <v>0</v>
      </c>
      <c r="T92" s="41">
        <v>0</v>
      </c>
      <c r="U92" s="33">
        <v>4296</v>
      </c>
      <c r="V92" s="32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31">
        <f t="shared" si="23"/>
        <v>0</v>
      </c>
      <c r="AH92" s="25">
        <f t="shared" si="37"/>
        <v>214.8</v>
      </c>
      <c r="AI92" s="25">
        <f t="shared" si="24"/>
        <v>50</v>
      </c>
      <c r="AJ92" s="34">
        <v>0</v>
      </c>
      <c r="AK92" s="25">
        <v>50</v>
      </c>
      <c r="AL92" s="112">
        <f t="shared" si="25"/>
        <v>10.74</v>
      </c>
      <c r="AM92" s="35">
        <f t="shared" si="26"/>
        <v>76.722532588454371</v>
      </c>
      <c r="AN92" s="36">
        <f t="shared" si="27"/>
        <v>8</v>
      </c>
      <c r="AO92" s="35">
        <f t="shared" si="28"/>
        <v>23.277467411545622</v>
      </c>
      <c r="AP92" s="30">
        <f t="shared" si="29"/>
        <v>354.33850214450683</v>
      </c>
      <c r="AQ92" s="107">
        <f t="shared" si="30"/>
        <v>0</v>
      </c>
      <c r="AR92" s="109">
        <f t="shared" si="31"/>
        <v>100</v>
      </c>
      <c r="AS92" s="34">
        <f t="shared" si="32"/>
        <v>10</v>
      </c>
      <c r="AT92" s="37">
        <v>0</v>
      </c>
      <c r="AU92" s="38">
        <f t="shared" si="33"/>
        <v>0</v>
      </c>
      <c r="AV92" s="37">
        <v>0</v>
      </c>
      <c r="AW92" s="66" t="s">
        <v>432</v>
      </c>
      <c r="AX92" s="37">
        <v>2</v>
      </c>
      <c r="AY92" s="37">
        <f t="shared" si="34"/>
        <v>16</v>
      </c>
      <c r="AZ92" s="37">
        <v>4</v>
      </c>
      <c r="BA92" s="37">
        <f t="shared" si="35"/>
        <v>32</v>
      </c>
      <c r="BB92" s="37">
        <v>0</v>
      </c>
      <c r="BC92" s="37">
        <v>6</v>
      </c>
      <c r="BD92" s="37">
        <v>0</v>
      </c>
      <c r="BE92" s="37" t="s">
        <v>428</v>
      </c>
      <c r="BF92" s="37" t="s">
        <v>429</v>
      </c>
      <c r="BG92" s="127">
        <f t="shared" si="36"/>
        <v>36</v>
      </c>
      <c r="BH92" s="75">
        <v>21</v>
      </c>
      <c r="BI92" s="75">
        <v>55</v>
      </c>
    </row>
    <row r="93" spans="1:64" x14ac:dyDescent="0.3">
      <c r="A93" s="28" t="s">
        <v>4</v>
      </c>
      <c r="B93" s="28" t="s">
        <v>5</v>
      </c>
      <c r="C93" s="29" t="s">
        <v>23</v>
      </c>
      <c r="D93" s="29" t="s">
        <v>31</v>
      </c>
      <c r="E93" s="102">
        <v>2714</v>
      </c>
      <c r="F93" s="30">
        <v>96.2</v>
      </c>
      <c r="G93" s="36">
        <f t="shared" si="21"/>
        <v>8</v>
      </c>
      <c r="H93" s="29" t="s">
        <v>349</v>
      </c>
      <c r="I93" s="69">
        <f t="shared" si="22"/>
        <v>10</v>
      </c>
      <c r="J93" s="41">
        <v>1</v>
      </c>
      <c r="K93" s="41">
        <v>1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32">
        <v>0</v>
      </c>
      <c r="R93" s="41">
        <v>0</v>
      </c>
      <c r="S93" s="41">
        <v>0</v>
      </c>
      <c r="T93" s="41">
        <v>0</v>
      </c>
      <c r="U93" s="33">
        <v>2195</v>
      </c>
      <c r="V93" s="32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31">
        <f t="shared" si="23"/>
        <v>0</v>
      </c>
      <c r="AH93" s="25">
        <f t="shared" si="37"/>
        <v>109.75</v>
      </c>
      <c r="AI93" s="25">
        <f t="shared" si="24"/>
        <v>6</v>
      </c>
      <c r="AJ93" s="34">
        <v>0</v>
      </c>
      <c r="AK93" s="25">
        <v>6</v>
      </c>
      <c r="AL93" s="112">
        <f t="shared" si="25"/>
        <v>5.4874999999999998</v>
      </c>
      <c r="AM93" s="35">
        <f t="shared" si="26"/>
        <v>94.533029612756266</v>
      </c>
      <c r="AN93" s="36">
        <f t="shared" si="27"/>
        <v>8</v>
      </c>
      <c r="AO93" s="35">
        <f t="shared" si="28"/>
        <v>5.4669703872437356</v>
      </c>
      <c r="AP93" s="30">
        <f t="shared" si="29"/>
        <v>202.19233603537219</v>
      </c>
      <c r="AQ93" s="107">
        <f t="shared" si="30"/>
        <v>0</v>
      </c>
      <c r="AR93" s="109">
        <f t="shared" si="31"/>
        <v>100</v>
      </c>
      <c r="AS93" s="34">
        <f t="shared" si="32"/>
        <v>10</v>
      </c>
      <c r="AT93" s="37">
        <v>0</v>
      </c>
      <c r="AU93" s="38">
        <f t="shared" si="33"/>
        <v>0</v>
      </c>
      <c r="AV93" s="37">
        <v>0</v>
      </c>
      <c r="AW93" s="66" t="s">
        <v>438</v>
      </c>
      <c r="AX93" s="37">
        <v>1</v>
      </c>
      <c r="AY93" s="37">
        <f t="shared" si="34"/>
        <v>8</v>
      </c>
      <c r="AZ93" s="37">
        <v>2</v>
      </c>
      <c r="BA93" s="37">
        <f t="shared" si="35"/>
        <v>16</v>
      </c>
      <c r="BB93" s="37">
        <v>0</v>
      </c>
      <c r="BC93" s="37">
        <v>1</v>
      </c>
      <c r="BD93" s="37">
        <v>0</v>
      </c>
      <c r="BE93" s="37" t="s">
        <v>428</v>
      </c>
      <c r="BF93" s="37" t="s">
        <v>429</v>
      </c>
      <c r="BG93" s="127">
        <f t="shared" si="36"/>
        <v>36</v>
      </c>
      <c r="BH93" s="75">
        <v>1</v>
      </c>
      <c r="BI93" s="75">
        <v>22</v>
      </c>
    </row>
    <row r="94" spans="1:64" x14ac:dyDescent="0.3">
      <c r="A94" s="28" t="s">
        <v>4</v>
      </c>
      <c r="B94" s="28" t="s">
        <v>5</v>
      </c>
      <c r="C94" s="29" t="s">
        <v>5</v>
      </c>
      <c r="D94" s="29" t="s">
        <v>17</v>
      </c>
      <c r="E94" s="102">
        <v>2595</v>
      </c>
      <c r="F94" s="30">
        <v>132.4</v>
      </c>
      <c r="G94" s="36">
        <f t="shared" si="21"/>
        <v>10</v>
      </c>
      <c r="H94" s="29" t="s">
        <v>350</v>
      </c>
      <c r="I94" s="69">
        <f t="shared" si="22"/>
        <v>8</v>
      </c>
      <c r="J94" s="41">
        <v>1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32">
        <v>0</v>
      </c>
      <c r="R94" s="41">
        <v>0</v>
      </c>
      <c r="S94" s="41">
        <v>0</v>
      </c>
      <c r="T94" s="41">
        <v>0</v>
      </c>
      <c r="U94" s="33">
        <v>3490</v>
      </c>
      <c r="V94" s="32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  <c r="AG94" s="31">
        <f t="shared" si="23"/>
        <v>0</v>
      </c>
      <c r="AH94" s="25">
        <f t="shared" si="37"/>
        <v>174.5</v>
      </c>
      <c r="AI94" s="25">
        <f t="shared" si="24"/>
        <v>20</v>
      </c>
      <c r="AJ94" s="34">
        <v>0</v>
      </c>
      <c r="AK94" s="25">
        <v>20</v>
      </c>
      <c r="AL94" s="112">
        <f t="shared" si="25"/>
        <v>8.7249999999999996</v>
      </c>
      <c r="AM94" s="35">
        <f t="shared" si="26"/>
        <v>88.53868194842407</v>
      </c>
      <c r="AN94" s="36">
        <f t="shared" si="27"/>
        <v>8</v>
      </c>
      <c r="AO94" s="35">
        <f t="shared" si="28"/>
        <v>11.461318051575931</v>
      </c>
      <c r="AP94" s="30">
        <f t="shared" si="29"/>
        <v>336.22350674373791</v>
      </c>
      <c r="AQ94" s="107">
        <f t="shared" si="30"/>
        <v>0</v>
      </c>
      <c r="AR94" s="109">
        <f t="shared" si="31"/>
        <v>100</v>
      </c>
      <c r="AS94" s="34">
        <f t="shared" si="32"/>
        <v>10</v>
      </c>
      <c r="AT94" s="37">
        <v>0</v>
      </c>
      <c r="AU94" s="38">
        <f t="shared" si="33"/>
        <v>0</v>
      </c>
      <c r="AV94" s="37">
        <v>0</v>
      </c>
      <c r="AW94" s="66" t="s">
        <v>437</v>
      </c>
      <c r="AX94" s="37">
        <v>1</v>
      </c>
      <c r="AY94" s="37">
        <f t="shared" si="34"/>
        <v>8</v>
      </c>
      <c r="AZ94" s="37">
        <v>2</v>
      </c>
      <c r="BA94" s="37">
        <f t="shared" si="35"/>
        <v>16</v>
      </c>
      <c r="BB94" s="37">
        <v>0</v>
      </c>
      <c r="BC94" s="37">
        <v>3</v>
      </c>
      <c r="BD94" s="37">
        <v>0</v>
      </c>
      <c r="BE94" s="37" t="s">
        <v>428</v>
      </c>
      <c r="BF94" s="37" t="s">
        <v>429</v>
      </c>
      <c r="BG94" s="127">
        <f t="shared" si="36"/>
        <v>36</v>
      </c>
      <c r="BH94" s="75">
        <v>18</v>
      </c>
      <c r="BI94" s="75">
        <v>33</v>
      </c>
    </row>
    <row r="95" spans="1:64" x14ac:dyDescent="0.3">
      <c r="A95" s="28" t="s">
        <v>4</v>
      </c>
      <c r="B95" s="28" t="s">
        <v>43</v>
      </c>
      <c r="C95" s="29" t="s">
        <v>64</v>
      </c>
      <c r="D95" s="29" t="s">
        <v>66</v>
      </c>
      <c r="E95" s="102">
        <v>5671</v>
      </c>
      <c r="F95" s="30">
        <v>132.1</v>
      </c>
      <c r="G95" s="36">
        <f t="shared" si="21"/>
        <v>10</v>
      </c>
      <c r="H95" s="29" t="s">
        <v>350</v>
      </c>
      <c r="I95" s="69">
        <f t="shared" si="22"/>
        <v>8</v>
      </c>
      <c r="J95" s="45">
        <v>1</v>
      </c>
      <c r="K95" s="45">
        <v>1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32">
        <v>0</v>
      </c>
      <c r="R95" s="45">
        <v>0</v>
      </c>
      <c r="S95" s="45">
        <v>0</v>
      </c>
      <c r="T95" s="45">
        <v>0</v>
      </c>
      <c r="U95" s="33">
        <v>5800</v>
      </c>
      <c r="V95" s="32">
        <v>1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  <c r="AG95" s="31">
        <f t="shared" si="23"/>
        <v>1</v>
      </c>
      <c r="AH95" s="25">
        <f t="shared" si="37"/>
        <v>290</v>
      </c>
      <c r="AI95" s="25">
        <f t="shared" si="24"/>
        <v>13</v>
      </c>
      <c r="AJ95" s="34">
        <v>0</v>
      </c>
      <c r="AK95" s="25">
        <v>13</v>
      </c>
      <c r="AL95" s="112">
        <f t="shared" si="25"/>
        <v>14.5</v>
      </c>
      <c r="AM95" s="35">
        <f t="shared" si="26"/>
        <v>95.517241379310349</v>
      </c>
      <c r="AN95" s="36">
        <f t="shared" si="27"/>
        <v>8</v>
      </c>
      <c r="AO95" s="35">
        <f t="shared" si="28"/>
        <v>4.4827586206896548</v>
      </c>
      <c r="AP95" s="30">
        <f t="shared" si="29"/>
        <v>255.68682771997882</v>
      </c>
      <c r="AQ95" s="107">
        <f t="shared" si="30"/>
        <v>0</v>
      </c>
      <c r="AR95" s="109">
        <f t="shared" si="31"/>
        <v>100</v>
      </c>
      <c r="AS95" s="34">
        <f t="shared" si="32"/>
        <v>10</v>
      </c>
      <c r="AT95" s="37">
        <v>2</v>
      </c>
      <c r="AU95" s="38">
        <f t="shared" si="33"/>
        <v>35.267148651031562</v>
      </c>
      <c r="AV95" s="37">
        <v>0</v>
      </c>
      <c r="AW95" s="66" t="s">
        <v>442</v>
      </c>
      <c r="AX95" s="37">
        <v>1</v>
      </c>
      <c r="AY95" s="37">
        <f t="shared" si="34"/>
        <v>8</v>
      </c>
      <c r="AZ95" s="37">
        <v>3</v>
      </c>
      <c r="BA95" s="37">
        <f t="shared" si="35"/>
        <v>24</v>
      </c>
      <c r="BB95" s="37">
        <v>0</v>
      </c>
      <c r="BC95" s="37">
        <v>5</v>
      </c>
      <c r="BD95" s="37">
        <v>0</v>
      </c>
      <c r="BE95" s="37" t="s">
        <v>428</v>
      </c>
      <c r="BF95" s="37" t="s">
        <v>429</v>
      </c>
      <c r="BG95" s="127">
        <f t="shared" si="36"/>
        <v>36</v>
      </c>
      <c r="BH95" s="75">
        <v>13</v>
      </c>
      <c r="BI95" s="75">
        <v>45</v>
      </c>
    </row>
    <row r="96" spans="1:64" x14ac:dyDescent="0.3">
      <c r="A96" s="28" t="s">
        <v>4</v>
      </c>
      <c r="B96" s="28" t="s">
        <v>43</v>
      </c>
      <c r="C96" s="29" t="s">
        <v>44</v>
      </c>
      <c r="D96" s="29" t="s">
        <v>50</v>
      </c>
      <c r="E96" s="102">
        <v>134285</v>
      </c>
      <c r="F96" s="40">
        <v>1196.9000000000001</v>
      </c>
      <c r="G96" s="36">
        <f t="shared" si="21"/>
        <v>10</v>
      </c>
      <c r="H96" s="29" t="s">
        <v>352</v>
      </c>
      <c r="I96" s="69">
        <f t="shared" si="22"/>
        <v>3</v>
      </c>
      <c r="J96" s="45">
        <v>5</v>
      </c>
      <c r="K96" s="45">
        <v>0</v>
      </c>
      <c r="L96" s="45">
        <v>0</v>
      </c>
      <c r="M96" s="45">
        <v>1</v>
      </c>
      <c r="N96" s="45">
        <v>0</v>
      </c>
      <c r="O96" s="45">
        <v>0</v>
      </c>
      <c r="P96" s="45">
        <v>0</v>
      </c>
      <c r="Q96" s="32">
        <v>0</v>
      </c>
      <c r="R96" s="45">
        <v>0</v>
      </c>
      <c r="S96" s="45">
        <v>0</v>
      </c>
      <c r="T96" s="45">
        <v>0</v>
      </c>
      <c r="U96" s="33">
        <v>77100</v>
      </c>
      <c r="V96" s="32">
        <v>19</v>
      </c>
      <c r="W96" s="41">
        <v>0</v>
      </c>
      <c r="X96" s="41">
        <v>3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31">
        <f t="shared" si="23"/>
        <v>22</v>
      </c>
      <c r="AH96" s="25">
        <f t="shared" si="37"/>
        <v>3855</v>
      </c>
      <c r="AI96" s="25">
        <f t="shared" si="24"/>
        <v>1220</v>
      </c>
      <c r="AJ96" s="34">
        <v>39</v>
      </c>
      <c r="AK96" s="25">
        <v>1181</v>
      </c>
      <c r="AL96" s="112">
        <f t="shared" si="25"/>
        <v>192.75</v>
      </c>
      <c r="AM96" s="35">
        <f t="shared" si="26"/>
        <v>68.35278858625162</v>
      </c>
      <c r="AN96" s="36">
        <f t="shared" si="27"/>
        <v>5</v>
      </c>
      <c r="AO96" s="35">
        <f t="shared" si="28"/>
        <v>31.647211413748376</v>
      </c>
      <c r="AP96" s="30">
        <f t="shared" si="29"/>
        <v>143.53799754254013</v>
      </c>
      <c r="AQ96" s="107">
        <f t="shared" si="30"/>
        <v>29.042707673976988</v>
      </c>
      <c r="AR96" s="109">
        <f t="shared" si="31"/>
        <v>79.766536964980546</v>
      </c>
      <c r="AS96" s="34">
        <f t="shared" si="32"/>
        <v>8</v>
      </c>
      <c r="AT96" s="37">
        <v>28</v>
      </c>
      <c r="AU96" s="38">
        <f t="shared" si="33"/>
        <v>20.851174740291171</v>
      </c>
      <c r="AV96" s="37">
        <v>2</v>
      </c>
      <c r="AW96" s="66"/>
      <c r="AX96" s="37">
        <v>38</v>
      </c>
      <c r="AY96" s="37">
        <f t="shared" si="34"/>
        <v>304</v>
      </c>
      <c r="AZ96" s="37">
        <v>16</v>
      </c>
      <c r="BA96" s="37">
        <f t="shared" si="35"/>
        <v>128</v>
      </c>
      <c r="BB96" s="37">
        <v>7</v>
      </c>
      <c r="BC96" s="37">
        <v>11</v>
      </c>
      <c r="BD96" s="37">
        <v>10</v>
      </c>
      <c r="BE96" s="37" t="s">
        <v>428</v>
      </c>
      <c r="BF96" s="37" t="s">
        <v>429</v>
      </c>
      <c r="BG96" s="127">
        <f t="shared" si="36"/>
        <v>36</v>
      </c>
      <c r="BH96" s="75">
        <v>555</v>
      </c>
      <c r="BI96" s="75">
        <v>846</v>
      </c>
    </row>
    <row r="97" spans="1:64" x14ac:dyDescent="0.3">
      <c r="A97" s="28" t="s">
        <v>70</v>
      </c>
      <c r="B97" s="28" t="s">
        <v>71</v>
      </c>
      <c r="C97" s="29" t="s">
        <v>72</v>
      </c>
      <c r="D97" s="29" t="s">
        <v>74</v>
      </c>
      <c r="E97" s="102">
        <v>15080</v>
      </c>
      <c r="F97" s="30">
        <v>120.2</v>
      </c>
      <c r="G97" s="36">
        <f t="shared" si="21"/>
        <v>10</v>
      </c>
      <c r="H97" s="29" t="s">
        <v>351</v>
      </c>
      <c r="I97" s="69">
        <f t="shared" si="22"/>
        <v>5</v>
      </c>
      <c r="J97" s="32">
        <v>3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3">
        <v>15916</v>
      </c>
      <c r="V97" s="32">
        <v>5</v>
      </c>
      <c r="W97" s="32">
        <v>0</v>
      </c>
      <c r="X97" s="32">
        <v>1</v>
      </c>
      <c r="Y97" s="32">
        <v>0</v>
      </c>
      <c r="Z97" s="32">
        <v>0</v>
      </c>
      <c r="AA97" s="32">
        <v>0</v>
      </c>
      <c r="AB97" s="32">
        <v>0</v>
      </c>
      <c r="AC97" s="32">
        <v>0</v>
      </c>
      <c r="AD97" s="32">
        <v>0</v>
      </c>
      <c r="AE97" s="32">
        <v>0</v>
      </c>
      <c r="AF97" s="32">
        <v>0</v>
      </c>
      <c r="AG97" s="31">
        <f t="shared" si="23"/>
        <v>6</v>
      </c>
      <c r="AH97" s="25">
        <f t="shared" si="37"/>
        <v>795.8</v>
      </c>
      <c r="AI97" s="25">
        <f t="shared" si="24"/>
        <v>105</v>
      </c>
      <c r="AJ97" s="34">
        <v>1</v>
      </c>
      <c r="AK97" s="25">
        <v>104</v>
      </c>
      <c r="AL97" s="112">
        <f t="shared" si="25"/>
        <v>39.79</v>
      </c>
      <c r="AM97" s="35">
        <f t="shared" si="26"/>
        <v>86.805730082935412</v>
      </c>
      <c r="AN97" s="36">
        <f t="shared" si="27"/>
        <v>8</v>
      </c>
      <c r="AO97" s="35">
        <f t="shared" si="28"/>
        <v>13.194269917064592</v>
      </c>
      <c r="AP97" s="30">
        <f t="shared" si="29"/>
        <v>263.85941644562337</v>
      </c>
      <c r="AQ97" s="107">
        <f t="shared" si="30"/>
        <v>6.6312997347480103</v>
      </c>
      <c r="AR97" s="109">
        <f t="shared" si="31"/>
        <v>97.486805730082949</v>
      </c>
      <c r="AS97" s="34">
        <f t="shared" si="32"/>
        <v>8</v>
      </c>
      <c r="AT97" s="37">
        <v>3</v>
      </c>
      <c r="AU97" s="38">
        <f t="shared" si="33"/>
        <v>19.893899204244033</v>
      </c>
      <c r="AV97" s="37">
        <v>1</v>
      </c>
      <c r="AW97" s="66"/>
      <c r="AX97" s="37">
        <v>3</v>
      </c>
      <c r="AY97" s="37">
        <f t="shared" si="34"/>
        <v>24</v>
      </c>
      <c r="AZ97" s="37">
        <v>6</v>
      </c>
      <c r="BA97" s="37">
        <f t="shared" si="35"/>
        <v>48</v>
      </c>
      <c r="BB97" s="37">
        <v>1</v>
      </c>
      <c r="BC97" s="37">
        <v>3</v>
      </c>
      <c r="BD97" s="37">
        <v>5</v>
      </c>
      <c r="BE97" s="37" t="s">
        <v>375</v>
      </c>
      <c r="BF97" s="37" t="s">
        <v>375</v>
      </c>
      <c r="BG97" s="127">
        <f t="shared" si="36"/>
        <v>36</v>
      </c>
      <c r="BH97" s="75">
        <v>131</v>
      </c>
      <c r="BI97" s="75">
        <v>266</v>
      </c>
    </row>
    <row r="98" spans="1:64" x14ac:dyDescent="0.3">
      <c r="A98" s="28" t="s">
        <v>269</v>
      </c>
      <c r="B98" s="28" t="s">
        <v>276</v>
      </c>
      <c r="C98" s="29" t="s">
        <v>325</v>
      </c>
      <c r="D98" s="29" t="s">
        <v>343</v>
      </c>
      <c r="E98" s="102">
        <v>5685</v>
      </c>
      <c r="F98" s="31">
        <v>303.5</v>
      </c>
      <c r="G98" s="36">
        <f t="shared" si="21"/>
        <v>10</v>
      </c>
      <c r="H98" s="29" t="s">
        <v>351</v>
      </c>
      <c r="I98" s="69">
        <f t="shared" si="22"/>
        <v>5</v>
      </c>
      <c r="J98" s="32">
        <v>2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3">
        <v>5571</v>
      </c>
      <c r="V98" s="32">
        <v>1</v>
      </c>
      <c r="W98" s="32">
        <v>0</v>
      </c>
      <c r="X98" s="32">
        <v>0</v>
      </c>
      <c r="Y98" s="32">
        <v>0</v>
      </c>
      <c r="Z98" s="32">
        <v>0</v>
      </c>
      <c r="AA98" s="32">
        <v>0</v>
      </c>
      <c r="AB98" s="32">
        <v>0</v>
      </c>
      <c r="AC98" s="32">
        <v>0</v>
      </c>
      <c r="AD98" s="32">
        <v>0</v>
      </c>
      <c r="AE98" s="32">
        <v>0</v>
      </c>
      <c r="AF98" s="32">
        <v>0</v>
      </c>
      <c r="AG98" s="31">
        <f t="shared" si="23"/>
        <v>1</v>
      </c>
      <c r="AH98" s="25">
        <f t="shared" si="37"/>
        <v>278.55</v>
      </c>
      <c r="AI98" s="25">
        <f t="shared" si="24"/>
        <v>46</v>
      </c>
      <c r="AJ98" s="34">
        <v>1</v>
      </c>
      <c r="AK98" s="25">
        <v>45</v>
      </c>
      <c r="AL98" s="112">
        <f t="shared" si="25"/>
        <v>13.9275</v>
      </c>
      <c r="AM98" s="35">
        <f t="shared" si="26"/>
        <v>83.485909172500456</v>
      </c>
      <c r="AN98" s="36">
        <f t="shared" si="27"/>
        <v>8</v>
      </c>
      <c r="AO98" s="35">
        <f t="shared" si="28"/>
        <v>16.514090827499551</v>
      </c>
      <c r="AP98" s="30">
        <f t="shared" si="29"/>
        <v>244.98680738786285</v>
      </c>
      <c r="AQ98" s="107">
        <f t="shared" si="30"/>
        <v>17.590149516270888</v>
      </c>
      <c r="AR98" s="109">
        <f t="shared" si="31"/>
        <v>92.819960509782803</v>
      </c>
      <c r="AS98" s="34">
        <f t="shared" si="32"/>
        <v>8</v>
      </c>
      <c r="AT98" s="37">
        <v>0</v>
      </c>
      <c r="AU98" s="38">
        <f t="shared" si="33"/>
        <v>0</v>
      </c>
      <c r="AV98" s="48">
        <v>0</v>
      </c>
      <c r="AW98" s="67" t="s">
        <v>372</v>
      </c>
      <c r="AX98" s="48">
        <v>2</v>
      </c>
      <c r="AY98" s="37">
        <f t="shared" si="34"/>
        <v>16</v>
      </c>
      <c r="AZ98" s="48">
        <v>3</v>
      </c>
      <c r="BA98" s="37">
        <f t="shared" si="35"/>
        <v>24</v>
      </c>
      <c r="BB98" s="48">
        <v>0</v>
      </c>
      <c r="BC98" s="48">
        <v>6</v>
      </c>
      <c r="BD98" s="48">
        <v>5</v>
      </c>
      <c r="BE98" s="48" t="s">
        <v>375</v>
      </c>
      <c r="BF98" s="48" t="s">
        <v>376</v>
      </c>
      <c r="BG98" s="127">
        <f t="shared" si="36"/>
        <v>36</v>
      </c>
      <c r="BH98" s="75">
        <v>38</v>
      </c>
      <c r="BI98" s="75">
        <v>72</v>
      </c>
      <c r="BJ98" s="1"/>
      <c r="BK98" s="1"/>
      <c r="BL98" s="1"/>
    </row>
    <row r="99" spans="1:64" x14ac:dyDescent="0.3">
      <c r="A99" s="28" t="s">
        <v>269</v>
      </c>
      <c r="B99" s="28" t="s">
        <v>276</v>
      </c>
      <c r="C99" s="29" t="s">
        <v>331</v>
      </c>
      <c r="D99" s="29" t="s">
        <v>333</v>
      </c>
      <c r="E99" s="102">
        <v>5925</v>
      </c>
      <c r="F99" s="31">
        <v>75.3</v>
      </c>
      <c r="G99" s="36">
        <f t="shared" si="21"/>
        <v>8</v>
      </c>
      <c r="H99" s="29" t="s">
        <v>349</v>
      </c>
      <c r="I99" s="69">
        <f t="shared" si="22"/>
        <v>10</v>
      </c>
      <c r="J99" s="32">
        <v>2</v>
      </c>
      <c r="K99" s="32">
        <v>1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3">
        <v>8013</v>
      </c>
      <c r="V99" s="32">
        <v>1</v>
      </c>
      <c r="W99" s="32">
        <v>0</v>
      </c>
      <c r="X99" s="32">
        <v>0</v>
      </c>
      <c r="Y99" s="32">
        <v>0</v>
      </c>
      <c r="Z99" s="32">
        <v>0</v>
      </c>
      <c r="AA99" s="32">
        <v>0</v>
      </c>
      <c r="AB99" s="32">
        <v>0</v>
      </c>
      <c r="AC99" s="32">
        <v>0</v>
      </c>
      <c r="AD99" s="32">
        <v>0</v>
      </c>
      <c r="AE99" s="32">
        <v>0</v>
      </c>
      <c r="AF99" s="32">
        <v>0</v>
      </c>
      <c r="AG99" s="31">
        <f t="shared" si="23"/>
        <v>1</v>
      </c>
      <c r="AH99" s="25">
        <f t="shared" si="37"/>
        <v>400.65</v>
      </c>
      <c r="AI99" s="25">
        <f t="shared" si="24"/>
        <v>49</v>
      </c>
      <c r="AJ99" s="34">
        <v>0</v>
      </c>
      <c r="AK99" s="25">
        <v>49</v>
      </c>
      <c r="AL99" s="112">
        <f t="shared" si="25"/>
        <v>20.032499999999999</v>
      </c>
      <c r="AM99" s="35">
        <f t="shared" si="26"/>
        <v>87.76987395482341</v>
      </c>
      <c r="AN99" s="36">
        <f t="shared" si="27"/>
        <v>8</v>
      </c>
      <c r="AO99" s="35">
        <f t="shared" si="28"/>
        <v>12.230126045176588</v>
      </c>
      <c r="AP99" s="30">
        <f t="shared" si="29"/>
        <v>338.1012658227848</v>
      </c>
      <c r="AQ99" s="107">
        <f t="shared" si="30"/>
        <v>0</v>
      </c>
      <c r="AR99" s="109">
        <f t="shared" si="31"/>
        <v>100</v>
      </c>
      <c r="AS99" s="34">
        <f t="shared" si="32"/>
        <v>10</v>
      </c>
      <c r="AT99" s="37">
        <v>0</v>
      </c>
      <c r="AU99" s="38">
        <f t="shared" si="33"/>
        <v>0</v>
      </c>
      <c r="AV99" s="48">
        <v>0</v>
      </c>
      <c r="AW99" s="67" t="s">
        <v>373</v>
      </c>
      <c r="AX99" s="48">
        <v>2</v>
      </c>
      <c r="AY99" s="37">
        <f t="shared" si="34"/>
        <v>16</v>
      </c>
      <c r="AZ99" s="48">
        <v>4</v>
      </c>
      <c r="BA99" s="37">
        <f t="shared" si="35"/>
        <v>32</v>
      </c>
      <c r="BB99" s="48">
        <v>0</v>
      </c>
      <c r="BC99" s="48">
        <v>6</v>
      </c>
      <c r="BD99" s="48">
        <v>0</v>
      </c>
      <c r="BE99" s="48" t="s">
        <v>375</v>
      </c>
      <c r="BF99" s="48" t="s">
        <v>376</v>
      </c>
      <c r="BG99" s="127">
        <f t="shared" si="36"/>
        <v>36</v>
      </c>
      <c r="BH99" s="75">
        <v>45</v>
      </c>
      <c r="BI99" s="75">
        <v>79</v>
      </c>
      <c r="BJ99" s="1"/>
      <c r="BK99" s="1"/>
      <c r="BL99" s="1"/>
    </row>
    <row r="100" spans="1:64" x14ac:dyDescent="0.3">
      <c r="A100" s="28" t="s">
        <v>269</v>
      </c>
      <c r="B100" s="28" t="s">
        <v>276</v>
      </c>
      <c r="C100" s="29" t="s">
        <v>325</v>
      </c>
      <c r="D100" s="29" t="s">
        <v>344</v>
      </c>
      <c r="E100" s="102">
        <v>3989</v>
      </c>
      <c r="F100" s="31">
        <v>283.8</v>
      </c>
      <c r="G100" s="36">
        <f t="shared" si="21"/>
        <v>10</v>
      </c>
      <c r="H100" s="29" t="s">
        <v>352</v>
      </c>
      <c r="I100" s="69">
        <f t="shared" si="22"/>
        <v>3</v>
      </c>
      <c r="J100" s="32">
        <v>1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3">
        <v>4397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2">
        <v>0</v>
      </c>
      <c r="AC100" s="32">
        <v>0</v>
      </c>
      <c r="AD100" s="32">
        <v>0</v>
      </c>
      <c r="AE100" s="32">
        <v>0</v>
      </c>
      <c r="AF100" s="32">
        <v>0</v>
      </c>
      <c r="AG100" s="31">
        <f t="shared" si="23"/>
        <v>0</v>
      </c>
      <c r="AH100" s="25">
        <f t="shared" si="37"/>
        <v>219.85</v>
      </c>
      <c r="AI100" s="25">
        <f t="shared" si="24"/>
        <v>36</v>
      </c>
      <c r="AJ100" s="34">
        <v>0</v>
      </c>
      <c r="AK100" s="25">
        <v>36</v>
      </c>
      <c r="AL100" s="112">
        <f t="shared" si="25"/>
        <v>10.9925</v>
      </c>
      <c r="AM100" s="35">
        <f t="shared" si="26"/>
        <v>83.625198999317718</v>
      </c>
      <c r="AN100" s="36">
        <f t="shared" si="27"/>
        <v>8</v>
      </c>
      <c r="AO100" s="35">
        <f t="shared" si="28"/>
        <v>16.374801000682286</v>
      </c>
      <c r="AP100" s="30">
        <f t="shared" si="29"/>
        <v>275.57031837553268</v>
      </c>
      <c r="AQ100" s="107">
        <f t="shared" si="30"/>
        <v>0</v>
      </c>
      <c r="AR100" s="109">
        <f t="shared" si="31"/>
        <v>100</v>
      </c>
      <c r="AS100" s="34">
        <f t="shared" si="32"/>
        <v>10</v>
      </c>
      <c r="AT100" s="37">
        <v>0</v>
      </c>
      <c r="AU100" s="38">
        <f t="shared" si="33"/>
        <v>0</v>
      </c>
      <c r="AV100" s="48">
        <v>0</v>
      </c>
      <c r="AW100" s="67" t="s">
        <v>372</v>
      </c>
      <c r="AX100" s="48">
        <v>1</v>
      </c>
      <c r="AY100" s="37">
        <f t="shared" si="34"/>
        <v>8</v>
      </c>
      <c r="AZ100" s="48">
        <v>2</v>
      </c>
      <c r="BA100" s="37">
        <f t="shared" si="35"/>
        <v>16</v>
      </c>
      <c r="BB100" s="48">
        <v>0</v>
      </c>
      <c r="BC100" s="48">
        <v>3</v>
      </c>
      <c r="BD100" s="48">
        <v>5</v>
      </c>
      <c r="BE100" s="48" t="s">
        <v>375</v>
      </c>
      <c r="BF100" s="48" t="s">
        <v>376</v>
      </c>
      <c r="BG100" s="127">
        <f t="shared" si="36"/>
        <v>36</v>
      </c>
      <c r="BH100" s="75">
        <v>30</v>
      </c>
      <c r="BI100" s="75">
        <v>53</v>
      </c>
      <c r="BJ100" s="1"/>
      <c r="BK100" s="1"/>
      <c r="BL100" s="1"/>
    </row>
    <row r="101" spans="1:64" ht="21" customHeight="1" x14ac:dyDescent="0.3">
      <c r="A101" s="28" t="s">
        <v>269</v>
      </c>
      <c r="B101" s="28" t="s">
        <v>276</v>
      </c>
      <c r="C101" s="29" t="s">
        <v>325</v>
      </c>
      <c r="D101" s="29" t="s">
        <v>345</v>
      </c>
      <c r="E101" s="102">
        <v>6728</v>
      </c>
      <c r="F101" s="31">
        <v>266.8</v>
      </c>
      <c r="G101" s="36">
        <f t="shared" si="21"/>
        <v>10</v>
      </c>
      <c r="H101" s="29" t="s">
        <v>350</v>
      </c>
      <c r="I101" s="69">
        <f t="shared" si="22"/>
        <v>8</v>
      </c>
      <c r="J101" s="32">
        <v>3</v>
      </c>
      <c r="K101" s="32">
        <v>1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3">
        <v>9724</v>
      </c>
      <c r="V101" s="32">
        <v>1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  <c r="AB101" s="32">
        <v>0</v>
      </c>
      <c r="AC101" s="32">
        <v>0</v>
      </c>
      <c r="AD101" s="32">
        <v>0</v>
      </c>
      <c r="AE101" s="32">
        <v>0</v>
      </c>
      <c r="AF101" s="32">
        <v>0</v>
      </c>
      <c r="AG101" s="31">
        <f t="shared" si="23"/>
        <v>1</v>
      </c>
      <c r="AH101" s="25">
        <f t="shared" si="37"/>
        <v>486.2</v>
      </c>
      <c r="AI101" s="25">
        <f t="shared" si="24"/>
        <v>88</v>
      </c>
      <c r="AJ101" s="34">
        <v>0</v>
      </c>
      <c r="AK101" s="25">
        <v>88</v>
      </c>
      <c r="AL101" s="112">
        <f t="shared" si="25"/>
        <v>24.31</v>
      </c>
      <c r="AM101" s="35">
        <f t="shared" si="26"/>
        <v>81.900452488687776</v>
      </c>
      <c r="AN101" s="36">
        <f t="shared" si="27"/>
        <v>8</v>
      </c>
      <c r="AO101" s="35">
        <f t="shared" si="28"/>
        <v>18.099547511312217</v>
      </c>
      <c r="AP101" s="30">
        <f t="shared" si="29"/>
        <v>361.32580261593347</v>
      </c>
      <c r="AQ101" s="107">
        <f t="shared" si="30"/>
        <v>0</v>
      </c>
      <c r="AR101" s="109">
        <f t="shared" si="31"/>
        <v>100</v>
      </c>
      <c r="AS101" s="34">
        <f t="shared" si="32"/>
        <v>10</v>
      </c>
      <c r="AT101" s="37">
        <v>0</v>
      </c>
      <c r="AU101" s="38">
        <f t="shared" si="33"/>
        <v>0</v>
      </c>
      <c r="AV101" s="48">
        <v>1</v>
      </c>
      <c r="AW101" s="67"/>
      <c r="AX101" s="48">
        <v>6</v>
      </c>
      <c r="AY101" s="37">
        <f t="shared" si="34"/>
        <v>48</v>
      </c>
      <c r="AZ101" s="48">
        <v>9</v>
      </c>
      <c r="BA101" s="37">
        <f t="shared" si="35"/>
        <v>72</v>
      </c>
      <c r="BB101" s="48">
        <v>2</v>
      </c>
      <c r="BC101" s="48">
        <v>8</v>
      </c>
      <c r="BD101" s="48">
        <v>0</v>
      </c>
      <c r="BE101" s="48" t="s">
        <v>375</v>
      </c>
      <c r="BF101" s="48" t="s">
        <v>376</v>
      </c>
      <c r="BG101" s="127">
        <f t="shared" si="36"/>
        <v>36</v>
      </c>
      <c r="BH101" s="75">
        <v>69</v>
      </c>
      <c r="BI101" s="75">
        <v>121</v>
      </c>
      <c r="BJ101" s="1"/>
      <c r="BK101" s="1"/>
      <c r="BL101" s="1"/>
    </row>
    <row r="102" spans="1:64" x14ac:dyDescent="0.3">
      <c r="A102" s="28" t="s">
        <v>269</v>
      </c>
      <c r="B102" s="28" t="s">
        <v>282</v>
      </c>
      <c r="C102" s="29" t="s">
        <v>287</v>
      </c>
      <c r="D102" s="29" t="s">
        <v>288</v>
      </c>
      <c r="E102" s="102">
        <v>54981</v>
      </c>
      <c r="F102" s="31">
        <v>1586.5</v>
      </c>
      <c r="G102" s="36">
        <f t="shared" si="21"/>
        <v>10</v>
      </c>
      <c r="H102" s="29" t="s">
        <v>352</v>
      </c>
      <c r="I102" s="69">
        <f t="shared" si="22"/>
        <v>3</v>
      </c>
      <c r="J102" s="32">
        <v>1</v>
      </c>
      <c r="K102" s="32">
        <v>1</v>
      </c>
      <c r="L102" s="32">
        <v>1</v>
      </c>
      <c r="M102" s="32">
        <v>1</v>
      </c>
      <c r="N102" s="32">
        <v>1</v>
      </c>
      <c r="O102" s="32">
        <v>1</v>
      </c>
      <c r="P102" s="32">
        <v>1</v>
      </c>
      <c r="Q102" s="32">
        <v>0</v>
      </c>
      <c r="R102" s="32">
        <v>0</v>
      </c>
      <c r="S102" s="32">
        <v>0</v>
      </c>
      <c r="T102" s="32">
        <v>0</v>
      </c>
      <c r="U102" s="33">
        <v>39797</v>
      </c>
      <c r="V102" s="32">
        <v>21</v>
      </c>
      <c r="W102" s="46">
        <v>0</v>
      </c>
      <c r="X102" s="46">
        <v>1</v>
      </c>
      <c r="Y102" s="46">
        <v>0</v>
      </c>
      <c r="Z102" s="46">
        <v>0</v>
      </c>
      <c r="AA102" s="46">
        <v>1</v>
      </c>
      <c r="AB102" s="46">
        <v>0</v>
      </c>
      <c r="AC102" s="46">
        <v>0</v>
      </c>
      <c r="AD102" s="46">
        <v>0</v>
      </c>
      <c r="AE102" s="46">
        <v>0</v>
      </c>
      <c r="AF102" s="32">
        <v>0</v>
      </c>
      <c r="AG102" s="31">
        <f t="shared" si="23"/>
        <v>23</v>
      </c>
      <c r="AH102" s="25">
        <f t="shared" si="37"/>
        <v>1989.85</v>
      </c>
      <c r="AI102" s="25">
        <f t="shared" si="24"/>
        <v>970</v>
      </c>
      <c r="AJ102" s="34">
        <v>18</v>
      </c>
      <c r="AK102" s="25">
        <v>952</v>
      </c>
      <c r="AL102" s="112">
        <f t="shared" si="25"/>
        <v>99.492500000000007</v>
      </c>
      <c r="AM102" s="35">
        <f t="shared" si="26"/>
        <v>51.252606980425661</v>
      </c>
      <c r="AN102" s="36">
        <f t="shared" si="27"/>
        <v>5</v>
      </c>
      <c r="AO102" s="35">
        <f t="shared" si="28"/>
        <v>48.747393019574339</v>
      </c>
      <c r="AP102" s="30">
        <f t="shared" si="29"/>
        <v>180.9579672977938</v>
      </c>
      <c r="AQ102" s="107">
        <f t="shared" si="30"/>
        <v>32.738582419381238</v>
      </c>
      <c r="AR102" s="109">
        <f t="shared" si="31"/>
        <v>81.908184033972418</v>
      </c>
      <c r="AS102" s="34">
        <f t="shared" si="32"/>
        <v>8</v>
      </c>
      <c r="AT102" s="37">
        <v>5</v>
      </c>
      <c r="AU102" s="38">
        <f t="shared" si="33"/>
        <v>9.0940506720503436</v>
      </c>
      <c r="AV102" s="37">
        <v>2</v>
      </c>
      <c r="AW102" s="66"/>
      <c r="AX102" s="37">
        <v>56</v>
      </c>
      <c r="AY102" s="37">
        <f t="shared" ref="AY102:AY133" si="38">+AX102*8</f>
        <v>448</v>
      </c>
      <c r="AZ102" s="37">
        <v>7</v>
      </c>
      <c r="BA102" s="37">
        <f t="shared" ref="BA102:BA133" si="39">+AZ102*8</f>
        <v>56</v>
      </c>
      <c r="BB102" s="37">
        <v>14</v>
      </c>
      <c r="BC102" s="37">
        <v>8</v>
      </c>
      <c r="BD102" s="37">
        <v>10</v>
      </c>
      <c r="BE102" s="37" t="s">
        <v>375</v>
      </c>
      <c r="BF102" s="37" t="s">
        <v>376</v>
      </c>
      <c r="BG102" s="127">
        <f t="shared" si="36"/>
        <v>36</v>
      </c>
      <c r="BH102" s="75">
        <v>448</v>
      </c>
      <c r="BI102" s="75">
        <v>396</v>
      </c>
      <c r="BJ102" s="1"/>
      <c r="BK102" s="1"/>
      <c r="BL102" s="1"/>
    </row>
    <row r="103" spans="1:64" x14ac:dyDescent="0.3">
      <c r="A103" s="28" t="s">
        <v>269</v>
      </c>
      <c r="B103" s="28" t="s">
        <v>282</v>
      </c>
      <c r="C103" s="29" t="s">
        <v>287</v>
      </c>
      <c r="D103" s="29" t="s">
        <v>289</v>
      </c>
      <c r="E103" s="102">
        <v>11224</v>
      </c>
      <c r="F103" s="31">
        <v>370</v>
      </c>
      <c r="G103" s="36">
        <f t="shared" si="21"/>
        <v>10</v>
      </c>
      <c r="H103" s="29" t="s">
        <v>350</v>
      </c>
      <c r="I103" s="69">
        <f t="shared" si="22"/>
        <v>8</v>
      </c>
      <c r="J103" s="32">
        <v>3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3">
        <v>6230</v>
      </c>
      <c r="V103" s="32">
        <v>3</v>
      </c>
      <c r="W103" s="32">
        <v>0</v>
      </c>
      <c r="X103" s="32">
        <v>0</v>
      </c>
      <c r="Y103" s="32">
        <v>0</v>
      </c>
      <c r="Z103" s="32">
        <v>0</v>
      </c>
      <c r="AA103" s="32">
        <v>0</v>
      </c>
      <c r="AB103" s="32">
        <v>0</v>
      </c>
      <c r="AC103" s="32">
        <v>0</v>
      </c>
      <c r="AD103" s="32">
        <v>0</v>
      </c>
      <c r="AE103" s="32">
        <v>0</v>
      </c>
      <c r="AF103" s="32">
        <v>0</v>
      </c>
      <c r="AG103" s="31">
        <f t="shared" si="23"/>
        <v>3</v>
      </c>
      <c r="AH103" s="25">
        <f t="shared" si="37"/>
        <v>311.5</v>
      </c>
      <c r="AI103" s="25">
        <f t="shared" si="24"/>
        <v>51</v>
      </c>
      <c r="AJ103" s="34">
        <v>0</v>
      </c>
      <c r="AK103" s="25">
        <v>51</v>
      </c>
      <c r="AL103" s="112">
        <f t="shared" si="25"/>
        <v>15.574999999999999</v>
      </c>
      <c r="AM103" s="35">
        <f t="shared" si="26"/>
        <v>83.627608346709465</v>
      </c>
      <c r="AN103" s="36">
        <f t="shared" si="27"/>
        <v>8</v>
      </c>
      <c r="AO103" s="35">
        <f t="shared" si="28"/>
        <v>16.372391653290531</v>
      </c>
      <c r="AP103" s="30">
        <f t="shared" si="29"/>
        <v>138.76514611546688</v>
      </c>
      <c r="AQ103" s="107">
        <f t="shared" si="30"/>
        <v>0</v>
      </c>
      <c r="AR103" s="109">
        <f t="shared" si="31"/>
        <v>100</v>
      </c>
      <c r="AS103" s="34">
        <f t="shared" si="32"/>
        <v>10</v>
      </c>
      <c r="AT103" s="37">
        <v>3</v>
      </c>
      <c r="AU103" s="38">
        <f t="shared" si="33"/>
        <v>26.728439059158948</v>
      </c>
      <c r="AV103" s="37">
        <v>1</v>
      </c>
      <c r="AW103" s="66"/>
      <c r="AX103" s="37">
        <v>1</v>
      </c>
      <c r="AY103" s="37">
        <f t="shared" si="38"/>
        <v>8</v>
      </c>
      <c r="AZ103" s="37">
        <v>5</v>
      </c>
      <c r="BA103" s="37">
        <f t="shared" si="39"/>
        <v>40</v>
      </c>
      <c r="BB103" s="37">
        <v>0</v>
      </c>
      <c r="BC103" s="37">
        <v>11</v>
      </c>
      <c r="BD103" s="37">
        <v>0</v>
      </c>
      <c r="BE103" s="37" t="s">
        <v>375</v>
      </c>
      <c r="BF103" s="37" t="s">
        <v>376</v>
      </c>
      <c r="BG103" s="127">
        <f t="shared" si="36"/>
        <v>36</v>
      </c>
      <c r="BH103" s="75">
        <v>44</v>
      </c>
      <c r="BI103" s="75">
        <v>67</v>
      </c>
      <c r="BJ103" s="1"/>
      <c r="BK103" s="1"/>
      <c r="BL103" s="1"/>
    </row>
    <row r="104" spans="1:64" x14ac:dyDescent="0.3">
      <c r="A104" s="28" t="s">
        <v>269</v>
      </c>
      <c r="B104" s="28" t="s">
        <v>303</v>
      </c>
      <c r="C104" s="29" t="s">
        <v>306</v>
      </c>
      <c r="D104" s="29" t="s">
        <v>308</v>
      </c>
      <c r="E104" s="102">
        <v>32867</v>
      </c>
      <c r="F104" s="31">
        <v>366.5</v>
      </c>
      <c r="G104" s="36">
        <f t="shared" si="21"/>
        <v>10</v>
      </c>
      <c r="H104" s="29" t="s">
        <v>352</v>
      </c>
      <c r="I104" s="69">
        <f t="shared" si="22"/>
        <v>3</v>
      </c>
      <c r="J104" s="32">
        <v>2</v>
      </c>
      <c r="K104" s="32">
        <v>1</v>
      </c>
      <c r="L104" s="32">
        <v>1</v>
      </c>
      <c r="M104" s="32">
        <v>1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3">
        <v>24144</v>
      </c>
      <c r="V104" s="32">
        <v>2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32">
        <v>0</v>
      </c>
      <c r="AC104" s="32">
        <v>0</v>
      </c>
      <c r="AD104" s="32">
        <v>0</v>
      </c>
      <c r="AE104" s="32">
        <v>0</v>
      </c>
      <c r="AF104" s="32">
        <v>0</v>
      </c>
      <c r="AG104" s="31">
        <f t="shared" si="23"/>
        <v>2</v>
      </c>
      <c r="AH104" s="25">
        <f t="shared" si="37"/>
        <v>1207.2</v>
      </c>
      <c r="AI104" s="25">
        <f t="shared" si="24"/>
        <v>213</v>
      </c>
      <c r="AJ104" s="34">
        <v>0</v>
      </c>
      <c r="AK104" s="25">
        <v>213</v>
      </c>
      <c r="AL104" s="112">
        <f t="shared" si="25"/>
        <v>60.36</v>
      </c>
      <c r="AM104" s="35">
        <f t="shared" si="26"/>
        <v>82.355864811133202</v>
      </c>
      <c r="AN104" s="36">
        <f t="shared" si="27"/>
        <v>8</v>
      </c>
      <c r="AO104" s="35">
        <f t="shared" si="28"/>
        <v>17.644135188866798</v>
      </c>
      <c r="AP104" s="30">
        <f t="shared" si="29"/>
        <v>183.64925305017192</v>
      </c>
      <c r="AQ104" s="107">
        <f t="shared" si="30"/>
        <v>0</v>
      </c>
      <c r="AR104" s="109">
        <f t="shared" si="31"/>
        <v>100</v>
      </c>
      <c r="AS104" s="34">
        <f t="shared" si="32"/>
        <v>10</v>
      </c>
      <c r="AT104" s="37">
        <v>4</v>
      </c>
      <c r="AU104" s="38">
        <f t="shared" si="33"/>
        <v>12.170261964888795</v>
      </c>
      <c r="AV104" s="37">
        <v>1</v>
      </c>
      <c r="AW104" s="66"/>
      <c r="AX104" s="37">
        <v>5</v>
      </c>
      <c r="AY104" s="37">
        <f t="shared" si="38"/>
        <v>40</v>
      </c>
      <c r="AZ104" s="37">
        <v>12</v>
      </c>
      <c r="BA104" s="37">
        <f t="shared" si="39"/>
        <v>96</v>
      </c>
      <c r="BB104" s="37">
        <v>2</v>
      </c>
      <c r="BC104" s="37">
        <v>14</v>
      </c>
      <c r="BD104" s="37">
        <v>5</v>
      </c>
      <c r="BE104" s="37" t="s">
        <v>375</v>
      </c>
      <c r="BF104" s="37" t="s">
        <v>376</v>
      </c>
      <c r="BG104" s="127">
        <f t="shared" si="36"/>
        <v>36</v>
      </c>
      <c r="BH104" s="75">
        <v>224</v>
      </c>
      <c r="BI104" s="75">
        <v>233</v>
      </c>
      <c r="BJ104" s="1"/>
      <c r="BK104" s="1"/>
      <c r="BL104" s="1"/>
    </row>
    <row r="105" spans="1:64" x14ac:dyDescent="0.3">
      <c r="A105" s="28" t="s">
        <v>269</v>
      </c>
      <c r="B105" s="28" t="s">
        <v>303</v>
      </c>
      <c r="C105" s="29" t="s">
        <v>320</v>
      </c>
      <c r="D105" s="29" t="s">
        <v>322</v>
      </c>
      <c r="E105" s="102">
        <v>10440</v>
      </c>
      <c r="F105" s="31">
        <v>948.2</v>
      </c>
      <c r="G105" s="36">
        <f t="shared" si="21"/>
        <v>10</v>
      </c>
      <c r="H105" s="29" t="s">
        <v>352</v>
      </c>
      <c r="I105" s="69">
        <f t="shared" si="22"/>
        <v>3</v>
      </c>
      <c r="J105" s="32">
        <v>2</v>
      </c>
      <c r="K105" s="32">
        <v>0</v>
      </c>
      <c r="L105" s="32">
        <v>0</v>
      </c>
      <c r="M105" s="32">
        <v>1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3">
        <v>6796</v>
      </c>
      <c r="V105" s="32">
        <v>2</v>
      </c>
      <c r="W105" s="32">
        <v>0</v>
      </c>
      <c r="X105" s="32">
        <v>1</v>
      </c>
      <c r="Y105" s="32">
        <v>0</v>
      </c>
      <c r="Z105" s="32">
        <v>0</v>
      </c>
      <c r="AA105" s="32">
        <v>0</v>
      </c>
      <c r="AB105" s="32">
        <v>0</v>
      </c>
      <c r="AC105" s="32">
        <v>0</v>
      </c>
      <c r="AD105" s="32">
        <v>0</v>
      </c>
      <c r="AE105" s="32">
        <v>0</v>
      </c>
      <c r="AF105" s="32">
        <v>0</v>
      </c>
      <c r="AG105" s="31">
        <f t="shared" si="23"/>
        <v>3</v>
      </c>
      <c r="AH105" s="25">
        <f t="shared" si="37"/>
        <v>339.8</v>
      </c>
      <c r="AI105" s="25">
        <f t="shared" si="24"/>
        <v>25</v>
      </c>
      <c r="AJ105" s="34">
        <v>0</v>
      </c>
      <c r="AK105" s="25">
        <v>25</v>
      </c>
      <c r="AL105" s="112">
        <f t="shared" si="25"/>
        <v>16.989999999999998</v>
      </c>
      <c r="AM105" s="35">
        <f t="shared" si="26"/>
        <v>92.642731018246025</v>
      </c>
      <c r="AN105" s="36">
        <f t="shared" si="27"/>
        <v>8</v>
      </c>
      <c r="AO105" s="35">
        <f t="shared" si="28"/>
        <v>7.3572689817539727</v>
      </c>
      <c r="AP105" s="30">
        <f t="shared" si="29"/>
        <v>162.73946360153258</v>
      </c>
      <c r="AQ105" s="107">
        <f t="shared" si="30"/>
        <v>0</v>
      </c>
      <c r="AR105" s="109">
        <f t="shared" si="31"/>
        <v>100</v>
      </c>
      <c r="AS105" s="34">
        <f t="shared" si="32"/>
        <v>10</v>
      </c>
      <c r="AT105" s="37">
        <v>2</v>
      </c>
      <c r="AU105" s="38">
        <f t="shared" si="33"/>
        <v>19.157088122605366</v>
      </c>
      <c r="AV105" s="37">
        <v>0</v>
      </c>
      <c r="AW105" s="66"/>
      <c r="AX105" s="37">
        <v>1</v>
      </c>
      <c r="AY105" s="37">
        <f t="shared" si="38"/>
        <v>8</v>
      </c>
      <c r="AZ105" s="37">
        <v>2</v>
      </c>
      <c r="BA105" s="37">
        <f t="shared" si="39"/>
        <v>16</v>
      </c>
      <c r="BB105" s="37">
        <v>0</v>
      </c>
      <c r="BC105" s="37">
        <v>3</v>
      </c>
      <c r="BD105" s="37">
        <v>5</v>
      </c>
      <c r="BE105" s="37" t="s">
        <v>375</v>
      </c>
      <c r="BF105" s="37" t="s">
        <v>376</v>
      </c>
      <c r="BG105" s="127">
        <f t="shared" si="36"/>
        <v>36</v>
      </c>
      <c r="BH105" s="75">
        <v>49</v>
      </c>
      <c r="BI105" s="75">
        <v>61</v>
      </c>
      <c r="BJ105" s="1"/>
      <c r="BK105" s="1"/>
      <c r="BL105" s="1"/>
    </row>
    <row r="106" spans="1:64" x14ac:dyDescent="0.3">
      <c r="A106" s="28" t="s">
        <v>160</v>
      </c>
      <c r="B106" s="28" t="s">
        <v>242</v>
      </c>
      <c r="C106" s="29" t="s">
        <v>243</v>
      </c>
      <c r="D106" s="29" t="s">
        <v>246</v>
      </c>
      <c r="E106" s="102">
        <v>9333</v>
      </c>
      <c r="F106" s="30">
        <v>130.1</v>
      </c>
      <c r="G106" s="36">
        <f t="shared" si="21"/>
        <v>10</v>
      </c>
      <c r="H106" s="29" t="s">
        <v>349</v>
      </c>
      <c r="I106" s="69">
        <f t="shared" si="22"/>
        <v>10</v>
      </c>
      <c r="J106" s="32">
        <v>3</v>
      </c>
      <c r="K106" s="32">
        <v>1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3">
        <v>6367</v>
      </c>
      <c r="V106" s="32">
        <v>1</v>
      </c>
      <c r="W106" s="32">
        <v>0</v>
      </c>
      <c r="X106" s="32">
        <v>0</v>
      </c>
      <c r="Y106" s="32">
        <v>0</v>
      </c>
      <c r="Z106" s="32">
        <v>0</v>
      </c>
      <c r="AA106" s="32">
        <v>0</v>
      </c>
      <c r="AB106" s="32">
        <v>0</v>
      </c>
      <c r="AC106" s="32">
        <v>0</v>
      </c>
      <c r="AD106" s="32">
        <v>0</v>
      </c>
      <c r="AE106" s="32">
        <v>0</v>
      </c>
      <c r="AF106" s="32">
        <v>0</v>
      </c>
      <c r="AG106" s="31">
        <f t="shared" si="23"/>
        <v>1</v>
      </c>
      <c r="AH106" s="25">
        <f t="shared" si="37"/>
        <v>318.35000000000002</v>
      </c>
      <c r="AI106" s="25">
        <f t="shared" si="24"/>
        <v>47</v>
      </c>
      <c r="AJ106" s="34">
        <v>1</v>
      </c>
      <c r="AK106" s="25">
        <v>46</v>
      </c>
      <c r="AL106" s="112">
        <f t="shared" si="25"/>
        <v>15.9175</v>
      </c>
      <c r="AM106" s="35">
        <f t="shared" si="26"/>
        <v>85.236375058897437</v>
      </c>
      <c r="AN106" s="36">
        <f t="shared" si="27"/>
        <v>8</v>
      </c>
      <c r="AO106" s="35">
        <f t="shared" si="28"/>
        <v>14.76362494110256</v>
      </c>
      <c r="AP106" s="30">
        <f t="shared" si="29"/>
        <v>170.55073395478414</v>
      </c>
      <c r="AQ106" s="107">
        <f t="shared" si="30"/>
        <v>10.714668381013608</v>
      </c>
      <c r="AR106" s="109">
        <f t="shared" si="31"/>
        <v>93.717606408041462</v>
      </c>
      <c r="AS106" s="34">
        <f t="shared" si="32"/>
        <v>8</v>
      </c>
      <c r="AT106" s="37">
        <v>1</v>
      </c>
      <c r="AU106" s="38">
        <f t="shared" si="33"/>
        <v>10.714668381013608</v>
      </c>
      <c r="AV106" s="37">
        <v>0</v>
      </c>
      <c r="AW106" s="66" t="s">
        <v>401</v>
      </c>
      <c r="AX106" s="37">
        <v>3</v>
      </c>
      <c r="AY106" s="37">
        <f t="shared" si="38"/>
        <v>24</v>
      </c>
      <c r="AZ106" s="37">
        <v>7</v>
      </c>
      <c r="BA106" s="37">
        <f t="shared" si="39"/>
        <v>56</v>
      </c>
      <c r="BB106" s="37">
        <v>0</v>
      </c>
      <c r="BC106" s="37">
        <v>12</v>
      </c>
      <c r="BD106" s="37">
        <v>0</v>
      </c>
      <c r="BE106" s="37" t="s">
        <v>375</v>
      </c>
      <c r="BF106" s="37" t="s">
        <v>376</v>
      </c>
      <c r="BG106" s="127">
        <f t="shared" si="36"/>
        <v>36</v>
      </c>
      <c r="BH106" s="75">
        <v>51</v>
      </c>
      <c r="BI106" s="75">
        <v>86</v>
      </c>
      <c r="BJ106" s="1"/>
      <c r="BK106" s="1"/>
      <c r="BL106" s="1"/>
    </row>
    <row r="107" spans="1:64" x14ac:dyDescent="0.3">
      <c r="A107" s="28" t="s">
        <v>160</v>
      </c>
      <c r="B107" s="28" t="s">
        <v>242</v>
      </c>
      <c r="C107" s="29" t="s">
        <v>243</v>
      </c>
      <c r="D107" s="29" t="s">
        <v>247</v>
      </c>
      <c r="E107" s="102">
        <v>14005</v>
      </c>
      <c r="F107" s="39">
        <v>228</v>
      </c>
      <c r="G107" s="36">
        <f t="shared" si="21"/>
        <v>10</v>
      </c>
      <c r="H107" s="29" t="s">
        <v>350</v>
      </c>
      <c r="I107" s="69">
        <f t="shared" si="22"/>
        <v>8</v>
      </c>
      <c r="J107" s="32">
        <v>4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3">
        <v>9604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  <c r="AD107" s="32">
        <v>0</v>
      </c>
      <c r="AE107" s="32">
        <v>0</v>
      </c>
      <c r="AF107" s="32">
        <v>0</v>
      </c>
      <c r="AG107" s="31">
        <f t="shared" si="23"/>
        <v>0</v>
      </c>
      <c r="AH107" s="25">
        <f t="shared" si="37"/>
        <v>480.2</v>
      </c>
      <c r="AI107" s="25">
        <f t="shared" si="24"/>
        <v>90</v>
      </c>
      <c r="AJ107" s="34">
        <v>0</v>
      </c>
      <c r="AK107" s="25">
        <v>90</v>
      </c>
      <c r="AL107" s="112">
        <f t="shared" si="25"/>
        <v>24.01</v>
      </c>
      <c r="AM107" s="35">
        <f t="shared" si="26"/>
        <v>81.257809246147445</v>
      </c>
      <c r="AN107" s="36">
        <f t="shared" si="27"/>
        <v>8</v>
      </c>
      <c r="AO107" s="35">
        <f t="shared" si="28"/>
        <v>18.742190753852562</v>
      </c>
      <c r="AP107" s="30">
        <f t="shared" si="29"/>
        <v>171.4387718671903</v>
      </c>
      <c r="AQ107" s="107">
        <f t="shared" si="30"/>
        <v>0</v>
      </c>
      <c r="AR107" s="109">
        <f t="shared" si="31"/>
        <v>100</v>
      </c>
      <c r="AS107" s="34">
        <f t="shared" si="32"/>
        <v>10</v>
      </c>
      <c r="AT107" s="37">
        <v>3</v>
      </c>
      <c r="AU107" s="38">
        <f t="shared" si="33"/>
        <v>21.420921099607284</v>
      </c>
      <c r="AV107" s="37">
        <v>1</v>
      </c>
      <c r="AW107" s="66"/>
      <c r="AX107" s="37">
        <v>6</v>
      </c>
      <c r="AY107" s="37">
        <f t="shared" si="38"/>
        <v>48</v>
      </c>
      <c r="AZ107" s="37">
        <v>9</v>
      </c>
      <c r="BA107" s="37">
        <f t="shared" si="39"/>
        <v>72</v>
      </c>
      <c r="BB107" s="37">
        <v>1</v>
      </c>
      <c r="BC107" s="37">
        <v>16</v>
      </c>
      <c r="BD107" s="37">
        <v>0</v>
      </c>
      <c r="BE107" s="37" t="s">
        <v>375</v>
      </c>
      <c r="BF107" s="37" t="s">
        <v>376</v>
      </c>
      <c r="BG107" s="127">
        <f t="shared" si="36"/>
        <v>36</v>
      </c>
      <c r="BH107" s="75">
        <v>83</v>
      </c>
      <c r="BI107" s="75">
        <v>79</v>
      </c>
      <c r="BJ107" s="1"/>
      <c r="BK107" s="1"/>
      <c r="BL107" s="1"/>
    </row>
    <row r="108" spans="1:64" x14ac:dyDescent="0.3">
      <c r="A108" s="28" t="s">
        <v>160</v>
      </c>
      <c r="B108" s="28" t="s">
        <v>242</v>
      </c>
      <c r="C108" s="29" t="s">
        <v>243</v>
      </c>
      <c r="D108" s="29" t="s">
        <v>248</v>
      </c>
      <c r="E108" s="102">
        <v>7949</v>
      </c>
      <c r="F108" s="30">
        <v>88.6</v>
      </c>
      <c r="G108" s="36">
        <f t="shared" si="21"/>
        <v>8</v>
      </c>
      <c r="H108" s="29" t="s">
        <v>349</v>
      </c>
      <c r="I108" s="69">
        <f t="shared" si="22"/>
        <v>10</v>
      </c>
      <c r="J108" s="32">
        <v>2</v>
      </c>
      <c r="K108" s="32">
        <v>1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3">
        <v>4843</v>
      </c>
      <c r="V108" s="32">
        <v>0</v>
      </c>
      <c r="W108" s="32">
        <v>0</v>
      </c>
      <c r="X108" s="32">
        <v>0</v>
      </c>
      <c r="Y108" s="32">
        <v>0</v>
      </c>
      <c r="Z108" s="42">
        <v>0</v>
      </c>
      <c r="AA108" s="42">
        <v>0</v>
      </c>
      <c r="AB108" s="42">
        <v>0</v>
      </c>
      <c r="AC108" s="42">
        <v>0</v>
      </c>
      <c r="AD108" s="42">
        <v>0</v>
      </c>
      <c r="AE108" s="42">
        <v>0</v>
      </c>
      <c r="AF108" s="42">
        <v>0</v>
      </c>
      <c r="AG108" s="31">
        <f t="shared" si="23"/>
        <v>0</v>
      </c>
      <c r="AH108" s="25">
        <f t="shared" si="37"/>
        <v>242.15</v>
      </c>
      <c r="AI108" s="25">
        <f t="shared" si="24"/>
        <v>56</v>
      </c>
      <c r="AJ108" s="34">
        <v>0</v>
      </c>
      <c r="AK108" s="25">
        <v>56</v>
      </c>
      <c r="AL108" s="112">
        <f t="shared" si="25"/>
        <v>12.1075</v>
      </c>
      <c r="AM108" s="35">
        <f t="shared" si="26"/>
        <v>76.873838529836874</v>
      </c>
      <c r="AN108" s="36">
        <f t="shared" si="27"/>
        <v>8</v>
      </c>
      <c r="AO108" s="35">
        <f t="shared" si="28"/>
        <v>23.126161470163119</v>
      </c>
      <c r="AP108" s="30">
        <f t="shared" si="29"/>
        <v>152.31475657315389</v>
      </c>
      <c r="AQ108" s="107">
        <f t="shared" si="30"/>
        <v>0</v>
      </c>
      <c r="AR108" s="109">
        <f t="shared" si="31"/>
        <v>100</v>
      </c>
      <c r="AS108" s="34">
        <f t="shared" si="32"/>
        <v>10</v>
      </c>
      <c r="AT108" s="37">
        <v>0</v>
      </c>
      <c r="AU108" s="38">
        <f t="shared" si="33"/>
        <v>0</v>
      </c>
      <c r="AV108" s="37">
        <v>0</v>
      </c>
      <c r="AW108" s="66" t="s">
        <v>401</v>
      </c>
      <c r="AX108" s="37">
        <v>3</v>
      </c>
      <c r="AY108" s="37">
        <f t="shared" si="38"/>
        <v>24</v>
      </c>
      <c r="AZ108" s="37">
        <v>6</v>
      </c>
      <c r="BA108" s="37">
        <f t="shared" si="39"/>
        <v>48</v>
      </c>
      <c r="BB108" s="37">
        <v>0</v>
      </c>
      <c r="BC108" s="37">
        <v>12</v>
      </c>
      <c r="BD108" s="37">
        <v>0</v>
      </c>
      <c r="BE108" s="37" t="s">
        <v>375</v>
      </c>
      <c r="BF108" s="37" t="s">
        <v>376</v>
      </c>
      <c r="BG108" s="127">
        <f t="shared" si="36"/>
        <v>36</v>
      </c>
      <c r="BH108" s="75">
        <v>37</v>
      </c>
      <c r="BI108" s="75">
        <v>68</v>
      </c>
      <c r="BJ108" s="1"/>
      <c r="BK108" s="1"/>
      <c r="BL108" s="1"/>
    </row>
    <row r="109" spans="1:64" x14ac:dyDescent="0.3">
      <c r="A109" s="28" t="s">
        <v>160</v>
      </c>
      <c r="B109" s="28" t="s">
        <v>242</v>
      </c>
      <c r="C109" s="29" t="s">
        <v>242</v>
      </c>
      <c r="D109" s="29" t="s">
        <v>266</v>
      </c>
      <c r="E109" s="102">
        <v>18363</v>
      </c>
      <c r="F109" s="30">
        <v>334.4</v>
      </c>
      <c r="G109" s="36">
        <f t="shared" si="21"/>
        <v>10</v>
      </c>
      <c r="H109" s="29" t="s">
        <v>350</v>
      </c>
      <c r="I109" s="69">
        <f t="shared" si="22"/>
        <v>8</v>
      </c>
      <c r="J109" s="32">
        <v>5</v>
      </c>
      <c r="K109" s="32">
        <v>1</v>
      </c>
      <c r="L109" s="32">
        <v>0</v>
      </c>
      <c r="M109" s="32">
        <v>1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3">
        <v>8918</v>
      </c>
      <c r="V109" s="32">
        <v>1</v>
      </c>
      <c r="W109" s="32">
        <v>0</v>
      </c>
      <c r="X109" s="32">
        <v>1</v>
      </c>
      <c r="Y109" s="32">
        <v>0</v>
      </c>
      <c r="Z109" s="42">
        <v>0</v>
      </c>
      <c r="AA109" s="42">
        <v>0</v>
      </c>
      <c r="AB109" s="42">
        <v>0</v>
      </c>
      <c r="AC109" s="42">
        <v>0</v>
      </c>
      <c r="AD109" s="42">
        <v>0</v>
      </c>
      <c r="AE109" s="42">
        <v>0</v>
      </c>
      <c r="AF109" s="42">
        <v>0</v>
      </c>
      <c r="AG109" s="31">
        <f t="shared" si="23"/>
        <v>2</v>
      </c>
      <c r="AH109" s="25">
        <f t="shared" si="37"/>
        <v>445.9</v>
      </c>
      <c r="AI109" s="25">
        <f t="shared" si="24"/>
        <v>66</v>
      </c>
      <c r="AJ109" s="34">
        <v>0</v>
      </c>
      <c r="AK109" s="25">
        <v>66</v>
      </c>
      <c r="AL109" s="112">
        <f t="shared" si="25"/>
        <v>22.295000000000002</v>
      </c>
      <c r="AM109" s="35">
        <f t="shared" si="26"/>
        <v>85.198474994393365</v>
      </c>
      <c r="AN109" s="36">
        <f t="shared" si="27"/>
        <v>8</v>
      </c>
      <c r="AO109" s="35">
        <f t="shared" si="28"/>
        <v>14.801525005606639</v>
      </c>
      <c r="AP109" s="30">
        <f t="shared" si="29"/>
        <v>121.41262320971519</v>
      </c>
      <c r="AQ109" s="107">
        <f t="shared" si="30"/>
        <v>0</v>
      </c>
      <c r="AR109" s="109">
        <f t="shared" si="31"/>
        <v>100</v>
      </c>
      <c r="AS109" s="34">
        <f t="shared" si="32"/>
        <v>10</v>
      </c>
      <c r="AT109" s="37">
        <v>0</v>
      </c>
      <c r="AU109" s="38">
        <f t="shared" si="33"/>
        <v>0</v>
      </c>
      <c r="AV109" s="37">
        <v>0</v>
      </c>
      <c r="AW109" s="66" t="s">
        <v>400</v>
      </c>
      <c r="AX109" s="37">
        <v>6</v>
      </c>
      <c r="AY109" s="37">
        <f t="shared" si="38"/>
        <v>48</v>
      </c>
      <c r="AZ109" s="37">
        <v>11</v>
      </c>
      <c r="BA109" s="37">
        <f t="shared" si="39"/>
        <v>88</v>
      </c>
      <c r="BB109" s="37">
        <v>0</v>
      </c>
      <c r="BC109" s="37">
        <v>19</v>
      </c>
      <c r="BD109" s="37">
        <v>0</v>
      </c>
      <c r="BE109" s="37" t="s">
        <v>375</v>
      </c>
      <c r="BF109" s="37" t="s">
        <v>376</v>
      </c>
      <c r="BG109" s="127">
        <f t="shared" si="36"/>
        <v>36</v>
      </c>
      <c r="BH109" s="75">
        <v>33</v>
      </c>
      <c r="BI109" s="75">
        <v>145</v>
      </c>
      <c r="BJ109" s="1"/>
      <c r="BK109" s="1"/>
      <c r="BL109" s="1"/>
    </row>
    <row r="110" spans="1:64" x14ac:dyDescent="0.3">
      <c r="A110" s="28" t="s">
        <v>160</v>
      </c>
      <c r="B110" s="28" t="s">
        <v>242</v>
      </c>
      <c r="C110" s="29" t="s">
        <v>259</v>
      </c>
      <c r="D110" s="29" t="s">
        <v>262</v>
      </c>
      <c r="E110" s="102">
        <v>19311</v>
      </c>
      <c r="F110" s="30">
        <v>512.1</v>
      </c>
      <c r="G110" s="36">
        <f t="shared" si="21"/>
        <v>10</v>
      </c>
      <c r="H110" s="29" t="s">
        <v>351</v>
      </c>
      <c r="I110" s="69">
        <f t="shared" si="22"/>
        <v>5</v>
      </c>
      <c r="J110" s="32">
        <v>1</v>
      </c>
      <c r="K110" s="32">
        <v>0</v>
      </c>
      <c r="L110" s="32">
        <v>1</v>
      </c>
      <c r="M110" s="32">
        <v>1</v>
      </c>
      <c r="N110" s="32">
        <v>0</v>
      </c>
      <c r="O110" s="32">
        <v>0</v>
      </c>
      <c r="P110" s="32">
        <v>0</v>
      </c>
      <c r="Q110" s="32">
        <v>0</v>
      </c>
      <c r="R110" s="32">
        <v>1</v>
      </c>
      <c r="S110" s="32">
        <v>0</v>
      </c>
      <c r="T110" s="32">
        <v>0</v>
      </c>
      <c r="U110" s="33">
        <v>16564</v>
      </c>
      <c r="V110" s="3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  <c r="AB110" s="42">
        <v>0</v>
      </c>
      <c r="AC110" s="42">
        <v>0</v>
      </c>
      <c r="AD110" s="42">
        <v>0</v>
      </c>
      <c r="AE110" s="42">
        <v>0</v>
      </c>
      <c r="AF110" s="42">
        <v>0</v>
      </c>
      <c r="AG110" s="31">
        <f t="shared" si="23"/>
        <v>0</v>
      </c>
      <c r="AH110" s="25">
        <f t="shared" si="37"/>
        <v>828.2</v>
      </c>
      <c r="AI110" s="25">
        <f t="shared" si="24"/>
        <v>475</v>
      </c>
      <c r="AJ110" s="34">
        <v>3</v>
      </c>
      <c r="AK110" s="25">
        <v>472</v>
      </c>
      <c r="AL110" s="112">
        <f t="shared" si="25"/>
        <v>41.41</v>
      </c>
      <c r="AM110" s="35">
        <f t="shared" si="26"/>
        <v>42.646703694759722</v>
      </c>
      <c r="AN110" s="36">
        <f t="shared" si="27"/>
        <v>3</v>
      </c>
      <c r="AO110" s="35">
        <f t="shared" si="28"/>
        <v>57.353296305240278</v>
      </c>
      <c r="AP110" s="30">
        <f t="shared" si="29"/>
        <v>214.43736730360936</v>
      </c>
      <c r="AQ110" s="107">
        <f t="shared" si="30"/>
        <v>15.535187199005748</v>
      </c>
      <c r="AR110" s="109">
        <f t="shared" si="31"/>
        <v>92.755373098285446</v>
      </c>
      <c r="AS110" s="34">
        <f t="shared" si="32"/>
        <v>8</v>
      </c>
      <c r="AT110" s="37">
        <v>1</v>
      </c>
      <c r="AU110" s="38">
        <f t="shared" si="33"/>
        <v>5.1783957330019161</v>
      </c>
      <c r="AV110" s="37">
        <v>1</v>
      </c>
      <c r="AW110" s="66"/>
      <c r="AX110" s="37">
        <v>1</v>
      </c>
      <c r="AY110" s="37">
        <f t="shared" si="38"/>
        <v>8</v>
      </c>
      <c r="AZ110" s="37">
        <v>2</v>
      </c>
      <c r="BA110" s="37">
        <f t="shared" si="39"/>
        <v>16</v>
      </c>
      <c r="BB110" s="37">
        <v>13</v>
      </c>
      <c r="BC110" s="37">
        <v>3</v>
      </c>
      <c r="BD110" s="37">
        <v>10</v>
      </c>
      <c r="BE110" s="37" t="s">
        <v>375</v>
      </c>
      <c r="BF110" s="37" t="s">
        <v>376</v>
      </c>
      <c r="BG110" s="127">
        <f t="shared" si="36"/>
        <v>36</v>
      </c>
      <c r="BH110" s="75">
        <v>193</v>
      </c>
      <c r="BI110" s="75">
        <v>154</v>
      </c>
      <c r="BJ110" s="1"/>
      <c r="BK110" s="1"/>
      <c r="BL110" s="1"/>
    </row>
    <row r="111" spans="1:64" x14ac:dyDescent="0.3">
      <c r="A111" s="28" t="s">
        <v>160</v>
      </c>
      <c r="B111" s="28" t="s">
        <v>176</v>
      </c>
      <c r="C111" s="29" t="s">
        <v>176</v>
      </c>
      <c r="D111" s="29" t="s">
        <v>235</v>
      </c>
      <c r="E111" s="102">
        <v>20710</v>
      </c>
      <c r="F111" s="30">
        <v>47.9</v>
      </c>
      <c r="G111" s="36">
        <f t="shared" si="21"/>
        <v>3</v>
      </c>
      <c r="H111" s="29" t="s">
        <v>351</v>
      </c>
      <c r="I111" s="69">
        <f t="shared" si="22"/>
        <v>5</v>
      </c>
      <c r="J111" s="32">
        <v>4</v>
      </c>
      <c r="K111" s="32">
        <v>1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3">
        <v>16366</v>
      </c>
      <c r="V111" s="32">
        <v>3</v>
      </c>
      <c r="W111" s="42">
        <v>0</v>
      </c>
      <c r="X111" s="42">
        <v>1</v>
      </c>
      <c r="Y111" s="42">
        <v>0</v>
      </c>
      <c r="Z111" s="42">
        <v>0</v>
      </c>
      <c r="AA111" s="42">
        <v>0</v>
      </c>
      <c r="AB111" s="42">
        <v>0</v>
      </c>
      <c r="AC111" s="42">
        <v>0</v>
      </c>
      <c r="AD111" s="42">
        <v>0</v>
      </c>
      <c r="AE111" s="42">
        <v>0</v>
      </c>
      <c r="AF111" s="42">
        <v>0</v>
      </c>
      <c r="AG111" s="31">
        <f t="shared" si="23"/>
        <v>4</v>
      </c>
      <c r="AH111" s="25">
        <f t="shared" si="37"/>
        <v>818.3</v>
      </c>
      <c r="AI111" s="25">
        <f t="shared" si="24"/>
        <v>164</v>
      </c>
      <c r="AJ111" s="34">
        <v>0</v>
      </c>
      <c r="AK111" s="25">
        <v>164</v>
      </c>
      <c r="AL111" s="112">
        <f t="shared" si="25"/>
        <v>40.914999999999999</v>
      </c>
      <c r="AM111" s="35">
        <f t="shared" si="26"/>
        <v>79.958450446046683</v>
      </c>
      <c r="AN111" s="36">
        <f t="shared" si="27"/>
        <v>8</v>
      </c>
      <c r="AO111" s="35">
        <f t="shared" si="28"/>
        <v>20.04154955395332</v>
      </c>
      <c r="AP111" s="30">
        <f t="shared" si="29"/>
        <v>197.56156446161273</v>
      </c>
      <c r="AQ111" s="107">
        <f t="shared" si="30"/>
        <v>0</v>
      </c>
      <c r="AR111" s="109">
        <f t="shared" si="31"/>
        <v>100</v>
      </c>
      <c r="AS111" s="34">
        <f t="shared" si="32"/>
        <v>10</v>
      </c>
      <c r="AT111" s="37">
        <v>3</v>
      </c>
      <c r="AU111" s="38">
        <f t="shared" si="33"/>
        <v>14.48575567358764</v>
      </c>
      <c r="AV111" s="37">
        <v>1</v>
      </c>
      <c r="AW111" s="66"/>
      <c r="AX111" s="37">
        <v>1</v>
      </c>
      <c r="AY111" s="37">
        <f t="shared" si="38"/>
        <v>8</v>
      </c>
      <c r="AZ111" s="37">
        <v>2</v>
      </c>
      <c r="BA111" s="37">
        <f t="shared" si="39"/>
        <v>16</v>
      </c>
      <c r="BB111" s="37">
        <v>1</v>
      </c>
      <c r="BC111" s="37">
        <v>2</v>
      </c>
      <c r="BD111" s="37">
        <v>10</v>
      </c>
      <c r="BE111" s="37" t="s">
        <v>375</v>
      </c>
      <c r="BF111" s="37" t="s">
        <v>375</v>
      </c>
      <c r="BG111" s="127">
        <f t="shared" si="36"/>
        <v>36</v>
      </c>
      <c r="BH111" s="75">
        <v>89</v>
      </c>
      <c r="BI111" s="75">
        <v>154</v>
      </c>
      <c r="BJ111" s="1"/>
      <c r="BK111" s="1"/>
      <c r="BL111" s="1"/>
    </row>
    <row r="112" spans="1:64" x14ac:dyDescent="0.3">
      <c r="A112" s="28" t="s">
        <v>160</v>
      </c>
      <c r="B112" s="28" t="s">
        <v>176</v>
      </c>
      <c r="C112" s="29" t="s">
        <v>224</v>
      </c>
      <c r="D112" s="29" t="s">
        <v>227</v>
      </c>
      <c r="E112" s="102">
        <v>5737</v>
      </c>
      <c r="F112" s="30">
        <v>165.6</v>
      </c>
      <c r="G112" s="36">
        <f t="shared" si="21"/>
        <v>10</v>
      </c>
      <c r="H112" s="29" t="s">
        <v>349</v>
      </c>
      <c r="I112" s="69">
        <f t="shared" si="22"/>
        <v>10</v>
      </c>
      <c r="J112" s="32">
        <v>3</v>
      </c>
      <c r="K112" s="32">
        <v>1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3">
        <v>5326</v>
      </c>
      <c r="V112" s="32">
        <v>1</v>
      </c>
      <c r="W112" s="42">
        <v>0</v>
      </c>
      <c r="X112" s="42">
        <v>0</v>
      </c>
      <c r="Y112" s="42">
        <v>0</v>
      </c>
      <c r="Z112" s="42">
        <v>0</v>
      </c>
      <c r="AA112" s="42">
        <v>0</v>
      </c>
      <c r="AB112" s="42">
        <v>0</v>
      </c>
      <c r="AC112" s="42">
        <v>0</v>
      </c>
      <c r="AD112" s="42">
        <v>0</v>
      </c>
      <c r="AE112" s="42">
        <v>0</v>
      </c>
      <c r="AF112" s="42">
        <v>0</v>
      </c>
      <c r="AG112" s="31">
        <f t="shared" si="23"/>
        <v>1</v>
      </c>
      <c r="AH112" s="25">
        <f t="shared" si="37"/>
        <v>266.3</v>
      </c>
      <c r="AI112" s="25">
        <f t="shared" si="24"/>
        <v>56</v>
      </c>
      <c r="AJ112" s="34">
        <v>1</v>
      </c>
      <c r="AK112" s="25">
        <v>55</v>
      </c>
      <c r="AL112" s="112">
        <f t="shared" si="25"/>
        <v>13.315</v>
      </c>
      <c r="AM112" s="35">
        <f t="shared" si="26"/>
        <v>78.971085242208034</v>
      </c>
      <c r="AN112" s="36">
        <f t="shared" si="27"/>
        <v>8</v>
      </c>
      <c r="AO112" s="35">
        <f t="shared" si="28"/>
        <v>21.028914757791963</v>
      </c>
      <c r="AP112" s="30">
        <f t="shared" si="29"/>
        <v>232.08994247864743</v>
      </c>
      <c r="AQ112" s="107">
        <f t="shared" si="30"/>
        <v>17.430712916158271</v>
      </c>
      <c r="AR112" s="109">
        <f t="shared" si="31"/>
        <v>92.489673300788581</v>
      </c>
      <c r="AS112" s="34">
        <f t="shared" si="32"/>
        <v>8</v>
      </c>
      <c r="AT112" s="37">
        <v>0</v>
      </c>
      <c r="AU112" s="38">
        <f t="shared" si="33"/>
        <v>0</v>
      </c>
      <c r="AV112" s="37">
        <v>0</v>
      </c>
      <c r="AW112" s="66" t="s">
        <v>456</v>
      </c>
      <c r="AX112" s="37">
        <v>1</v>
      </c>
      <c r="AY112" s="37">
        <f t="shared" si="38"/>
        <v>8</v>
      </c>
      <c r="AZ112" s="37">
        <v>2</v>
      </c>
      <c r="BA112" s="37">
        <f t="shared" si="39"/>
        <v>16</v>
      </c>
      <c r="BB112" s="37">
        <v>0</v>
      </c>
      <c r="BC112" s="37">
        <v>4</v>
      </c>
      <c r="BD112" s="37">
        <v>0</v>
      </c>
      <c r="BE112" s="37" t="s">
        <v>375</v>
      </c>
      <c r="BF112" s="37" t="s">
        <v>376</v>
      </c>
      <c r="BG112" s="127">
        <f t="shared" si="36"/>
        <v>36</v>
      </c>
      <c r="BH112" s="75">
        <v>27</v>
      </c>
      <c r="BI112" s="75">
        <v>22</v>
      </c>
      <c r="BJ112" s="1"/>
      <c r="BK112" s="1"/>
      <c r="BL112" s="1"/>
    </row>
    <row r="113" spans="1:64" x14ac:dyDescent="0.3">
      <c r="A113" s="28" t="s">
        <v>160</v>
      </c>
      <c r="B113" s="28" t="s">
        <v>186</v>
      </c>
      <c r="C113" s="29" t="s">
        <v>187</v>
      </c>
      <c r="D113" s="29" t="s">
        <v>188</v>
      </c>
      <c r="E113" s="102">
        <v>17324</v>
      </c>
      <c r="F113" s="30">
        <v>182.4</v>
      </c>
      <c r="G113" s="36">
        <f t="shared" si="21"/>
        <v>10</v>
      </c>
      <c r="H113" s="29" t="s">
        <v>350</v>
      </c>
      <c r="I113" s="69">
        <f t="shared" si="22"/>
        <v>8</v>
      </c>
      <c r="J113" s="32">
        <v>6</v>
      </c>
      <c r="K113" s="32">
        <v>1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3">
        <v>14648</v>
      </c>
      <c r="V113" s="32">
        <v>3</v>
      </c>
      <c r="W113" s="42">
        <v>0</v>
      </c>
      <c r="X113" s="42">
        <v>0</v>
      </c>
      <c r="Y113" s="42">
        <v>0</v>
      </c>
      <c r="Z113" s="42">
        <v>0</v>
      </c>
      <c r="AA113" s="42">
        <v>0</v>
      </c>
      <c r="AB113" s="42">
        <v>0</v>
      </c>
      <c r="AC113" s="42">
        <v>0</v>
      </c>
      <c r="AD113" s="42">
        <v>0</v>
      </c>
      <c r="AE113" s="42">
        <v>0</v>
      </c>
      <c r="AF113" s="42">
        <v>0</v>
      </c>
      <c r="AG113" s="31">
        <f t="shared" si="23"/>
        <v>3</v>
      </c>
      <c r="AH113" s="25">
        <f t="shared" si="37"/>
        <v>732.4</v>
      </c>
      <c r="AI113" s="25">
        <f t="shared" si="24"/>
        <v>101</v>
      </c>
      <c r="AJ113" s="34">
        <v>0</v>
      </c>
      <c r="AK113" s="25">
        <v>101</v>
      </c>
      <c r="AL113" s="112">
        <f t="shared" si="25"/>
        <v>36.619999999999997</v>
      </c>
      <c r="AM113" s="35">
        <f t="shared" si="26"/>
        <v>86.209721463681049</v>
      </c>
      <c r="AN113" s="36">
        <f t="shared" si="27"/>
        <v>8</v>
      </c>
      <c r="AO113" s="35">
        <f t="shared" si="28"/>
        <v>13.790278536318951</v>
      </c>
      <c r="AP113" s="30">
        <f t="shared" si="29"/>
        <v>211.38305241283766</v>
      </c>
      <c r="AQ113" s="107">
        <f t="shared" si="30"/>
        <v>0</v>
      </c>
      <c r="AR113" s="109">
        <f t="shared" si="31"/>
        <v>100</v>
      </c>
      <c r="AS113" s="34">
        <f t="shared" si="32"/>
        <v>10</v>
      </c>
      <c r="AT113" s="37">
        <v>0</v>
      </c>
      <c r="AU113" s="38">
        <f t="shared" si="33"/>
        <v>0</v>
      </c>
      <c r="AV113" s="37">
        <v>1</v>
      </c>
      <c r="AW113" s="66"/>
      <c r="AX113" s="37">
        <v>12</v>
      </c>
      <c r="AY113" s="37">
        <f t="shared" si="38"/>
        <v>96</v>
      </c>
      <c r="AZ113" s="37">
        <v>23</v>
      </c>
      <c r="BA113" s="37">
        <f t="shared" si="39"/>
        <v>184</v>
      </c>
      <c r="BB113" s="48">
        <v>2</v>
      </c>
      <c r="BC113" s="48">
        <v>21</v>
      </c>
      <c r="BD113" s="48">
        <v>0</v>
      </c>
      <c r="BE113" s="48" t="s">
        <v>375</v>
      </c>
      <c r="BF113" s="48" t="s">
        <v>375</v>
      </c>
      <c r="BG113" s="127">
        <f t="shared" si="36"/>
        <v>36</v>
      </c>
      <c r="BH113" s="75">
        <v>32</v>
      </c>
      <c r="BI113" s="75">
        <v>120</v>
      </c>
      <c r="BJ113" s="1"/>
      <c r="BK113" s="1"/>
      <c r="BL113" s="1"/>
    </row>
    <row r="114" spans="1:64" x14ac:dyDescent="0.3">
      <c r="A114" s="28" t="s">
        <v>160</v>
      </c>
      <c r="B114" s="28" t="s">
        <v>186</v>
      </c>
      <c r="C114" s="29" t="s">
        <v>214</v>
      </c>
      <c r="D114" s="29" t="s">
        <v>215</v>
      </c>
      <c r="E114" s="102">
        <v>13488</v>
      </c>
      <c r="F114" s="30">
        <v>190.6</v>
      </c>
      <c r="G114" s="36">
        <f t="shared" si="21"/>
        <v>10</v>
      </c>
      <c r="H114" s="29" t="s">
        <v>349</v>
      </c>
      <c r="I114" s="69">
        <f t="shared" si="22"/>
        <v>10</v>
      </c>
      <c r="J114" s="32">
        <v>6</v>
      </c>
      <c r="K114" s="32">
        <v>1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3">
        <v>10263</v>
      </c>
      <c r="V114" s="32">
        <v>1</v>
      </c>
      <c r="W114" s="42">
        <v>0</v>
      </c>
      <c r="X114" s="42">
        <v>0</v>
      </c>
      <c r="Y114" s="42">
        <v>0</v>
      </c>
      <c r="Z114" s="42">
        <v>0</v>
      </c>
      <c r="AA114" s="42">
        <v>0</v>
      </c>
      <c r="AB114" s="42">
        <v>0</v>
      </c>
      <c r="AC114" s="42">
        <v>0</v>
      </c>
      <c r="AD114" s="42">
        <v>0</v>
      </c>
      <c r="AE114" s="42">
        <v>0</v>
      </c>
      <c r="AF114" s="42">
        <v>0</v>
      </c>
      <c r="AG114" s="31">
        <f t="shared" si="23"/>
        <v>1</v>
      </c>
      <c r="AH114" s="25">
        <f t="shared" si="37"/>
        <v>513.15</v>
      </c>
      <c r="AI114" s="25">
        <f t="shared" si="24"/>
        <v>73</v>
      </c>
      <c r="AJ114" s="34">
        <v>2</v>
      </c>
      <c r="AK114" s="25">
        <v>71</v>
      </c>
      <c r="AL114" s="112">
        <f t="shared" si="25"/>
        <v>25.657499999999999</v>
      </c>
      <c r="AM114" s="35">
        <f t="shared" si="26"/>
        <v>85.77414011497612</v>
      </c>
      <c r="AN114" s="36">
        <f t="shared" si="27"/>
        <v>8</v>
      </c>
      <c r="AO114" s="35">
        <f t="shared" si="28"/>
        <v>14.225859885023873</v>
      </c>
      <c r="AP114" s="30">
        <f t="shared" si="29"/>
        <v>190.22464412811385</v>
      </c>
      <c r="AQ114" s="107">
        <f t="shared" si="30"/>
        <v>14.82799525504152</v>
      </c>
      <c r="AR114" s="109">
        <f t="shared" si="31"/>
        <v>92.205008282178696</v>
      </c>
      <c r="AS114" s="34">
        <f t="shared" si="32"/>
        <v>8</v>
      </c>
      <c r="AT114" s="37">
        <v>1</v>
      </c>
      <c r="AU114" s="38">
        <f t="shared" si="33"/>
        <v>7.41399762752076</v>
      </c>
      <c r="AV114" s="37">
        <v>1</v>
      </c>
      <c r="AW114" s="66"/>
      <c r="AX114" s="37">
        <v>8</v>
      </c>
      <c r="AY114" s="37">
        <f t="shared" si="38"/>
        <v>64</v>
      </c>
      <c r="AZ114" s="37">
        <v>6</v>
      </c>
      <c r="BA114" s="37">
        <f t="shared" si="39"/>
        <v>48</v>
      </c>
      <c r="BB114" s="48">
        <v>1</v>
      </c>
      <c r="BC114" s="48">
        <v>16</v>
      </c>
      <c r="BD114" s="48">
        <v>0</v>
      </c>
      <c r="BE114" s="48" t="s">
        <v>375</v>
      </c>
      <c r="BF114" s="48" t="s">
        <v>375</v>
      </c>
      <c r="BG114" s="127">
        <f t="shared" si="36"/>
        <v>36</v>
      </c>
      <c r="BH114" s="75">
        <v>42</v>
      </c>
      <c r="BI114" s="75">
        <v>55</v>
      </c>
      <c r="BJ114" s="1"/>
      <c r="BK114" s="1"/>
      <c r="BL114" s="1"/>
    </row>
    <row r="115" spans="1:64" x14ac:dyDescent="0.3">
      <c r="A115" s="28" t="s">
        <v>160</v>
      </c>
      <c r="B115" s="28" t="s">
        <v>186</v>
      </c>
      <c r="C115" s="29" t="s">
        <v>208</v>
      </c>
      <c r="D115" s="29" t="s">
        <v>212</v>
      </c>
      <c r="E115" s="102">
        <v>5048</v>
      </c>
      <c r="F115" s="30">
        <v>136.69999999999999</v>
      </c>
      <c r="G115" s="36">
        <f t="shared" si="21"/>
        <v>10</v>
      </c>
      <c r="H115" s="29" t="s">
        <v>352</v>
      </c>
      <c r="I115" s="69">
        <f t="shared" si="22"/>
        <v>3</v>
      </c>
      <c r="J115" s="32">
        <v>1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3">
        <v>2932</v>
      </c>
      <c r="V115" s="32">
        <v>2</v>
      </c>
      <c r="W115" s="32">
        <v>0</v>
      </c>
      <c r="X115" s="32">
        <v>0</v>
      </c>
      <c r="Y115" s="32">
        <v>0</v>
      </c>
      <c r="Z115" s="32">
        <v>1</v>
      </c>
      <c r="AA115" s="32">
        <v>0</v>
      </c>
      <c r="AB115" s="32">
        <v>0</v>
      </c>
      <c r="AC115" s="32">
        <v>0</v>
      </c>
      <c r="AD115" s="32">
        <v>0</v>
      </c>
      <c r="AE115" s="32">
        <v>0</v>
      </c>
      <c r="AF115" s="32">
        <v>0</v>
      </c>
      <c r="AG115" s="31">
        <f t="shared" si="23"/>
        <v>3</v>
      </c>
      <c r="AH115" s="25">
        <f t="shared" si="37"/>
        <v>146.6</v>
      </c>
      <c r="AI115" s="25">
        <f t="shared" si="24"/>
        <v>60</v>
      </c>
      <c r="AJ115" s="34">
        <v>1</v>
      </c>
      <c r="AK115" s="25">
        <v>59</v>
      </c>
      <c r="AL115" s="112">
        <f t="shared" si="25"/>
        <v>7.33</v>
      </c>
      <c r="AM115" s="35">
        <f t="shared" si="26"/>
        <v>59.072305593451567</v>
      </c>
      <c r="AN115" s="36">
        <f t="shared" si="27"/>
        <v>5</v>
      </c>
      <c r="AO115" s="35">
        <f t="shared" si="28"/>
        <v>40.927694406548433</v>
      </c>
      <c r="AP115" s="30">
        <f t="shared" si="29"/>
        <v>145.20602218700475</v>
      </c>
      <c r="AQ115" s="107">
        <f t="shared" si="30"/>
        <v>19.809825673534075</v>
      </c>
      <c r="AR115" s="109">
        <f t="shared" si="31"/>
        <v>86.357435197817196</v>
      </c>
      <c r="AS115" s="34">
        <f t="shared" si="32"/>
        <v>8</v>
      </c>
      <c r="AT115" s="37">
        <v>0</v>
      </c>
      <c r="AU115" s="38">
        <f t="shared" si="33"/>
        <v>0</v>
      </c>
      <c r="AV115" s="37">
        <v>1</v>
      </c>
      <c r="AW115" s="66"/>
      <c r="AX115" s="37">
        <v>2</v>
      </c>
      <c r="AY115" s="37">
        <f t="shared" si="38"/>
        <v>16</v>
      </c>
      <c r="AZ115" s="37">
        <v>3</v>
      </c>
      <c r="BA115" s="37">
        <f t="shared" si="39"/>
        <v>24</v>
      </c>
      <c r="BB115" s="48">
        <v>1</v>
      </c>
      <c r="BC115" s="48">
        <v>4</v>
      </c>
      <c r="BD115" s="48">
        <v>10</v>
      </c>
      <c r="BE115" s="48" t="s">
        <v>375</v>
      </c>
      <c r="BF115" s="48" t="s">
        <v>375</v>
      </c>
      <c r="BG115" s="127">
        <f t="shared" si="36"/>
        <v>36</v>
      </c>
      <c r="BH115" s="75">
        <v>16</v>
      </c>
      <c r="BI115" s="75">
        <v>31</v>
      </c>
      <c r="BJ115" s="1"/>
      <c r="BK115" s="1"/>
      <c r="BL115" s="1"/>
    </row>
    <row r="116" spans="1:64" x14ac:dyDescent="0.3">
      <c r="A116" s="28" t="s">
        <v>160</v>
      </c>
      <c r="B116" s="28" t="s">
        <v>186</v>
      </c>
      <c r="C116" s="29" t="s">
        <v>208</v>
      </c>
      <c r="D116" s="29" t="s">
        <v>213</v>
      </c>
      <c r="E116" s="102">
        <v>25303</v>
      </c>
      <c r="F116" s="30">
        <v>423.4</v>
      </c>
      <c r="G116" s="36">
        <f t="shared" si="21"/>
        <v>10</v>
      </c>
      <c r="H116" s="29" t="s">
        <v>352</v>
      </c>
      <c r="I116" s="69">
        <f t="shared" si="22"/>
        <v>3</v>
      </c>
      <c r="J116" s="32">
        <v>1</v>
      </c>
      <c r="K116" s="32">
        <v>0</v>
      </c>
      <c r="L116" s="32">
        <v>2</v>
      </c>
      <c r="M116" s="32">
        <v>1</v>
      </c>
      <c r="N116" s="32">
        <v>1</v>
      </c>
      <c r="O116" s="32">
        <v>1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3">
        <v>21528</v>
      </c>
      <c r="V116" s="32">
        <v>6</v>
      </c>
      <c r="W116" s="32">
        <v>0</v>
      </c>
      <c r="X116" s="32">
        <v>0</v>
      </c>
      <c r="Y116" s="32">
        <v>0</v>
      </c>
      <c r="Z116" s="32">
        <v>5</v>
      </c>
      <c r="AA116" s="32">
        <v>0</v>
      </c>
      <c r="AB116" s="32">
        <v>0</v>
      </c>
      <c r="AC116" s="32">
        <v>0</v>
      </c>
      <c r="AD116" s="32">
        <v>0</v>
      </c>
      <c r="AE116" s="32">
        <v>0</v>
      </c>
      <c r="AF116" s="42">
        <v>0</v>
      </c>
      <c r="AG116" s="31">
        <f t="shared" si="23"/>
        <v>11</v>
      </c>
      <c r="AH116" s="25">
        <f t="shared" si="37"/>
        <v>1076.4000000000001</v>
      </c>
      <c r="AI116" s="25">
        <f t="shared" si="24"/>
        <v>316</v>
      </c>
      <c r="AJ116" s="34">
        <v>6</v>
      </c>
      <c r="AK116" s="25">
        <v>310</v>
      </c>
      <c r="AL116" s="112">
        <f t="shared" si="25"/>
        <v>53.82</v>
      </c>
      <c r="AM116" s="35">
        <f t="shared" si="26"/>
        <v>70.642883686361941</v>
      </c>
      <c r="AN116" s="36">
        <f t="shared" si="27"/>
        <v>5</v>
      </c>
      <c r="AO116" s="35">
        <f t="shared" si="28"/>
        <v>29.357116313638048</v>
      </c>
      <c r="AP116" s="30">
        <f t="shared" si="29"/>
        <v>212.70205114018106</v>
      </c>
      <c r="AQ116" s="107">
        <f t="shared" si="30"/>
        <v>23.712603248626646</v>
      </c>
      <c r="AR116" s="109">
        <f t="shared" si="31"/>
        <v>88.851727982162771</v>
      </c>
      <c r="AS116" s="34">
        <f t="shared" si="32"/>
        <v>8</v>
      </c>
      <c r="AT116" s="37">
        <v>3</v>
      </c>
      <c r="AU116" s="38">
        <f t="shared" si="33"/>
        <v>11.856301624313323</v>
      </c>
      <c r="AV116" s="37">
        <v>2</v>
      </c>
      <c r="AW116" s="66"/>
      <c r="AX116" s="37">
        <v>9</v>
      </c>
      <c r="AY116" s="37">
        <f t="shared" si="38"/>
        <v>72</v>
      </c>
      <c r="AZ116" s="37">
        <v>51</v>
      </c>
      <c r="BA116" s="37">
        <f t="shared" si="39"/>
        <v>408</v>
      </c>
      <c r="BB116" s="48">
        <v>15</v>
      </c>
      <c r="BC116" s="48">
        <v>7</v>
      </c>
      <c r="BD116" s="48">
        <v>10</v>
      </c>
      <c r="BE116" s="48" t="s">
        <v>375</v>
      </c>
      <c r="BF116" s="48" t="s">
        <v>375</v>
      </c>
      <c r="BG116" s="127">
        <f t="shared" si="36"/>
        <v>36</v>
      </c>
      <c r="BH116" s="75">
        <v>148</v>
      </c>
      <c r="BI116" s="75">
        <v>164</v>
      </c>
      <c r="BJ116" s="1"/>
      <c r="BK116" s="1"/>
      <c r="BL116" s="1"/>
    </row>
    <row r="117" spans="1:64" x14ac:dyDescent="0.3">
      <c r="A117" s="28" t="s">
        <v>160</v>
      </c>
      <c r="B117" s="28" t="s">
        <v>161</v>
      </c>
      <c r="C117" s="29" t="s">
        <v>167</v>
      </c>
      <c r="D117" s="29" t="s">
        <v>168</v>
      </c>
      <c r="E117" s="102">
        <v>43455</v>
      </c>
      <c r="F117" s="30">
        <v>216.2</v>
      </c>
      <c r="G117" s="36">
        <f t="shared" si="21"/>
        <v>10</v>
      </c>
      <c r="H117" s="29" t="s">
        <v>351</v>
      </c>
      <c r="I117" s="69">
        <f t="shared" si="22"/>
        <v>5</v>
      </c>
      <c r="J117" s="32">
        <v>7</v>
      </c>
      <c r="K117" s="32">
        <v>3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3">
        <v>38979</v>
      </c>
      <c r="V117" s="32">
        <v>4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</v>
      </c>
      <c r="AC117" s="32">
        <v>0</v>
      </c>
      <c r="AD117" s="32">
        <v>0</v>
      </c>
      <c r="AE117" s="32">
        <v>0</v>
      </c>
      <c r="AF117" s="42">
        <v>0</v>
      </c>
      <c r="AG117" s="31">
        <f t="shared" si="23"/>
        <v>4</v>
      </c>
      <c r="AH117" s="25">
        <f t="shared" si="37"/>
        <v>1948.95</v>
      </c>
      <c r="AI117" s="25">
        <f t="shared" si="24"/>
        <v>231</v>
      </c>
      <c r="AJ117" s="34">
        <v>2</v>
      </c>
      <c r="AK117" s="25">
        <v>229</v>
      </c>
      <c r="AL117" s="112">
        <f t="shared" si="25"/>
        <v>97.447500000000005</v>
      </c>
      <c r="AM117" s="35">
        <f t="shared" si="26"/>
        <v>88.147464019087195</v>
      </c>
      <c r="AN117" s="36">
        <f t="shared" si="27"/>
        <v>8</v>
      </c>
      <c r="AO117" s="35">
        <f t="shared" si="28"/>
        <v>11.852535980912798</v>
      </c>
      <c r="AP117" s="30">
        <f t="shared" si="29"/>
        <v>224.24922333448396</v>
      </c>
      <c r="AQ117" s="107">
        <f t="shared" si="30"/>
        <v>4.6024623173397767</v>
      </c>
      <c r="AR117" s="109">
        <f t="shared" si="31"/>
        <v>97.94761281715796</v>
      </c>
      <c r="AS117" s="34">
        <f t="shared" si="32"/>
        <v>8</v>
      </c>
      <c r="AT117" s="37">
        <v>8</v>
      </c>
      <c r="AU117" s="38">
        <f t="shared" si="33"/>
        <v>18.409849269359107</v>
      </c>
      <c r="AV117" s="37">
        <v>2</v>
      </c>
      <c r="AW117" s="66"/>
      <c r="AX117" s="37">
        <v>18</v>
      </c>
      <c r="AY117" s="37">
        <f t="shared" si="38"/>
        <v>144</v>
      </c>
      <c r="AZ117" s="37">
        <v>20</v>
      </c>
      <c r="BA117" s="37">
        <f t="shared" si="39"/>
        <v>160</v>
      </c>
      <c r="BB117" s="48">
        <v>2</v>
      </c>
      <c r="BC117" s="48">
        <v>25</v>
      </c>
      <c r="BD117" s="48">
        <v>5</v>
      </c>
      <c r="BE117" s="48" t="s">
        <v>375</v>
      </c>
      <c r="BF117" s="48" t="s">
        <v>376</v>
      </c>
      <c r="BG117" s="127">
        <f t="shared" si="36"/>
        <v>36</v>
      </c>
      <c r="BH117" s="75">
        <v>171</v>
      </c>
      <c r="BI117" s="75">
        <v>19</v>
      </c>
      <c r="BJ117" s="1"/>
      <c r="BK117" s="1"/>
      <c r="BL117" s="1"/>
    </row>
    <row r="118" spans="1:64" x14ac:dyDescent="0.3">
      <c r="A118" s="28" t="s">
        <v>160</v>
      </c>
      <c r="B118" s="28" t="s">
        <v>161</v>
      </c>
      <c r="C118" s="29" t="s">
        <v>172</v>
      </c>
      <c r="D118" s="29" t="s">
        <v>175</v>
      </c>
      <c r="E118" s="102">
        <v>18241</v>
      </c>
      <c r="F118" s="30">
        <v>72.400000000000006</v>
      </c>
      <c r="G118" s="36">
        <f t="shared" si="21"/>
        <v>5</v>
      </c>
      <c r="H118" s="29" t="s">
        <v>352</v>
      </c>
      <c r="I118" s="69">
        <f t="shared" si="22"/>
        <v>3</v>
      </c>
      <c r="J118" s="32">
        <v>3</v>
      </c>
      <c r="K118" s="32">
        <v>1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3">
        <v>9768</v>
      </c>
      <c r="V118" s="32">
        <v>3</v>
      </c>
      <c r="W118" s="32">
        <v>0</v>
      </c>
      <c r="X118" s="32">
        <v>1</v>
      </c>
      <c r="Y118" s="32">
        <v>0</v>
      </c>
      <c r="Z118" s="32">
        <v>0</v>
      </c>
      <c r="AA118" s="32">
        <v>0</v>
      </c>
      <c r="AB118" s="32">
        <v>0</v>
      </c>
      <c r="AC118" s="32">
        <v>0</v>
      </c>
      <c r="AD118" s="32">
        <v>0</v>
      </c>
      <c r="AE118" s="32">
        <v>0</v>
      </c>
      <c r="AF118" s="42">
        <v>0</v>
      </c>
      <c r="AG118" s="31">
        <f t="shared" si="23"/>
        <v>4</v>
      </c>
      <c r="AH118" s="25">
        <f t="shared" si="37"/>
        <v>488.4</v>
      </c>
      <c r="AI118" s="25">
        <f t="shared" si="24"/>
        <v>37</v>
      </c>
      <c r="AJ118" s="34">
        <v>0</v>
      </c>
      <c r="AK118" s="25">
        <v>37</v>
      </c>
      <c r="AL118" s="112">
        <f t="shared" si="25"/>
        <v>24.42</v>
      </c>
      <c r="AM118" s="35">
        <f t="shared" si="26"/>
        <v>92.424242424242422</v>
      </c>
      <c r="AN118" s="36">
        <f t="shared" si="27"/>
        <v>8</v>
      </c>
      <c r="AO118" s="35">
        <f t="shared" si="28"/>
        <v>7.5757575757575761</v>
      </c>
      <c r="AP118" s="30">
        <f t="shared" si="29"/>
        <v>133.87423935091277</v>
      </c>
      <c r="AQ118" s="107">
        <f t="shared" si="30"/>
        <v>0</v>
      </c>
      <c r="AR118" s="109">
        <f t="shared" si="31"/>
        <v>100</v>
      </c>
      <c r="AS118" s="34">
        <f t="shared" si="32"/>
        <v>10</v>
      </c>
      <c r="AT118" s="37">
        <v>1</v>
      </c>
      <c r="AU118" s="38">
        <f t="shared" si="33"/>
        <v>5.4821555835754614</v>
      </c>
      <c r="AV118" s="37">
        <v>0</v>
      </c>
      <c r="AW118" s="66" t="s">
        <v>381</v>
      </c>
      <c r="AX118" s="37">
        <v>6</v>
      </c>
      <c r="AY118" s="37">
        <f t="shared" si="38"/>
        <v>48</v>
      </c>
      <c r="AZ118" s="37">
        <v>5</v>
      </c>
      <c r="BA118" s="37">
        <f t="shared" si="39"/>
        <v>40</v>
      </c>
      <c r="BB118" s="48">
        <v>0</v>
      </c>
      <c r="BC118" s="48">
        <v>15</v>
      </c>
      <c r="BD118" s="48">
        <v>10</v>
      </c>
      <c r="BE118" s="48" t="s">
        <v>376</v>
      </c>
      <c r="BF118" s="48" t="s">
        <v>376</v>
      </c>
      <c r="BG118" s="127">
        <f t="shared" si="36"/>
        <v>36</v>
      </c>
      <c r="BH118" s="75">
        <v>51</v>
      </c>
      <c r="BI118" s="75">
        <v>54</v>
      </c>
      <c r="BJ118" s="1"/>
      <c r="BK118" s="1"/>
      <c r="BL118" s="1"/>
    </row>
    <row r="119" spans="1:64" x14ac:dyDescent="0.3">
      <c r="A119" s="28" t="s">
        <v>269</v>
      </c>
      <c r="B119" s="28" t="s">
        <v>282</v>
      </c>
      <c r="C119" s="29" t="s">
        <v>294</v>
      </c>
      <c r="D119" s="29" t="s">
        <v>296</v>
      </c>
      <c r="E119" s="102">
        <v>9354</v>
      </c>
      <c r="F119" s="31">
        <v>217.7</v>
      </c>
      <c r="G119" s="36">
        <f t="shared" si="21"/>
        <v>10</v>
      </c>
      <c r="H119" s="29" t="s">
        <v>351</v>
      </c>
      <c r="I119" s="69">
        <f t="shared" si="22"/>
        <v>5</v>
      </c>
      <c r="J119" s="32">
        <v>4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3">
        <v>8404</v>
      </c>
      <c r="V119" s="32">
        <v>2</v>
      </c>
      <c r="W119" s="32">
        <v>0</v>
      </c>
      <c r="X119" s="32">
        <v>0</v>
      </c>
      <c r="Y119" s="32">
        <v>0</v>
      </c>
      <c r="Z119" s="32">
        <v>0</v>
      </c>
      <c r="AA119" s="32">
        <v>0</v>
      </c>
      <c r="AB119" s="32">
        <v>0</v>
      </c>
      <c r="AC119" s="32">
        <v>0</v>
      </c>
      <c r="AD119" s="32">
        <v>0</v>
      </c>
      <c r="AE119" s="32">
        <v>0</v>
      </c>
      <c r="AF119" s="42">
        <v>0</v>
      </c>
      <c r="AG119" s="31">
        <f t="shared" si="23"/>
        <v>2</v>
      </c>
      <c r="AH119" s="25">
        <f t="shared" si="37"/>
        <v>420.2</v>
      </c>
      <c r="AI119" s="25">
        <f t="shared" si="24"/>
        <v>159</v>
      </c>
      <c r="AJ119" s="34">
        <v>0</v>
      </c>
      <c r="AK119" s="25">
        <v>159</v>
      </c>
      <c r="AL119" s="112">
        <f t="shared" si="25"/>
        <v>21.01</v>
      </c>
      <c r="AM119" s="35">
        <f t="shared" si="26"/>
        <v>62.160875773441212</v>
      </c>
      <c r="AN119" s="36">
        <f t="shared" si="27"/>
        <v>5</v>
      </c>
      <c r="AO119" s="35">
        <f t="shared" si="28"/>
        <v>37.839124226558788</v>
      </c>
      <c r="AP119" s="30">
        <f t="shared" si="29"/>
        <v>224.60979260209538</v>
      </c>
      <c r="AQ119" s="107">
        <f t="shared" si="30"/>
        <v>0</v>
      </c>
      <c r="AR119" s="109">
        <f t="shared" si="31"/>
        <v>100</v>
      </c>
      <c r="AS119" s="34">
        <f t="shared" si="32"/>
        <v>10</v>
      </c>
      <c r="AT119" s="37">
        <v>0</v>
      </c>
      <c r="AU119" s="38">
        <f t="shared" si="33"/>
        <v>0</v>
      </c>
      <c r="AV119" s="37">
        <v>1</v>
      </c>
      <c r="AW119" s="66"/>
      <c r="AX119" s="37">
        <v>1</v>
      </c>
      <c r="AY119" s="37">
        <f t="shared" si="38"/>
        <v>8</v>
      </c>
      <c r="AZ119" s="37">
        <v>5</v>
      </c>
      <c r="BA119" s="37">
        <f t="shared" si="39"/>
        <v>40</v>
      </c>
      <c r="BB119" s="37">
        <v>0</v>
      </c>
      <c r="BC119" s="37">
        <v>11</v>
      </c>
      <c r="BD119" s="37">
        <v>5</v>
      </c>
      <c r="BE119" s="37" t="s">
        <v>375</v>
      </c>
      <c r="BF119" s="37" t="s">
        <v>376</v>
      </c>
      <c r="BG119" s="127">
        <f t="shared" si="36"/>
        <v>35</v>
      </c>
      <c r="BH119" s="75">
        <v>40</v>
      </c>
      <c r="BI119" s="75">
        <v>48</v>
      </c>
      <c r="BJ119" s="1"/>
      <c r="BK119" s="1"/>
      <c r="BL119" s="1"/>
    </row>
    <row r="120" spans="1:64" x14ac:dyDescent="0.3">
      <c r="A120" s="28" t="s">
        <v>269</v>
      </c>
      <c r="B120" s="28" t="s">
        <v>282</v>
      </c>
      <c r="C120" s="29" t="s">
        <v>283</v>
      </c>
      <c r="D120" s="29" t="s">
        <v>285</v>
      </c>
      <c r="E120" s="102">
        <v>6988</v>
      </c>
      <c r="F120" s="31">
        <v>382</v>
      </c>
      <c r="G120" s="36">
        <f t="shared" si="21"/>
        <v>10</v>
      </c>
      <c r="H120" s="29" t="s">
        <v>351</v>
      </c>
      <c r="I120" s="69">
        <f t="shared" si="22"/>
        <v>5</v>
      </c>
      <c r="J120" s="32">
        <v>2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3">
        <v>3940</v>
      </c>
      <c r="V120" s="32">
        <v>1</v>
      </c>
      <c r="W120" s="32">
        <v>0</v>
      </c>
      <c r="X120" s="32">
        <v>0</v>
      </c>
      <c r="Y120" s="32">
        <v>0</v>
      </c>
      <c r="Z120" s="32">
        <v>0</v>
      </c>
      <c r="AA120" s="32">
        <v>0</v>
      </c>
      <c r="AB120" s="32">
        <v>0</v>
      </c>
      <c r="AC120" s="32">
        <v>0</v>
      </c>
      <c r="AD120" s="32">
        <v>0</v>
      </c>
      <c r="AE120" s="32">
        <v>0</v>
      </c>
      <c r="AF120" s="42">
        <v>0</v>
      </c>
      <c r="AG120" s="31">
        <f t="shared" si="23"/>
        <v>1</v>
      </c>
      <c r="AH120" s="25">
        <f t="shared" si="37"/>
        <v>197</v>
      </c>
      <c r="AI120" s="25">
        <f t="shared" si="24"/>
        <v>53</v>
      </c>
      <c r="AJ120" s="34">
        <v>0</v>
      </c>
      <c r="AK120" s="25">
        <v>53</v>
      </c>
      <c r="AL120" s="112">
        <f t="shared" si="25"/>
        <v>9.85</v>
      </c>
      <c r="AM120" s="35">
        <f t="shared" si="26"/>
        <v>73.096446700507613</v>
      </c>
      <c r="AN120" s="36">
        <f t="shared" si="27"/>
        <v>5</v>
      </c>
      <c r="AO120" s="35">
        <f t="shared" si="28"/>
        <v>26.903553299492383</v>
      </c>
      <c r="AP120" s="30">
        <f t="shared" si="29"/>
        <v>140.95592444190044</v>
      </c>
      <c r="AQ120" s="107">
        <f t="shared" si="30"/>
        <v>0</v>
      </c>
      <c r="AR120" s="109">
        <f t="shared" si="31"/>
        <v>100</v>
      </c>
      <c r="AS120" s="34">
        <f t="shared" si="32"/>
        <v>10</v>
      </c>
      <c r="AT120" s="37">
        <v>1</v>
      </c>
      <c r="AU120" s="38">
        <f t="shared" si="33"/>
        <v>14.310246136233541</v>
      </c>
      <c r="AV120" s="37">
        <v>0</v>
      </c>
      <c r="AW120" s="66"/>
      <c r="AX120" s="37">
        <v>6</v>
      </c>
      <c r="AY120" s="37">
        <f t="shared" si="38"/>
        <v>48</v>
      </c>
      <c r="AZ120" s="37">
        <v>8</v>
      </c>
      <c r="BA120" s="37">
        <f t="shared" si="39"/>
        <v>64</v>
      </c>
      <c r="BB120" s="37">
        <v>0</v>
      </c>
      <c r="BC120" s="37">
        <v>5</v>
      </c>
      <c r="BD120" s="37">
        <v>5</v>
      </c>
      <c r="BE120" s="37" t="s">
        <v>375</v>
      </c>
      <c r="BF120" s="37" t="s">
        <v>376</v>
      </c>
      <c r="BG120" s="127">
        <f t="shared" si="36"/>
        <v>35</v>
      </c>
      <c r="BH120" s="75">
        <v>19</v>
      </c>
      <c r="BI120" s="75">
        <v>26</v>
      </c>
      <c r="BJ120" s="1"/>
      <c r="BK120" s="1"/>
      <c r="BL120" s="1"/>
    </row>
    <row r="121" spans="1:64" x14ac:dyDescent="0.3">
      <c r="A121" s="28" t="s">
        <v>269</v>
      </c>
      <c r="B121" s="28" t="s">
        <v>303</v>
      </c>
      <c r="C121" s="29" t="s">
        <v>306</v>
      </c>
      <c r="D121" s="29" t="s">
        <v>309</v>
      </c>
      <c r="E121" s="102">
        <v>7686</v>
      </c>
      <c r="F121" s="31">
        <v>189.6</v>
      </c>
      <c r="G121" s="36">
        <f t="shared" si="21"/>
        <v>10</v>
      </c>
      <c r="H121" s="29" t="s">
        <v>351</v>
      </c>
      <c r="I121" s="69">
        <f t="shared" si="22"/>
        <v>5</v>
      </c>
      <c r="J121" s="32">
        <v>3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3">
        <v>4282</v>
      </c>
      <c r="V121" s="32">
        <v>1</v>
      </c>
      <c r="W121" s="32">
        <v>0</v>
      </c>
      <c r="X121" s="32">
        <v>0</v>
      </c>
      <c r="Y121" s="32">
        <v>0</v>
      </c>
      <c r="Z121" s="32">
        <v>0</v>
      </c>
      <c r="AA121" s="32">
        <v>0</v>
      </c>
      <c r="AB121" s="32">
        <v>0</v>
      </c>
      <c r="AC121" s="32">
        <v>0</v>
      </c>
      <c r="AD121" s="32">
        <v>0</v>
      </c>
      <c r="AE121" s="32">
        <v>0</v>
      </c>
      <c r="AF121" s="42">
        <v>0</v>
      </c>
      <c r="AG121" s="31">
        <f t="shared" si="23"/>
        <v>1</v>
      </c>
      <c r="AH121" s="25">
        <f t="shared" si="37"/>
        <v>214.1</v>
      </c>
      <c r="AI121" s="25">
        <f t="shared" si="24"/>
        <v>72</v>
      </c>
      <c r="AJ121" s="34">
        <v>0</v>
      </c>
      <c r="AK121" s="25">
        <v>72</v>
      </c>
      <c r="AL121" s="112">
        <f t="shared" si="25"/>
        <v>10.705</v>
      </c>
      <c r="AM121" s="35">
        <f t="shared" si="26"/>
        <v>66.370854740775343</v>
      </c>
      <c r="AN121" s="36">
        <f t="shared" si="27"/>
        <v>5</v>
      </c>
      <c r="AO121" s="35">
        <f t="shared" si="28"/>
        <v>33.629145259224664</v>
      </c>
      <c r="AP121" s="30">
        <f t="shared" si="29"/>
        <v>139.27920895134008</v>
      </c>
      <c r="AQ121" s="107">
        <f t="shared" si="30"/>
        <v>0</v>
      </c>
      <c r="AR121" s="109">
        <f t="shared" si="31"/>
        <v>100</v>
      </c>
      <c r="AS121" s="34">
        <f t="shared" si="32"/>
        <v>10</v>
      </c>
      <c r="AT121" s="37">
        <v>1</v>
      </c>
      <c r="AU121" s="38">
        <f t="shared" si="33"/>
        <v>13.010668748373666</v>
      </c>
      <c r="AV121" s="37">
        <v>0</v>
      </c>
      <c r="AW121" s="66"/>
      <c r="AX121" s="37">
        <v>1</v>
      </c>
      <c r="AY121" s="37">
        <f t="shared" si="38"/>
        <v>8</v>
      </c>
      <c r="AZ121" s="37">
        <v>2</v>
      </c>
      <c r="BA121" s="37">
        <f t="shared" si="39"/>
        <v>16</v>
      </c>
      <c r="BB121" s="37">
        <v>0</v>
      </c>
      <c r="BC121" s="37">
        <v>5</v>
      </c>
      <c r="BD121" s="37">
        <v>5</v>
      </c>
      <c r="BE121" s="37" t="s">
        <v>375</v>
      </c>
      <c r="BF121" s="37" t="s">
        <v>376</v>
      </c>
      <c r="BG121" s="127">
        <f t="shared" si="36"/>
        <v>35</v>
      </c>
      <c r="BH121" s="75">
        <v>43</v>
      </c>
      <c r="BI121" s="75">
        <v>77</v>
      </c>
      <c r="BJ121" s="1"/>
      <c r="BK121" s="1"/>
      <c r="BL121" s="1"/>
    </row>
    <row r="122" spans="1:64" x14ac:dyDescent="0.3">
      <c r="A122" s="28" t="s">
        <v>160</v>
      </c>
      <c r="B122" s="28" t="s">
        <v>242</v>
      </c>
      <c r="C122" s="29" t="s">
        <v>231</v>
      </c>
      <c r="D122" s="29" t="s">
        <v>252</v>
      </c>
      <c r="E122" s="102">
        <v>6332</v>
      </c>
      <c r="F122" s="30">
        <v>226.1</v>
      </c>
      <c r="G122" s="36">
        <f t="shared" si="21"/>
        <v>10</v>
      </c>
      <c r="H122" s="29" t="s">
        <v>351</v>
      </c>
      <c r="I122" s="69">
        <f t="shared" si="22"/>
        <v>5</v>
      </c>
      <c r="J122" s="32">
        <v>2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3">
        <v>4808</v>
      </c>
      <c r="V122" s="32">
        <v>1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32">
        <v>0</v>
      </c>
      <c r="AC122" s="32">
        <v>0</v>
      </c>
      <c r="AD122" s="32">
        <v>0</v>
      </c>
      <c r="AE122" s="32">
        <v>0</v>
      </c>
      <c r="AF122" s="42">
        <v>0</v>
      </c>
      <c r="AG122" s="31">
        <f t="shared" si="23"/>
        <v>1</v>
      </c>
      <c r="AH122" s="25">
        <f t="shared" si="37"/>
        <v>240.4</v>
      </c>
      <c r="AI122" s="25">
        <f t="shared" si="24"/>
        <v>71</v>
      </c>
      <c r="AJ122" s="34">
        <v>0</v>
      </c>
      <c r="AK122" s="25">
        <v>71</v>
      </c>
      <c r="AL122" s="112">
        <f t="shared" si="25"/>
        <v>12.02</v>
      </c>
      <c r="AM122" s="35">
        <f t="shared" si="26"/>
        <v>70.465890183028293</v>
      </c>
      <c r="AN122" s="36">
        <f t="shared" si="27"/>
        <v>5</v>
      </c>
      <c r="AO122" s="35">
        <f t="shared" si="28"/>
        <v>29.534109816971714</v>
      </c>
      <c r="AP122" s="30">
        <f t="shared" si="29"/>
        <v>189.82943777637399</v>
      </c>
      <c r="AQ122" s="107">
        <f t="shared" si="30"/>
        <v>0</v>
      </c>
      <c r="AR122" s="109">
        <f t="shared" si="31"/>
        <v>100</v>
      </c>
      <c r="AS122" s="34">
        <f t="shared" si="32"/>
        <v>10</v>
      </c>
      <c r="AT122" s="37">
        <v>0</v>
      </c>
      <c r="AU122" s="38">
        <f t="shared" si="33"/>
        <v>0</v>
      </c>
      <c r="AV122" s="37">
        <v>0</v>
      </c>
      <c r="AW122" s="66" t="s">
        <v>400</v>
      </c>
      <c r="AX122" s="37">
        <v>3</v>
      </c>
      <c r="AY122" s="37">
        <f t="shared" si="38"/>
        <v>24</v>
      </c>
      <c r="AZ122" s="37">
        <v>5</v>
      </c>
      <c r="BA122" s="37">
        <f t="shared" si="39"/>
        <v>40</v>
      </c>
      <c r="BB122" s="37">
        <v>0</v>
      </c>
      <c r="BC122" s="37">
        <v>5</v>
      </c>
      <c r="BD122" s="37">
        <v>5</v>
      </c>
      <c r="BE122" s="37" t="s">
        <v>375</v>
      </c>
      <c r="BF122" s="37" t="s">
        <v>376</v>
      </c>
      <c r="BG122" s="127">
        <f t="shared" si="36"/>
        <v>35</v>
      </c>
      <c r="BH122" s="75">
        <v>62</v>
      </c>
      <c r="BI122" s="75">
        <v>141</v>
      </c>
      <c r="BJ122" s="1"/>
      <c r="BK122" s="1"/>
      <c r="BL122" s="1"/>
    </row>
    <row r="123" spans="1:64" x14ac:dyDescent="0.3">
      <c r="A123" s="28" t="s">
        <v>105</v>
      </c>
      <c r="B123" s="28" t="s">
        <v>140</v>
      </c>
      <c r="C123" s="29" t="s">
        <v>143</v>
      </c>
      <c r="D123" s="29" t="s">
        <v>147</v>
      </c>
      <c r="E123" s="102">
        <v>74419</v>
      </c>
      <c r="F123" s="30">
        <v>422.9</v>
      </c>
      <c r="G123" s="36">
        <f t="shared" si="21"/>
        <v>10</v>
      </c>
      <c r="H123" s="29" t="s">
        <v>351</v>
      </c>
      <c r="I123" s="69">
        <f t="shared" si="22"/>
        <v>5</v>
      </c>
      <c r="J123" s="32">
        <v>5</v>
      </c>
      <c r="K123" s="32">
        <v>1</v>
      </c>
      <c r="L123" s="32">
        <v>1</v>
      </c>
      <c r="M123" s="32">
        <v>1</v>
      </c>
      <c r="N123" s="32">
        <v>2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3">
        <v>47698</v>
      </c>
      <c r="V123" s="32">
        <v>34</v>
      </c>
      <c r="W123" s="32">
        <v>0</v>
      </c>
      <c r="X123" s="32">
        <v>3</v>
      </c>
      <c r="Y123" s="32">
        <v>0</v>
      </c>
      <c r="Z123" s="32">
        <v>21</v>
      </c>
      <c r="AA123" s="32">
        <v>0</v>
      </c>
      <c r="AB123" s="32">
        <v>0</v>
      </c>
      <c r="AC123" s="32">
        <v>0</v>
      </c>
      <c r="AD123" s="32">
        <v>0</v>
      </c>
      <c r="AE123" s="32">
        <v>0</v>
      </c>
      <c r="AF123" s="42">
        <v>0</v>
      </c>
      <c r="AG123" s="31">
        <f t="shared" si="23"/>
        <v>58</v>
      </c>
      <c r="AH123" s="25">
        <f>+(U131*5)/100</f>
        <v>301.39999999999998</v>
      </c>
      <c r="AI123" s="25">
        <f t="shared" si="24"/>
        <v>894</v>
      </c>
      <c r="AJ123" s="34">
        <v>32</v>
      </c>
      <c r="AK123" s="25">
        <v>862</v>
      </c>
      <c r="AL123" s="112">
        <f t="shared" si="25"/>
        <v>15.07</v>
      </c>
      <c r="AM123" s="35">
        <f t="shared" si="26"/>
        <v>-196.61579296615795</v>
      </c>
      <c r="AN123" s="36">
        <f t="shared" si="27"/>
        <v>0</v>
      </c>
      <c r="AO123" s="35">
        <f t="shared" si="28"/>
        <v>296.61579296615798</v>
      </c>
      <c r="AP123" s="30">
        <f t="shared" si="29"/>
        <v>20.250204920786359</v>
      </c>
      <c r="AQ123" s="107">
        <f t="shared" si="30"/>
        <v>42.999771563713573</v>
      </c>
      <c r="AR123" s="109">
        <f t="shared" si="31"/>
        <v>-112.34240212342404</v>
      </c>
      <c r="AS123" s="34">
        <f t="shared" si="32"/>
        <v>0</v>
      </c>
      <c r="AT123" s="37">
        <v>28</v>
      </c>
      <c r="AU123" s="38">
        <f t="shared" si="33"/>
        <v>37.624800118249368</v>
      </c>
      <c r="AV123" s="37">
        <v>1</v>
      </c>
      <c r="AW123" s="66"/>
      <c r="AX123" s="37">
        <v>15</v>
      </c>
      <c r="AY123" s="37">
        <f t="shared" si="38"/>
        <v>120</v>
      </c>
      <c r="AZ123" s="37">
        <v>43</v>
      </c>
      <c r="BA123" s="37">
        <f t="shared" si="39"/>
        <v>344</v>
      </c>
      <c r="BB123" s="37">
        <v>5</v>
      </c>
      <c r="BC123" s="37">
        <v>52</v>
      </c>
      <c r="BD123" s="37">
        <v>0</v>
      </c>
      <c r="BE123" s="37" t="s">
        <v>375</v>
      </c>
      <c r="BF123" s="37" t="s">
        <v>429</v>
      </c>
      <c r="BG123" s="127">
        <f t="shared" si="36"/>
        <v>15</v>
      </c>
      <c r="BH123" s="75">
        <v>43</v>
      </c>
      <c r="BI123" s="75">
        <v>643</v>
      </c>
      <c r="BJ123" s="1"/>
      <c r="BK123" s="1"/>
      <c r="BL123" s="1"/>
    </row>
    <row r="124" spans="1:64" x14ac:dyDescent="0.3">
      <c r="A124" s="28" t="s">
        <v>105</v>
      </c>
      <c r="B124" s="28" t="s">
        <v>106</v>
      </c>
      <c r="C124" s="29" t="s">
        <v>118</v>
      </c>
      <c r="D124" s="29" t="s">
        <v>120</v>
      </c>
      <c r="E124" s="102">
        <v>29548</v>
      </c>
      <c r="F124" s="30">
        <v>111.9</v>
      </c>
      <c r="G124" s="36">
        <f t="shared" si="21"/>
        <v>10</v>
      </c>
      <c r="H124" s="29" t="s">
        <v>350</v>
      </c>
      <c r="I124" s="69">
        <f t="shared" si="22"/>
        <v>8</v>
      </c>
      <c r="J124" s="32">
        <v>8</v>
      </c>
      <c r="K124" s="32">
        <v>2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U124" s="33">
        <v>17583</v>
      </c>
      <c r="V124" s="32">
        <v>8</v>
      </c>
      <c r="W124" s="32">
        <v>0</v>
      </c>
      <c r="X124" s="32">
        <v>0</v>
      </c>
      <c r="Y124" s="32">
        <v>0</v>
      </c>
      <c r="Z124" s="32">
        <v>0</v>
      </c>
      <c r="AA124" s="32">
        <v>0</v>
      </c>
      <c r="AB124" s="32">
        <v>0</v>
      </c>
      <c r="AC124" s="32">
        <v>0</v>
      </c>
      <c r="AD124" s="32">
        <v>0</v>
      </c>
      <c r="AE124" s="32">
        <v>0</v>
      </c>
      <c r="AF124" s="42">
        <v>0</v>
      </c>
      <c r="AG124" s="31">
        <f t="shared" si="23"/>
        <v>8</v>
      </c>
      <c r="AH124" s="25">
        <f t="shared" ref="AH124:AH155" si="40">+(U124*5)/100</f>
        <v>879.15</v>
      </c>
      <c r="AI124" s="25">
        <f t="shared" si="24"/>
        <v>212</v>
      </c>
      <c r="AJ124" s="34">
        <v>1</v>
      </c>
      <c r="AK124" s="25">
        <v>211</v>
      </c>
      <c r="AL124" s="112">
        <f t="shared" si="25"/>
        <v>43.957500000000003</v>
      </c>
      <c r="AM124" s="35">
        <f t="shared" si="26"/>
        <v>75.885798782915316</v>
      </c>
      <c r="AN124" s="36">
        <f t="shared" si="27"/>
        <v>8</v>
      </c>
      <c r="AO124" s="35">
        <f t="shared" si="28"/>
        <v>24.114201217084684</v>
      </c>
      <c r="AP124" s="30">
        <f t="shared" si="29"/>
        <v>148.76641397048871</v>
      </c>
      <c r="AQ124" s="107">
        <f t="shared" si="30"/>
        <v>3.3843238121023425</v>
      </c>
      <c r="AR124" s="109">
        <f t="shared" si="31"/>
        <v>97.725075356878804</v>
      </c>
      <c r="AS124" s="34">
        <f t="shared" si="32"/>
        <v>8</v>
      </c>
      <c r="AT124" s="37">
        <v>3</v>
      </c>
      <c r="AU124" s="38">
        <f t="shared" si="33"/>
        <v>10.152971436307025</v>
      </c>
      <c r="AV124" s="37">
        <v>1</v>
      </c>
      <c r="AW124" s="66"/>
      <c r="AX124" s="37">
        <v>3</v>
      </c>
      <c r="AY124" s="37">
        <f t="shared" si="38"/>
        <v>24</v>
      </c>
      <c r="AZ124" s="37">
        <v>2</v>
      </c>
      <c r="BA124" s="37">
        <f t="shared" si="39"/>
        <v>16</v>
      </c>
      <c r="BB124" s="37">
        <v>1</v>
      </c>
      <c r="BC124" s="37">
        <v>30</v>
      </c>
      <c r="BD124" s="37">
        <v>0</v>
      </c>
      <c r="BE124" s="37" t="s">
        <v>375</v>
      </c>
      <c r="BF124" s="37" t="s">
        <v>429</v>
      </c>
      <c r="BG124" s="127">
        <f t="shared" si="36"/>
        <v>34</v>
      </c>
      <c r="BH124" s="75">
        <v>124</v>
      </c>
      <c r="BI124" s="75">
        <v>228</v>
      </c>
    </row>
    <row r="125" spans="1:64" x14ac:dyDescent="0.3">
      <c r="A125" s="28" t="s">
        <v>105</v>
      </c>
      <c r="B125" s="28" t="s">
        <v>106</v>
      </c>
      <c r="C125" s="29" t="s">
        <v>106</v>
      </c>
      <c r="D125" s="29" t="s">
        <v>110</v>
      </c>
      <c r="E125" s="102">
        <v>31209</v>
      </c>
      <c r="F125" s="30">
        <v>208.1</v>
      </c>
      <c r="G125" s="36">
        <f t="shared" si="21"/>
        <v>10</v>
      </c>
      <c r="H125" s="29" t="s">
        <v>350</v>
      </c>
      <c r="I125" s="69">
        <f t="shared" si="22"/>
        <v>8</v>
      </c>
      <c r="J125" s="32">
        <v>10</v>
      </c>
      <c r="K125" s="32">
        <v>1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0</v>
      </c>
      <c r="U125" s="33">
        <v>16449</v>
      </c>
      <c r="V125" s="32">
        <v>4</v>
      </c>
      <c r="W125" s="32">
        <v>0</v>
      </c>
      <c r="X125" s="32">
        <v>0</v>
      </c>
      <c r="Y125" s="32">
        <v>0</v>
      </c>
      <c r="Z125" s="32">
        <v>0</v>
      </c>
      <c r="AA125" s="32">
        <v>0</v>
      </c>
      <c r="AB125" s="32">
        <v>0</v>
      </c>
      <c r="AC125" s="32">
        <v>0</v>
      </c>
      <c r="AD125" s="32">
        <v>0</v>
      </c>
      <c r="AE125" s="32">
        <v>0</v>
      </c>
      <c r="AF125" s="42">
        <v>0</v>
      </c>
      <c r="AG125" s="31">
        <f t="shared" si="23"/>
        <v>4</v>
      </c>
      <c r="AH125" s="25">
        <f t="shared" si="40"/>
        <v>822.45</v>
      </c>
      <c r="AI125" s="25">
        <f t="shared" si="24"/>
        <v>189</v>
      </c>
      <c r="AJ125" s="34">
        <v>1</v>
      </c>
      <c r="AK125" s="25">
        <v>188</v>
      </c>
      <c r="AL125" s="112">
        <f t="shared" si="25"/>
        <v>41.122500000000002</v>
      </c>
      <c r="AM125" s="35">
        <f t="shared" si="26"/>
        <v>77.019879627940909</v>
      </c>
      <c r="AN125" s="36">
        <f t="shared" si="27"/>
        <v>8</v>
      </c>
      <c r="AO125" s="35">
        <f t="shared" si="28"/>
        <v>22.980120372059091</v>
      </c>
      <c r="AP125" s="30">
        <f t="shared" si="29"/>
        <v>131.7648755166779</v>
      </c>
      <c r="AQ125" s="107">
        <f t="shared" si="30"/>
        <v>3.2042039155371844</v>
      </c>
      <c r="AR125" s="109">
        <f t="shared" si="31"/>
        <v>97.568241230469937</v>
      </c>
      <c r="AS125" s="34">
        <f t="shared" si="32"/>
        <v>8</v>
      </c>
      <c r="AT125" s="37">
        <v>3</v>
      </c>
      <c r="AU125" s="38">
        <f t="shared" si="33"/>
        <v>9.6126117466115542</v>
      </c>
      <c r="AV125" s="37">
        <v>1</v>
      </c>
      <c r="AW125" s="66"/>
      <c r="AX125" s="37">
        <v>4</v>
      </c>
      <c r="AY125" s="37">
        <f t="shared" si="38"/>
        <v>32</v>
      </c>
      <c r="AZ125" s="37">
        <v>9</v>
      </c>
      <c r="BA125" s="37">
        <f t="shared" si="39"/>
        <v>72</v>
      </c>
      <c r="BB125" s="37">
        <v>0</v>
      </c>
      <c r="BC125" s="37">
        <v>32</v>
      </c>
      <c r="BD125" s="37">
        <v>0</v>
      </c>
      <c r="BE125" s="37" t="s">
        <v>375</v>
      </c>
      <c r="BF125" s="37" t="s">
        <v>429</v>
      </c>
      <c r="BG125" s="127">
        <f t="shared" si="36"/>
        <v>34</v>
      </c>
      <c r="BH125" s="75">
        <v>55</v>
      </c>
      <c r="BI125" s="75">
        <v>131</v>
      </c>
    </row>
    <row r="126" spans="1:64" s="1" customFormat="1" x14ac:dyDescent="0.3">
      <c r="A126" s="28" t="s">
        <v>105</v>
      </c>
      <c r="B126" s="28" t="s">
        <v>122</v>
      </c>
      <c r="C126" s="29" t="s">
        <v>127</v>
      </c>
      <c r="D126" s="29" t="s">
        <v>130</v>
      </c>
      <c r="E126" s="102">
        <v>23564</v>
      </c>
      <c r="F126" s="30">
        <v>556.79999999999995</v>
      </c>
      <c r="G126" s="36">
        <f t="shared" si="21"/>
        <v>10</v>
      </c>
      <c r="H126" s="29" t="s">
        <v>352</v>
      </c>
      <c r="I126" s="69">
        <f t="shared" si="22"/>
        <v>3</v>
      </c>
      <c r="J126" s="32">
        <v>2</v>
      </c>
      <c r="K126" s="32">
        <v>0</v>
      </c>
      <c r="L126" s="32">
        <v>0</v>
      </c>
      <c r="M126" s="32">
        <v>1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3">
        <v>7038</v>
      </c>
      <c r="V126" s="32">
        <v>72</v>
      </c>
      <c r="W126" s="32">
        <v>0</v>
      </c>
      <c r="X126" s="32">
        <v>3</v>
      </c>
      <c r="Y126" s="32">
        <v>0</v>
      </c>
      <c r="Z126" s="32">
        <v>2</v>
      </c>
      <c r="AA126" s="32">
        <v>0</v>
      </c>
      <c r="AB126" s="32">
        <v>1</v>
      </c>
      <c r="AC126" s="32">
        <v>0</v>
      </c>
      <c r="AD126" s="32">
        <v>0</v>
      </c>
      <c r="AE126" s="32">
        <v>0</v>
      </c>
      <c r="AF126" s="42">
        <v>0</v>
      </c>
      <c r="AG126" s="31">
        <f t="shared" si="23"/>
        <v>78</v>
      </c>
      <c r="AH126" s="25">
        <f t="shared" si="40"/>
        <v>351.9</v>
      </c>
      <c r="AI126" s="25">
        <f t="shared" si="24"/>
        <v>46</v>
      </c>
      <c r="AJ126" s="34">
        <v>2</v>
      </c>
      <c r="AK126" s="25">
        <v>44</v>
      </c>
      <c r="AL126" s="112">
        <f t="shared" si="25"/>
        <v>17.594999999999999</v>
      </c>
      <c r="AM126" s="35">
        <f t="shared" si="26"/>
        <v>86.928104575163403</v>
      </c>
      <c r="AN126" s="36">
        <f t="shared" si="27"/>
        <v>8</v>
      </c>
      <c r="AO126" s="35">
        <f t="shared" si="28"/>
        <v>13.071895424836603</v>
      </c>
      <c r="AP126" s="30">
        <f t="shared" si="29"/>
        <v>74.668986589713114</v>
      </c>
      <c r="AQ126" s="107">
        <f t="shared" si="30"/>
        <v>8.4875233406891866</v>
      </c>
      <c r="AR126" s="109">
        <f t="shared" si="31"/>
        <v>88.633134413185559</v>
      </c>
      <c r="AS126" s="34">
        <f t="shared" si="32"/>
        <v>8</v>
      </c>
      <c r="AT126" s="37">
        <v>6</v>
      </c>
      <c r="AU126" s="38">
        <f t="shared" si="33"/>
        <v>25.462570022067563</v>
      </c>
      <c r="AV126" s="37">
        <v>0</v>
      </c>
      <c r="AW126" s="66"/>
      <c r="AX126" s="37">
        <v>12</v>
      </c>
      <c r="AY126" s="37">
        <f t="shared" si="38"/>
        <v>96</v>
      </c>
      <c r="AZ126" s="37">
        <v>36</v>
      </c>
      <c r="BA126" s="37">
        <f t="shared" si="39"/>
        <v>288</v>
      </c>
      <c r="BB126" s="37">
        <v>0</v>
      </c>
      <c r="BC126" s="37">
        <v>31</v>
      </c>
      <c r="BD126" s="37">
        <v>5</v>
      </c>
      <c r="BE126" s="37" t="s">
        <v>429</v>
      </c>
      <c r="BF126" s="37" t="s">
        <v>429</v>
      </c>
      <c r="BG126" s="127">
        <f t="shared" si="36"/>
        <v>34</v>
      </c>
      <c r="BH126" s="75">
        <v>28</v>
      </c>
      <c r="BI126" s="75">
        <v>32</v>
      </c>
    </row>
    <row r="127" spans="1:64" s="1" customFormat="1" x14ac:dyDescent="0.3">
      <c r="A127" s="28" t="s">
        <v>4</v>
      </c>
      <c r="B127" s="28" t="s">
        <v>5</v>
      </c>
      <c r="C127" s="29" t="s">
        <v>18</v>
      </c>
      <c r="D127" s="29" t="s">
        <v>19</v>
      </c>
      <c r="E127" s="102">
        <v>5187</v>
      </c>
      <c r="F127" s="44">
        <v>96</v>
      </c>
      <c r="G127" s="36">
        <f t="shared" si="21"/>
        <v>8</v>
      </c>
      <c r="H127" s="29" t="s">
        <v>350</v>
      </c>
      <c r="I127" s="69">
        <f t="shared" si="22"/>
        <v>8</v>
      </c>
      <c r="J127" s="41">
        <v>3</v>
      </c>
      <c r="K127" s="41">
        <v>1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32">
        <v>0</v>
      </c>
      <c r="R127" s="41">
        <v>0</v>
      </c>
      <c r="S127" s="41">
        <v>0</v>
      </c>
      <c r="T127" s="41">
        <v>0</v>
      </c>
      <c r="U127" s="33">
        <v>12367</v>
      </c>
      <c r="V127" s="32">
        <v>2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3">
        <v>0</v>
      </c>
      <c r="AG127" s="31">
        <f t="shared" si="23"/>
        <v>2</v>
      </c>
      <c r="AH127" s="25">
        <f t="shared" si="40"/>
        <v>618.35</v>
      </c>
      <c r="AI127" s="25">
        <f t="shared" si="24"/>
        <v>101</v>
      </c>
      <c r="AJ127" s="34">
        <v>0</v>
      </c>
      <c r="AK127" s="25">
        <v>101</v>
      </c>
      <c r="AL127" s="112">
        <f t="shared" si="25"/>
        <v>30.9175</v>
      </c>
      <c r="AM127" s="35">
        <f t="shared" si="26"/>
        <v>83.666208457993051</v>
      </c>
      <c r="AN127" s="36">
        <f t="shared" si="27"/>
        <v>8</v>
      </c>
      <c r="AO127" s="35">
        <f t="shared" si="28"/>
        <v>16.333791542006953</v>
      </c>
      <c r="AP127" s="30">
        <f t="shared" si="29"/>
        <v>596.05745132060929</v>
      </c>
      <c r="AQ127" s="107">
        <f t="shared" si="30"/>
        <v>0</v>
      </c>
      <c r="AR127" s="109">
        <f t="shared" si="31"/>
        <v>100</v>
      </c>
      <c r="AS127" s="34">
        <f t="shared" si="32"/>
        <v>10</v>
      </c>
      <c r="AT127" s="37">
        <v>0</v>
      </c>
      <c r="AU127" s="38">
        <f t="shared" si="33"/>
        <v>0</v>
      </c>
      <c r="AV127" s="37">
        <v>1</v>
      </c>
      <c r="AW127" s="66"/>
      <c r="AX127" s="37">
        <v>6</v>
      </c>
      <c r="AY127" s="37">
        <f t="shared" si="38"/>
        <v>48</v>
      </c>
      <c r="AZ127" s="37">
        <v>9</v>
      </c>
      <c r="BA127" s="37">
        <f t="shared" si="39"/>
        <v>72</v>
      </c>
      <c r="BB127" s="37">
        <v>3</v>
      </c>
      <c r="BC127" s="37">
        <v>7</v>
      </c>
      <c r="BD127" s="37">
        <v>0</v>
      </c>
      <c r="BE127" s="37" t="s">
        <v>428</v>
      </c>
      <c r="BF127" s="37" t="s">
        <v>429</v>
      </c>
      <c r="BG127" s="127">
        <f t="shared" si="36"/>
        <v>34</v>
      </c>
      <c r="BH127" s="75">
        <v>59</v>
      </c>
      <c r="BI127" s="75">
        <v>104</v>
      </c>
      <c r="BJ127" s="12"/>
      <c r="BK127" s="12"/>
      <c r="BL127" s="12"/>
    </row>
    <row r="128" spans="1:64" s="1" customFormat="1" x14ac:dyDescent="0.3">
      <c r="A128" s="28" t="s">
        <v>4</v>
      </c>
      <c r="B128" s="28" t="s">
        <v>5</v>
      </c>
      <c r="C128" s="29" t="s">
        <v>38</v>
      </c>
      <c r="D128" s="29" t="s">
        <v>41</v>
      </c>
      <c r="E128" s="102">
        <v>10214</v>
      </c>
      <c r="F128" s="30">
        <v>76.5</v>
      </c>
      <c r="G128" s="36">
        <f t="shared" si="21"/>
        <v>8</v>
      </c>
      <c r="H128" s="29" t="s">
        <v>349</v>
      </c>
      <c r="I128" s="69">
        <f t="shared" si="22"/>
        <v>10</v>
      </c>
      <c r="J128" s="41">
        <v>3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32">
        <v>0</v>
      </c>
      <c r="R128" s="41">
        <v>0</v>
      </c>
      <c r="S128" s="41">
        <v>0</v>
      </c>
      <c r="T128" s="41">
        <v>0</v>
      </c>
      <c r="U128" s="33">
        <v>6618</v>
      </c>
      <c r="V128" s="32">
        <v>3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3">
        <v>0</v>
      </c>
      <c r="AG128" s="31">
        <f t="shared" si="23"/>
        <v>3</v>
      </c>
      <c r="AH128" s="25">
        <f t="shared" si="40"/>
        <v>330.9</v>
      </c>
      <c r="AI128" s="25">
        <f t="shared" si="24"/>
        <v>47</v>
      </c>
      <c r="AJ128" s="34">
        <v>1</v>
      </c>
      <c r="AK128" s="25">
        <v>46</v>
      </c>
      <c r="AL128" s="112">
        <f t="shared" si="25"/>
        <v>16.545000000000002</v>
      </c>
      <c r="AM128" s="35">
        <f t="shared" si="26"/>
        <v>85.796313085524318</v>
      </c>
      <c r="AN128" s="36">
        <f t="shared" si="27"/>
        <v>8</v>
      </c>
      <c r="AO128" s="35">
        <f t="shared" si="28"/>
        <v>14.203686914475675</v>
      </c>
      <c r="AP128" s="30">
        <f t="shared" si="29"/>
        <v>161.98355198746816</v>
      </c>
      <c r="AQ128" s="107">
        <f t="shared" si="30"/>
        <v>9.7904836498923036</v>
      </c>
      <c r="AR128" s="109">
        <f t="shared" si="31"/>
        <v>93.955877908733754</v>
      </c>
      <c r="AS128" s="34">
        <f t="shared" si="32"/>
        <v>8</v>
      </c>
      <c r="AT128" s="37">
        <v>2</v>
      </c>
      <c r="AU128" s="38">
        <f t="shared" si="33"/>
        <v>19.580967299784607</v>
      </c>
      <c r="AV128" s="37">
        <v>0</v>
      </c>
      <c r="AW128" s="66" t="s">
        <v>435</v>
      </c>
      <c r="AX128" s="37">
        <v>2</v>
      </c>
      <c r="AY128" s="37">
        <f t="shared" si="38"/>
        <v>16</v>
      </c>
      <c r="AZ128" s="37">
        <v>6</v>
      </c>
      <c r="BA128" s="37">
        <f t="shared" si="39"/>
        <v>48</v>
      </c>
      <c r="BB128" s="37">
        <v>0</v>
      </c>
      <c r="BC128" s="37">
        <v>10</v>
      </c>
      <c r="BD128" s="37">
        <v>0</v>
      </c>
      <c r="BE128" s="37" t="s">
        <v>428</v>
      </c>
      <c r="BF128" s="37" t="s">
        <v>429</v>
      </c>
      <c r="BG128" s="127">
        <f t="shared" si="36"/>
        <v>34</v>
      </c>
      <c r="BH128" s="75">
        <v>59</v>
      </c>
      <c r="BI128" s="75">
        <v>77</v>
      </c>
      <c r="BJ128" s="12"/>
      <c r="BK128" s="12"/>
      <c r="BL128" s="12"/>
    </row>
    <row r="129" spans="1:64" s="1" customFormat="1" x14ac:dyDescent="0.3">
      <c r="A129" s="28" t="s">
        <v>4</v>
      </c>
      <c r="B129" s="28" t="s">
        <v>5</v>
      </c>
      <c r="C129" s="29" t="s">
        <v>23</v>
      </c>
      <c r="D129" s="29" t="s">
        <v>27</v>
      </c>
      <c r="E129" s="102">
        <v>4637</v>
      </c>
      <c r="F129" s="30">
        <v>114.7</v>
      </c>
      <c r="G129" s="36">
        <f t="shared" si="21"/>
        <v>10</v>
      </c>
      <c r="H129" s="29" t="s">
        <v>350</v>
      </c>
      <c r="I129" s="69">
        <f t="shared" si="22"/>
        <v>8</v>
      </c>
      <c r="J129" s="41">
        <v>2</v>
      </c>
      <c r="K129" s="41">
        <v>1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32">
        <v>0</v>
      </c>
      <c r="R129" s="41">
        <v>0</v>
      </c>
      <c r="S129" s="41">
        <v>0</v>
      </c>
      <c r="T129" s="41">
        <v>0</v>
      </c>
      <c r="U129" s="33">
        <v>6503</v>
      </c>
      <c r="V129" s="32">
        <v>3</v>
      </c>
      <c r="W129" s="43">
        <v>0</v>
      </c>
      <c r="X129" s="43">
        <v>0</v>
      </c>
      <c r="Y129" s="43">
        <v>0</v>
      </c>
      <c r="Z129" s="43">
        <v>0</v>
      </c>
      <c r="AA129" s="43">
        <v>0</v>
      </c>
      <c r="AB129" s="43">
        <v>0</v>
      </c>
      <c r="AC129" s="43">
        <v>0</v>
      </c>
      <c r="AD129" s="43">
        <v>0</v>
      </c>
      <c r="AE129" s="43">
        <v>0</v>
      </c>
      <c r="AF129" s="43">
        <v>0</v>
      </c>
      <c r="AG129" s="31">
        <f t="shared" si="23"/>
        <v>3</v>
      </c>
      <c r="AH129" s="25">
        <f t="shared" si="40"/>
        <v>325.14999999999998</v>
      </c>
      <c r="AI129" s="25">
        <f t="shared" si="24"/>
        <v>29</v>
      </c>
      <c r="AJ129" s="34">
        <v>1</v>
      </c>
      <c r="AK129" s="25">
        <v>28</v>
      </c>
      <c r="AL129" s="112">
        <f t="shared" si="25"/>
        <v>16.2575</v>
      </c>
      <c r="AM129" s="35">
        <f t="shared" si="26"/>
        <v>91.081039520221438</v>
      </c>
      <c r="AN129" s="36">
        <f t="shared" si="27"/>
        <v>8</v>
      </c>
      <c r="AO129" s="35">
        <f t="shared" si="28"/>
        <v>8.9189604797785655</v>
      </c>
      <c r="AP129" s="30">
        <f t="shared" si="29"/>
        <v>350.6038386888074</v>
      </c>
      <c r="AQ129" s="107">
        <f t="shared" si="30"/>
        <v>21.565667457407809</v>
      </c>
      <c r="AR129" s="109">
        <f t="shared" si="31"/>
        <v>93.848992772566504</v>
      </c>
      <c r="AS129" s="34">
        <f t="shared" si="32"/>
        <v>8</v>
      </c>
      <c r="AT129" s="37">
        <v>0</v>
      </c>
      <c r="AU129" s="38">
        <f t="shared" si="33"/>
        <v>0</v>
      </c>
      <c r="AV129" s="37">
        <v>0</v>
      </c>
      <c r="AW129" s="66" t="s">
        <v>436</v>
      </c>
      <c r="AX129" s="37">
        <v>1</v>
      </c>
      <c r="AY129" s="37">
        <f t="shared" si="38"/>
        <v>8</v>
      </c>
      <c r="AZ129" s="37">
        <v>4</v>
      </c>
      <c r="BA129" s="37">
        <f t="shared" si="39"/>
        <v>32</v>
      </c>
      <c r="BB129" s="37">
        <v>0</v>
      </c>
      <c r="BC129" s="37">
        <v>7</v>
      </c>
      <c r="BD129" s="37">
        <v>0</v>
      </c>
      <c r="BE129" s="37" t="s">
        <v>428</v>
      </c>
      <c r="BF129" s="37" t="s">
        <v>429</v>
      </c>
      <c r="BG129" s="127">
        <f t="shared" si="36"/>
        <v>34</v>
      </c>
      <c r="BH129" s="75">
        <v>42</v>
      </c>
      <c r="BI129" s="75">
        <v>56</v>
      </c>
      <c r="BJ129" s="12"/>
      <c r="BK129" s="12"/>
      <c r="BL129" s="12"/>
    </row>
    <row r="130" spans="1:64" s="1" customFormat="1" x14ac:dyDescent="0.3">
      <c r="A130" s="28" t="s">
        <v>4</v>
      </c>
      <c r="B130" s="28" t="s">
        <v>5</v>
      </c>
      <c r="C130" s="29" t="s">
        <v>5</v>
      </c>
      <c r="D130" s="29" t="s">
        <v>15</v>
      </c>
      <c r="E130" s="102">
        <v>857</v>
      </c>
      <c r="F130" s="30">
        <v>77.900000000000006</v>
      </c>
      <c r="G130" s="36">
        <f t="shared" si="21"/>
        <v>8</v>
      </c>
      <c r="H130" s="29" t="s">
        <v>350</v>
      </c>
      <c r="I130" s="69">
        <f t="shared" si="22"/>
        <v>8</v>
      </c>
      <c r="J130" s="41">
        <v>1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32">
        <v>0</v>
      </c>
      <c r="R130" s="41">
        <v>0</v>
      </c>
      <c r="S130" s="41">
        <v>0</v>
      </c>
      <c r="T130" s="41">
        <v>0</v>
      </c>
      <c r="U130" s="33">
        <v>1700</v>
      </c>
      <c r="V130" s="32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3">
        <v>0</v>
      </c>
      <c r="AG130" s="31">
        <f t="shared" si="23"/>
        <v>0</v>
      </c>
      <c r="AH130" s="25">
        <f t="shared" si="40"/>
        <v>85</v>
      </c>
      <c r="AI130" s="25">
        <f t="shared" si="24"/>
        <v>5</v>
      </c>
      <c r="AJ130" s="34">
        <v>0</v>
      </c>
      <c r="AK130" s="25">
        <v>5</v>
      </c>
      <c r="AL130" s="112">
        <f t="shared" si="25"/>
        <v>4.25</v>
      </c>
      <c r="AM130" s="35">
        <f t="shared" si="26"/>
        <v>94.117647058823522</v>
      </c>
      <c r="AN130" s="36">
        <f t="shared" si="27"/>
        <v>8</v>
      </c>
      <c r="AO130" s="35">
        <f t="shared" si="28"/>
        <v>5.8823529411764701</v>
      </c>
      <c r="AP130" s="30">
        <f t="shared" si="29"/>
        <v>495.91598599766633</v>
      </c>
      <c r="AQ130" s="107">
        <f t="shared" si="30"/>
        <v>0</v>
      </c>
      <c r="AR130" s="109">
        <f t="shared" si="31"/>
        <v>100</v>
      </c>
      <c r="AS130" s="34">
        <f t="shared" si="32"/>
        <v>10</v>
      </c>
      <c r="AT130" s="37">
        <v>0</v>
      </c>
      <c r="AU130" s="38">
        <f t="shared" si="33"/>
        <v>0</v>
      </c>
      <c r="AV130" s="37">
        <v>0</v>
      </c>
      <c r="AW130" s="66" t="s">
        <v>437</v>
      </c>
      <c r="AX130" s="37">
        <v>1</v>
      </c>
      <c r="AY130" s="37">
        <f t="shared" si="38"/>
        <v>8</v>
      </c>
      <c r="AZ130" s="37">
        <v>2</v>
      </c>
      <c r="BA130" s="37">
        <f t="shared" si="39"/>
        <v>16</v>
      </c>
      <c r="BB130" s="37">
        <v>0</v>
      </c>
      <c r="BC130" s="37">
        <v>1</v>
      </c>
      <c r="BD130" s="37">
        <v>0</v>
      </c>
      <c r="BE130" s="37" t="s">
        <v>428</v>
      </c>
      <c r="BF130" s="37" t="s">
        <v>429</v>
      </c>
      <c r="BG130" s="127">
        <f t="shared" si="36"/>
        <v>34</v>
      </c>
      <c r="BH130" s="75">
        <v>5</v>
      </c>
      <c r="BI130" s="75">
        <v>27</v>
      </c>
      <c r="BJ130" s="12"/>
      <c r="BK130" s="12"/>
      <c r="BL130" s="12"/>
    </row>
    <row r="131" spans="1:64" s="1" customFormat="1" x14ac:dyDescent="0.3">
      <c r="A131" s="28" t="s">
        <v>4</v>
      </c>
      <c r="B131" s="28" t="s">
        <v>43</v>
      </c>
      <c r="C131" s="29" t="s">
        <v>64</v>
      </c>
      <c r="D131" s="29" t="s">
        <v>65</v>
      </c>
      <c r="E131" s="102">
        <v>11796</v>
      </c>
      <c r="F131" s="39">
        <v>122</v>
      </c>
      <c r="G131" s="36">
        <f t="shared" si="21"/>
        <v>10</v>
      </c>
      <c r="H131" s="29" t="s">
        <v>350</v>
      </c>
      <c r="I131" s="69">
        <f t="shared" si="22"/>
        <v>8</v>
      </c>
      <c r="J131" s="45">
        <v>3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32">
        <v>0</v>
      </c>
      <c r="R131" s="45">
        <v>0</v>
      </c>
      <c r="S131" s="45">
        <v>0</v>
      </c>
      <c r="T131" s="45">
        <v>0</v>
      </c>
      <c r="U131" s="33">
        <v>6028</v>
      </c>
      <c r="V131" s="32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3">
        <v>0</v>
      </c>
      <c r="AG131" s="31">
        <f t="shared" si="23"/>
        <v>0</v>
      </c>
      <c r="AH131" s="25">
        <f t="shared" si="40"/>
        <v>301.39999999999998</v>
      </c>
      <c r="AI131" s="25">
        <f t="shared" si="24"/>
        <v>72</v>
      </c>
      <c r="AJ131" s="34">
        <v>1</v>
      </c>
      <c r="AK131" s="25">
        <v>71</v>
      </c>
      <c r="AL131" s="112">
        <f t="shared" si="25"/>
        <v>15.07</v>
      </c>
      <c r="AM131" s="35">
        <f t="shared" si="26"/>
        <v>76.111479761114794</v>
      </c>
      <c r="AN131" s="36">
        <f t="shared" si="27"/>
        <v>8</v>
      </c>
      <c r="AO131" s="35">
        <f t="shared" si="28"/>
        <v>23.888520238885206</v>
      </c>
      <c r="AP131" s="30">
        <f t="shared" si="29"/>
        <v>127.75517124448965</v>
      </c>
      <c r="AQ131" s="107">
        <f t="shared" si="30"/>
        <v>8.4774499830451013</v>
      </c>
      <c r="AR131" s="109">
        <f t="shared" si="31"/>
        <v>93.364299933642997</v>
      </c>
      <c r="AS131" s="34">
        <f t="shared" si="32"/>
        <v>8</v>
      </c>
      <c r="AT131" s="37">
        <v>2</v>
      </c>
      <c r="AU131" s="38">
        <f t="shared" si="33"/>
        <v>16.954899966090203</v>
      </c>
      <c r="AV131" s="37">
        <v>1</v>
      </c>
      <c r="AW131" s="66"/>
      <c r="AX131" s="37">
        <v>3</v>
      </c>
      <c r="AY131" s="37">
        <f t="shared" si="38"/>
        <v>24</v>
      </c>
      <c r="AZ131" s="37">
        <v>5</v>
      </c>
      <c r="BA131" s="37">
        <f t="shared" si="39"/>
        <v>40</v>
      </c>
      <c r="BB131" s="37">
        <v>1</v>
      </c>
      <c r="BC131" s="37">
        <v>11</v>
      </c>
      <c r="BD131" s="37">
        <v>0</v>
      </c>
      <c r="BE131" s="37" t="s">
        <v>428</v>
      </c>
      <c r="BF131" s="37" t="s">
        <v>429</v>
      </c>
      <c r="BG131" s="127">
        <f t="shared" si="36"/>
        <v>34</v>
      </c>
      <c r="BH131" s="75">
        <v>44</v>
      </c>
      <c r="BI131" s="75">
        <v>84</v>
      </c>
      <c r="BJ131" s="12"/>
      <c r="BK131" s="12"/>
      <c r="BL131" s="12"/>
    </row>
    <row r="132" spans="1:64" s="1" customFormat="1" x14ac:dyDescent="0.3">
      <c r="A132" s="28" t="s">
        <v>4</v>
      </c>
      <c r="B132" s="28" t="s">
        <v>43</v>
      </c>
      <c r="C132" s="29" t="s">
        <v>58</v>
      </c>
      <c r="D132" s="29" t="s">
        <v>59</v>
      </c>
      <c r="E132" s="102">
        <v>117546</v>
      </c>
      <c r="F132" s="40">
        <v>1398.6</v>
      </c>
      <c r="G132" s="36">
        <f t="shared" si="21"/>
        <v>10</v>
      </c>
      <c r="H132" s="29" t="s">
        <v>352</v>
      </c>
      <c r="I132" s="69">
        <f t="shared" si="22"/>
        <v>3</v>
      </c>
      <c r="J132" s="45">
        <v>5</v>
      </c>
      <c r="K132" s="45">
        <v>1</v>
      </c>
      <c r="L132" s="45">
        <v>1</v>
      </c>
      <c r="M132" s="45">
        <v>1</v>
      </c>
      <c r="N132" s="45">
        <v>0</v>
      </c>
      <c r="O132" s="45">
        <v>0</v>
      </c>
      <c r="P132" s="45">
        <v>0</v>
      </c>
      <c r="Q132" s="32">
        <v>0</v>
      </c>
      <c r="R132" s="45">
        <v>0</v>
      </c>
      <c r="S132" s="45">
        <v>0</v>
      </c>
      <c r="T132" s="45">
        <v>0</v>
      </c>
      <c r="U132" s="33">
        <v>76674</v>
      </c>
      <c r="V132" s="32">
        <v>20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B132" s="41">
        <v>0</v>
      </c>
      <c r="AC132" s="41">
        <v>0</v>
      </c>
      <c r="AD132" s="41">
        <v>0</v>
      </c>
      <c r="AE132" s="41">
        <v>0</v>
      </c>
      <c r="AF132" s="43">
        <v>0</v>
      </c>
      <c r="AG132" s="31">
        <f t="shared" si="23"/>
        <v>20</v>
      </c>
      <c r="AH132" s="25">
        <f t="shared" si="40"/>
        <v>3833.7</v>
      </c>
      <c r="AI132" s="25">
        <f t="shared" si="24"/>
        <v>507</v>
      </c>
      <c r="AJ132" s="34">
        <v>9</v>
      </c>
      <c r="AK132" s="25">
        <v>498</v>
      </c>
      <c r="AL132" s="112">
        <f t="shared" si="25"/>
        <v>191.685</v>
      </c>
      <c r="AM132" s="35">
        <f t="shared" si="26"/>
        <v>86.775178026449638</v>
      </c>
      <c r="AN132" s="36">
        <f t="shared" si="27"/>
        <v>8</v>
      </c>
      <c r="AO132" s="35">
        <f t="shared" si="28"/>
        <v>13.224821973550357</v>
      </c>
      <c r="AP132" s="30">
        <f t="shared" si="29"/>
        <v>163.07232913072329</v>
      </c>
      <c r="AQ132" s="107">
        <f t="shared" si="30"/>
        <v>7.6565769996426924</v>
      </c>
      <c r="AR132" s="109">
        <f t="shared" si="31"/>
        <v>95.30479693246734</v>
      </c>
      <c r="AS132" s="34">
        <f t="shared" si="32"/>
        <v>8</v>
      </c>
      <c r="AT132" s="37">
        <v>25</v>
      </c>
      <c r="AU132" s="38">
        <f t="shared" si="33"/>
        <v>21.268269443451924</v>
      </c>
      <c r="AV132" s="37">
        <v>1</v>
      </c>
      <c r="AW132" s="66"/>
      <c r="AX132" s="37">
        <v>23</v>
      </c>
      <c r="AY132" s="37">
        <f t="shared" si="38"/>
        <v>184</v>
      </c>
      <c r="AZ132" s="37">
        <v>13</v>
      </c>
      <c r="BA132" s="37">
        <f t="shared" si="39"/>
        <v>104</v>
      </c>
      <c r="BB132" s="37">
        <v>4</v>
      </c>
      <c r="BC132" s="37">
        <v>24</v>
      </c>
      <c r="BD132" s="37">
        <v>5</v>
      </c>
      <c r="BE132" s="37" t="s">
        <v>428</v>
      </c>
      <c r="BF132" s="37" t="s">
        <v>429</v>
      </c>
      <c r="BG132" s="127">
        <f t="shared" si="36"/>
        <v>34</v>
      </c>
      <c r="BH132" s="75">
        <v>484</v>
      </c>
      <c r="BI132" s="75">
        <v>446</v>
      </c>
      <c r="BJ132" s="12"/>
      <c r="BK132" s="12"/>
      <c r="BL132" s="12"/>
    </row>
    <row r="133" spans="1:64" s="1" customFormat="1" x14ac:dyDescent="0.3">
      <c r="A133" s="28" t="s">
        <v>4</v>
      </c>
      <c r="B133" s="28" t="s">
        <v>43</v>
      </c>
      <c r="C133" s="29" t="s">
        <v>44</v>
      </c>
      <c r="D133" s="29" t="s">
        <v>46</v>
      </c>
      <c r="E133" s="102">
        <v>12839</v>
      </c>
      <c r="F133" s="30">
        <v>171.1</v>
      </c>
      <c r="G133" s="36">
        <f t="shared" si="21"/>
        <v>10</v>
      </c>
      <c r="H133" s="29" t="s">
        <v>350</v>
      </c>
      <c r="I133" s="69">
        <f t="shared" si="22"/>
        <v>8</v>
      </c>
      <c r="J133" s="45">
        <v>4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32">
        <v>0</v>
      </c>
      <c r="R133" s="45">
        <v>0</v>
      </c>
      <c r="S133" s="45">
        <v>0</v>
      </c>
      <c r="T133" s="45">
        <v>0</v>
      </c>
      <c r="U133" s="33">
        <v>9215</v>
      </c>
      <c r="V133" s="32">
        <v>0</v>
      </c>
      <c r="W133" s="41">
        <v>0</v>
      </c>
      <c r="X133" s="41">
        <v>0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3">
        <v>0</v>
      </c>
      <c r="AG133" s="31">
        <f t="shared" si="23"/>
        <v>0</v>
      </c>
      <c r="AH133" s="25">
        <f t="shared" si="40"/>
        <v>460.75</v>
      </c>
      <c r="AI133" s="25">
        <f t="shared" si="24"/>
        <v>75</v>
      </c>
      <c r="AJ133" s="34">
        <v>2</v>
      </c>
      <c r="AK133" s="25">
        <v>73</v>
      </c>
      <c r="AL133" s="112">
        <f t="shared" si="25"/>
        <v>23.037500000000001</v>
      </c>
      <c r="AM133" s="35">
        <f t="shared" si="26"/>
        <v>83.722192078133475</v>
      </c>
      <c r="AN133" s="36">
        <f t="shared" si="27"/>
        <v>8</v>
      </c>
      <c r="AO133" s="35">
        <f t="shared" si="28"/>
        <v>16.277807921866522</v>
      </c>
      <c r="AP133" s="30">
        <f t="shared" si="29"/>
        <v>179.43375652309371</v>
      </c>
      <c r="AQ133" s="107">
        <f t="shared" si="30"/>
        <v>15.577537191370045</v>
      </c>
      <c r="AR133" s="109">
        <f t="shared" si="31"/>
        <v>91.318502441671185</v>
      </c>
      <c r="AS133" s="34">
        <f t="shared" si="32"/>
        <v>8</v>
      </c>
      <c r="AT133" s="37">
        <v>1</v>
      </c>
      <c r="AU133" s="38">
        <f t="shared" si="33"/>
        <v>7.7887685956850223</v>
      </c>
      <c r="AV133" s="37">
        <v>1</v>
      </c>
      <c r="AW133" s="66"/>
      <c r="AX133" s="37">
        <v>4</v>
      </c>
      <c r="AY133" s="37">
        <f t="shared" si="38"/>
        <v>32</v>
      </c>
      <c r="AZ133" s="37">
        <v>9</v>
      </c>
      <c r="BA133" s="37">
        <f t="shared" si="39"/>
        <v>72</v>
      </c>
      <c r="BB133" s="37">
        <v>1</v>
      </c>
      <c r="BC133" s="37">
        <v>14</v>
      </c>
      <c r="BD133" s="37">
        <v>0</v>
      </c>
      <c r="BE133" s="37" t="s">
        <v>428</v>
      </c>
      <c r="BF133" s="37" t="s">
        <v>429</v>
      </c>
      <c r="BG133" s="127">
        <f t="shared" si="36"/>
        <v>34</v>
      </c>
      <c r="BH133" s="75">
        <v>38</v>
      </c>
      <c r="BI133" s="75">
        <v>77</v>
      </c>
      <c r="BJ133" s="12"/>
      <c r="BK133" s="12"/>
      <c r="BL133" s="12"/>
    </row>
    <row r="134" spans="1:64" s="1" customFormat="1" x14ac:dyDescent="0.3">
      <c r="A134" s="28" t="s">
        <v>4</v>
      </c>
      <c r="B134" s="28" t="s">
        <v>43</v>
      </c>
      <c r="C134" s="29" t="s">
        <v>64</v>
      </c>
      <c r="D134" s="29" t="s">
        <v>69</v>
      </c>
      <c r="E134" s="102">
        <v>13429</v>
      </c>
      <c r="F134" s="30">
        <v>122.5</v>
      </c>
      <c r="G134" s="36">
        <f t="shared" ref="G134:G197" si="41">IFERROR(IF(F134&lt;10,0,IF(F134&lt;50,3,IF(F134&lt;75,5,IF(F134&lt;100,8,10)))),"")</f>
        <v>10</v>
      </c>
      <c r="H134" s="29" t="s">
        <v>350</v>
      </c>
      <c r="I134" s="69">
        <f t="shared" ref="I134:I197" si="42">VLOOKUP(H134,ponderacion,2,FALSE)</f>
        <v>8</v>
      </c>
      <c r="J134" s="45">
        <v>4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  <c r="Q134" s="32">
        <v>0</v>
      </c>
      <c r="R134" s="45">
        <v>0</v>
      </c>
      <c r="S134" s="45">
        <v>0</v>
      </c>
      <c r="T134" s="45">
        <v>0</v>
      </c>
      <c r="U134" s="33">
        <v>7034</v>
      </c>
      <c r="V134" s="32">
        <v>7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3">
        <v>0</v>
      </c>
      <c r="AG134" s="31">
        <f t="shared" ref="AG134:AG197" si="43">SUM(V134:AF134)</f>
        <v>7</v>
      </c>
      <c r="AH134" s="25">
        <f t="shared" si="40"/>
        <v>351.7</v>
      </c>
      <c r="AI134" s="25">
        <f t="shared" ref="AI134:AI197" si="44">+AJ134+AK134</f>
        <v>57</v>
      </c>
      <c r="AJ134" s="34">
        <v>2</v>
      </c>
      <c r="AK134" s="25">
        <v>55</v>
      </c>
      <c r="AL134" s="112">
        <f t="shared" ref="AL134:AL197" si="45">(AH134*5)/100</f>
        <v>17.585000000000001</v>
      </c>
      <c r="AM134" s="35">
        <f t="shared" ref="AM134:AM197" si="46">IFERROR(((AH134-AI134)/AH134)*100,"")</f>
        <v>83.793005402331531</v>
      </c>
      <c r="AN134" s="36">
        <f t="shared" ref="AN134:AN197" si="47">IFERROR(IF(AM134&lt;10,0,IF(AM134&lt;50,3,IF(AM134&lt;75,5,IF(AM134&lt;100,8,10)))),"")</f>
        <v>8</v>
      </c>
      <c r="AO134" s="35">
        <f t="shared" ref="AO134:AO197" si="48">IFERROR(AI134/AH134*100,0)</f>
        <v>16.206994597668466</v>
      </c>
      <c r="AP134" s="30">
        <f t="shared" ref="AP134:AP197" si="49">((AH134*0.05)/E134)*100000</f>
        <v>130.94794846972968</v>
      </c>
      <c r="AQ134" s="107">
        <f t="shared" ref="AQ134:AQ197" si="50">(AJ134/E134)*100000</f>
        <v>14.893141708243355</v>
      </c>
      <c r="AR134" s="109">
        <f t="shared" ref="AR134:AR197" si="51">IFERROR(((AP134-AQ134)/AP134)*100,"")</f>
        <v>88.626670457776513</v>
      </c>
      <c r="AS134" s="34">
        <f t="shared" ref="AS134:AS197" si="52">IFERROR(IF(AR134&lt;10,0,IF(AR134&lt;50,3,IF(AR134&lt;75,5,IF(AR134&lt;100,8,10)))),"")</f>
        <v>8</v>
      </c>
      <c r="AT134" s="37">
        <v>1</v>
      </c>
      <c r="AU134" s="38">
        <f t="shared" ref="AU134:AU197" si="53">(AT134/E134)*100000</f>
        <v>7.4465708541216777</v>
      </c>
      <c r="AV134" s="37">
        <v>0</v>
      </c>
      <c r="AW134" s="66" t="s">
        <v>442</v>
      </c>
      <c r="AX134" s="37">
        <v>4</v>
      </c>
      <c r="AY134" s="37">
        <f t="shared" ref="AY134:AY165" si="54">+AX134*8</f>
        <v>32</v>
      </c>
      <c r="AZ134" s="37">
        <v>8</v>
      </c>
      <c r="BA134" s="37">
        <f t="shared" ref="BA134:BA165" si="55">+AZ134*8</f>
        <v>64</v>
      </c>
      <c r="BB134" s="37">
        <v>0</v>
      </c>
      <c r="BC134" s="37">
        <v>11</v>
      </c>
      <c r="BD134" s="37">
        <v>0</v>
      </c>
      <c r="BE134" s="37" t="s">
        <v>428</v>
      </c>
      <c r="BF134" s="37" t="s">
        <v>429</v>
      </c>
      <c r="BG134" s="127">
        <f t="shared" ref="BG134:BG197" si="56">+G134+I134+AN134+AS134+BD134</f>
        <v>34</v>
      </c>
      <c r="BH134" s="75">
        <v>49</v>
      </c>
      <c r="BI134" s="75">
        <v>102</v>
      </c>
      <c r="BJ134" s="12"/>
      <c r="BK134" s="12"/>
      <c r="BL134" s="12"/>
    </row>
    <row r="135" spans="1:64" s="1" customFormat="1" x14ac:dyDescent="0.3">
      <c r="A135" s="28" t="s">
        <v>70</v>
      </c>
      <c r="B135" s="28" t="s">
        <v>71</v>
      </c>
      <c r="C135" s="29" t="s">
        <v>72</v>
      </c>
      <c r="D135" s="29" t="s">
        <v>73</v>
      </c>
      <c r="E135" s="102">
        <v>23553</v>
      </c>
      <c r="F135" s="30">
        <v>698.5</v>
      </c>
      <c r="G135" s="36">
        <f t="shared" si="41"/>
        <v>10</v>
      </c>
      <c r="H135" s="29" t="s">
        <v>352</v>
      </c>
      <c r="I135" s="69">
        <f t="shared" si="42"/>
        <v>3</v>
      </c>
      <c r="J135" s="32">
        <v>2</v>
      </c>
      <c r="K135" s="32">
        <v>1</v>
      </c>
      <c r="L135" s="32">
        <v>3</v>
      </c>
      <c r="M135" s="32">
        <v>1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3">
        <v>30852</v>
      </c>
      <c r="V135" s="32">
        <v>2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  <c r="AB135" s="32">
        <v>0</v>
      </c>
      <c r="AC135" s="32">
        <v>0</v>
      </c>
      <c r="AD135" s="32">
        <v>0</v>
      </c>
      <c r="AE135" s="32">
        <v>0</v>
      </c>
      <c r="AF135" s="42">
        <v>0</v>
      </c>
      <c r="AG135" s="31">
        <f t="shared" si="43"/>
        <v>2</v>
      </c>
      <c r="AH135" s="25">
        <f t="shared" si="40"/>
        <v>1542.6</v>
      </c>
      <c r="AI135" s="25">
        <f t="shared" si="44"/>
        <v>121</v>
      </c>
      <c r="AJ135" s="34">
        <v>1</v>
      </c>
      <c r="AK135" s="25">
        <v>120</v>
      </c>
      <c r="AL135" s="112">
        <f t="shared" si="45"/>
        <v>77.13</v>
      </c>
      <c r="AM135" s="35">
        <f t="shared" si="46"/>
        <v>92.156100090755871</v>
      </c>
      <c r="AN135" s="36">
        <f t="shared" si="47"/>
        <v>8</v>
      </c>
      <c r="AO135" s="35">
        <f t="shared" si="48"/>
        <v>7.8438999092441346</v>
      </c>
      <c r="AP135" s="30">
        <f t="shared" si="49"/>
        <v>327.47420710737481</v>
      </c>
      <c r="AQ135" s="107">
        <f t="shared" si="50"/>
        <v>4.2457436419988968</v>
      </c>
      <c r="AR135" s="109">
        <f t="shared" si="51"/>
        <v>98.703487618306752</v>
      </c>
      <c r="AS135" s="34">
        <f t="shared" si="52"/>
        <v>8</v>
      </c>
      <c r="AT135" s="37">
        <v>8</v>
      </c>
      <c r="AU135" s="38">
        <f t="shared" si="53"/>
        <v>33.965949135991174</v>
      </c>
      <c r="AV135" s="37">
        <v>1</v>
      </c>
      <c r="AW135" s="66"/>
      <c r="AX135" s="37">
        <v>5</v>
      </c>
      <c r="AY135" s="37">
        <f t="shared" si="54"/>
        <v>40</v>
      </c>
      <c r="AZ135" s="37">
        <v>4</v>
      </c>
      <c r="BA135" s="37">
        <f t="shared" si="55"/>
        <v>32</v>
      </c>
      <c r="BB135" s="37">
        <v>2</v>
      </c>
      <c r="BC135" s="37">
        <v>8</v>
      </c>
      <c r="BD135" s="37">
        <v>5</v>
      </c>
      <c r="BE135" s="37" t="s">
        <v>376</v>
      </c>
      <c r="BF135" s="37" t="s">
        <v>376</v>
      </c>
      <c r="BG135" s="127">
        <f t="shared" si="56"/>
        <v>34</v>
      </c>
      <c r="BH135" s="75">
        <v>330</v>
      </c>
      <c r="BI135" s="75">
        <v>382</v>
      </c>
      <c r="BJ135" s="12"/>
      <c r="BK135" s="12"/>
      <c r="BL135" s="12"/>
    </row>
    <row r="136" spans="1:64" s="1" customFormat="1" x14ac:dyDescent="0.3">
      <c r="A136" s="28" t="s">
        <v>70</v>
      </c>
      <c r="B136" s="28" t="s">
        <v>71</v>
      </c>
      <c r="C136" s="29" t="s">
        <v>76</v>
      </c>
      <c r="D136" s="29" t="s">
        <v>78</v>
      </c>
      <c r="E136" s="102">
        <v>32668</v>
      </c>
      <c r="F136" s="30">
        <v>391.9</v>
      </c>
      <c r="G136" s="36">
        <f t="shared" si="41"/>
        <v>10</v>
      </c>
      <c r="H136" s="29" t="s">
        <v>352</v>
      </c>
      <c r="I136" s="69">
        <f t="shared" si="42"/>
        <v>3</v>
      </c>
      <c r="J136" s="32">
        <v>2</v>
      </c>
      <c r="K136" s="32">
        <v>0</v>
      </c>
      <c r="L136" s="32">
        <v>1</v>
      </c>
      <c r="M136" s="32">
        <v>0</v>
      </c>
      <c r="N136" s="32">
        <v>0</v>
      </c>
      <c r="O136" s="32">
        <v>0</v>
      </c>
      <c r="P136" s="32">
        <v>0</v>
      </c>
      <c r="Q136" s="32">
        <v>1</v>
      </c>
      <c r="R136" s="32">
        <v>0</v>
      </c>
      <c r="S136" s="32">
        <v>0</v>
      </c>
      <c r="T136" s="32">
        <v>0</v>
      </c>
      <c r="U136" s="33">
        <v>15023</v>
      </c>
      <c r="V136" s="32">
        <v>7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  <c r="AB136" s="32">
        <v>0</v>
      </c>
      <c r="AC136" s="32">
        <v>0</v>
      </c>
      <c r="AD136" s="32">
        <v>0</v>
      </c>
      <c r="AE136" s="32">
        <v>0</v>
      </c>
      <c r="AF136" s="42">
        <v>0</v>
      </c>
      <c r="AG136" s="31">
        <f t="shared" si="43"/>
        <v>7</v>
      </c>
      <c r="AH136" s="25">
        <f t="shared" si="40"/>
        <v>751.15</v>
      </c>
      <c r="AI136" s="25">
        <f t="shared" si="44"/>
        <v>84</v>
      </c>
      <c r="AJ136" s="34">
        <v>2</v>
      </c>
      <c r="AK136" s="25">
        <v>82</v>
      </c>
      <c r="AL136" s="112">
        <f t="shared" si="45"/>
        <v>37.557499999999997</v>
      </c>
      <c r="AM136" s="35">
        <f t="shared" si="46"/>
        <v>88.817147041203498</v>
      </c>
      <c r="AN136" s="36">
        <f t="shared" si="47"/>
        <v>8</v>
      </c>
      <c r="AO136" s="35">
        <f t="shared" si="48"/>
        <v>11.182852958796511</v>
      </c>
      <c r="AP136" s="30">
        <f t="shared" si="49"/>
        <v>114.96724623484755</v>
      </c>
      <c r="AQ136" s="107">
        <f t="shared" si="50"/>
        <v>6.1221990939145341</v>
      </c>
      <c r="AR136" s="109">
        <f t="shared" si="51"/>
        <v>94.674831924382616</v>
      </c>
      <c r="AS136" s="34">
        <f t="shared" si="52"/>
        <v>8</v>
      </c>
      <c r="AT136" s="37">
        <v>10</v>
      </c>
      <c r="AU136" s="38">
        <f t="shared" si="53"/>
        <v>30.610995469572671</v>
      </c>
      <c r="AV136" s="37">
        <v>1</v>
      </c>
      <c r="AW136" s="66"/>
      <c r="AX136" s="37">
        <v>6</v>
      </c>
      <c r="AY136" s="37">
        <f t="shared" si="54"/>
        <v>48</v>
      </c>
      <c r="AZ136" s="37">
        <v>11</v>
      </c>
      <c r="BA136" s="37">
        <f t="shared" si="55"/>
        <v>88</v>
      </c>
      <c r="BB136" s="37">
        <v>1</v>
      </c>
      <c r="BC136" s="37">
        <v>11</v>
      </c>
      <c r="BD136" s="37">
        <v>5</v>
      </c>
      <c r="BE136" s="37" t="s">
        <v>375</v>
      </c>
      <c r="BF136" s="37" t="s">
        <v>375</v>
      </c>
      <c r="BG136" s="127">
        <f t="shared" si="56"/>
        <v>34</v>
      </c>
      <c r="BH136" s="75">
        <v>159</v>
      </c>
      <c r="BI136" s="75">
        <v>154</v>
      </c>
      <c r="BJ136" s="12"/>
      <c r="BK136" s="12"/>
      <c r="BL136" s="12"/>
    </row>
    <row r="137" spans="1:64" s="1" customFormat="1" x14ac:dyDescent="0.3">
      <c r="A137" s="28" t="s">
        <v>70</v>
      </c>
      <c r="B137" s="28" t="s">
        <v>71</v>
      </c>
      <c r="C137" s="29" t="s">
        <v>94</v>
      </c>
      <c r="D137" s="29" t="s">
        <v>95</v>
      </c>
      <c r="E137" s="102">
        <v>70262</v>
      </c>
      <c r="F137" s="40">
        <v>4776.7</v>
      </c>
      <c r="G137" s="36">
        <f t="shared" si="41"/>
        <v>10</v>
      </c>
      <c r="H137" s="29" t="s">
        <v>352</v>
      </c>
      <c r="I137" s="69">
        <f t="shared" si="42"/>
        <v>3</v>
      </c>
      <c r="J137" s="32">
        <v>3</v>
      </c>
      <c r="K137" s="32">
        <v>0</v>
      </c>
      <c r="L137" s="32">
        <v>1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3">
        <v>48649</v>
      </c>
      <c r="V137" s="32">
        <v>10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  <c r="AB137" s="32">
        <v>0</v>
      </c>
      <c r="AC137" s="32">
        <v>0</v>
      </c>
      <c r="AD137" s="32">
        <v>0</v>
      </c>
      <c r="AE137" s="32">
        <v>0</v>
      </c>
      <c r="AF137" s="42">
        <v>0</v>
      </c>
      <c r="AG137" s="31">
        <f t="shared" si="43"/>
        <v>10</v>
      </c>
      <c r="AH137" s="25">
        <f t="shared" si="40"/>
        <v>2432.4499999999998</v>
      </c>
      <c r="AI137" s="25">
        <f t="shared" si="44"/>
        <v>145</v>
      </c>
      <c r="AJ137" s="34">
        <v>1</v>
      </c>
      <c r="AK137" s="25">
        <v>144</v>
      </c>
      <c r="AL137" s="112">
        <f t="shared" si="45"/>
        <v>121.6225</v>
      </c>
      <c r="AM137" s="35">
        <f t="shared" si="46"/>
        <v>94.038931941047082</v>
      </c>
      <c r="AN137" s="36">
        <f t="shared" si="47"/>
        <v>8</v>
      </c>
      <c r="AO137" s="35">
        <f t="shared" si="48"/>
        <v>5.9610680589529075</v>
      </c>
      <c r="AP137" s="30">
        <f t="shared" si="49"/>
        <v>173.0985454441946</v>
      </c>
      <c r="AQ137" s="107">
        <f t="shared" si="50"/>
        <v>1.4232444279980643</v>
      </c>
      <c r="AR137" s="109">
        <f t="shared" si="51"/>
        <v>99.177783716006502</v>
      </c>
      <c r="AS137" s="34">
        <f t="shared" si="52"/>
        <v>8</v>
      </c>
      <c r="AT137" s="37">
        <v>24</v>
      </c>
      <c r="AU137" s="38">
        <f t="shared" si="53"/>
        <v>34.157866271953544</v>
      </c>
      <c r="AV137" s="37">
        <v>1</v>
      </c>
      <c r="AW137" s="66"/>
      <c r="AX137" s="37">
        <v>13</v>
      </c>
      <c r="AY137" s="37">
        <f t="shared" si="54"/>
        <v>104</v>
      </c>
      <c r="AZ137" s="37">
        <v>8</v>
      </c>
      <c r="BA137" s="37">
        <f t="shared" si="55"/>
        <v>64</v>
      </c>
      <c r="BB137" s="37">
        <v>3</v>
      </c>
      <c r="BC137" s="37">
        <v>7</v>
      </c>
      <c r="BD137" s="37">
        <v>5</v>
      </c>
      <c r="BE137" s="37" t="s">
        <v>375</v>
      </c>
      <c r="BF137" s="37" t="s">
        <v>376</v>
      </c>
      <c r="BG137" s="127">
        <f t="shared" si="56"/>
        <v>34</v>
      </c>
      <c r="BH137" s="75">
        <v>437</v>
      </c>
      <c r="BI137" s="75">
        <v>472</v>
      </c>
      <c r="BJ137" s="12"/>
      <c r="BK137" s="12"/>
      <c r="BL137" s="12"/>
    </row>
    <row r="138" spans="1:64" s="1" customFormat="1" x14ac:dyDescent="0.3">
      <c r="A138" s="28" t="s">
        <v>70</v>
      </c>
      <c r="B138" s="28" t="s">
        <v>71</v>
      </c>
      <c r="C138" s="29" t="s">
        <v>98</v>
      </c>
      <c r="D138" s="29" t="s">
        <v>99</v>
      </c>
      <c r="E138" s="102">
        <v>91467</v>
      </c>
      <c r="F138" s="40">
        <v>1638.1</v>
      </c>
      <c r="G138" s="36">
        <f t="shared" si="41"/>
        <v>10</v>
      </c>
      <c r="H138" s="29" t="s">
        <v>352</v>
      </c>
      <c r="I138" s="69">
        <f t="shared" si="42"/>
        <v>3</v>
      </c>
      <c r="J138" s="32">
        <v>6</v>
      </c>
      <c r="K138" s="32">
        <v>1</v>
      </c>
      <c r="L138" s="32">
        <v>1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3">
        <v>56549</v>
      </c>
      <c r="V138" s="32">
        <v>4</v>
      </c>
      <c r="W138" s="32">
        <v>0</v>
      </c>
      <c r="X138" s="32">
        <v>1</v>
      </c>
      <c r="Y138" s="32">
        <v>0</v>
      </c>
      <c r="Z138" s="32">
        <v>0</v>
      </c>
      <c r="AA138" s="32">
        <v>0</v>
      </c>
      <c r="AB138" s="32">
        <v>0</v>
      </c>
      <c r="AC138" s="32">
        <v>0</v>
      </c>
      <c r="AD138" s="32">
        <v>0</v>
      </c>
      <c r="AE138" s="32">
        <v>0</v>
      </c>
      <c r="AF138" s="42">
        <v>0</v>
      </c>
      <c r="AG138" s="31">
        <f t="shared" si="43"/>
        <v>5</v>
      </c>
      <c r="AH138" s="25">
        <f t="shared" si="40"/>
        <v>2827.45</v>
      </c>
      <c r="AI138" s="25">
        <f t="shared" si="44"/>
        <v>249</v>
      </c>
      <c r="AJ138" s="34">
        <v>8</v>
      </c>
      <c r="AK138" s="25">
        <v>241</v>
      </c>
      <c r="AL138" s="112">
        <f t="shared" si="45"/>
        <v>141.3725</v>
      </c>
      <c r="AM138" s="35">
        <f t="shared" si="46"/>
        <v>91.193478222426577</v>
      </c>
      <c r="AN138" s="36">
        <f t="shared" si="47"/>
        <v>8</v>
      </c>
      <c r="AO138" s="35">
        <f t="shared" si="48"/>
        <v>8.8065217775734332</v>
      </c>
      <c r="AP138" s="30">
        <f t="shared" si="49"/>
        <v>154.56120786731827</v>
      </c>
      <c r="AQ138" s="107">
        <f t="shared" si="50"/>
        <v>8.7463238107732852</v>
      </c>
      <c r="AR138" s="109">
        <f t="shared" si="51"/>
        <v>94.34119082565563</v>
      </c>
      <c r="AS138" s="34">
        <f t="shared" si="52"/>
        <v>8</v>
      </c>
      <c r="AT138" s="37">
        <v>23</v>
      </c>
      <c r="AU138" s="38">
        <f t="shared" si="53"/>
        <v>25.145680955973191</v>
      </c>
      <c r="AV138" s="37">
        <v>1</v>
      </c>
      <c r="AW138" s="66"/>
      <c r="AX138" s="37">
        <v>1</v>
      </c>
      <c r="AY138" s="37">
        <f t="shared" si="54"/>
        <v>8</v>
      </c>
      <c r="AZ138" s="37">
        <v>1</v>
      </c>
      <c r="BA138" s="37">
        <f t="shared" si="55"/>
        <v>8</v>
      </c>
      <c r="BB138" s="37">
        <v>0</v>
      </c>
      <c r="BC138" s="37">
        <v>10</v>
      </c>
      <c r="BD138" s="37">
        <v>5</v>
      </c>
      <c r="BE138" s="37" t="s">
        <v>375</v>
      </c>
      <c r="BF138" s="37" t="s">
        <v>376</v>
      </c>
      <c r="BG138" s="127">
        <f t="shared" si="56"/>
        <v>34</v>
      </c>
      <c r="BH138" s="75">
        <v>589</v>
      </c>
      <c r="BI138" s="75">
        <v>949</v>
      </c>
      <c r="BJ138" s="12"/>
      <c r="BK138" s="12"/>
      <c r="BL138" s="12"/>
    </row>
    <row r="139" spans="1:64" s="1" customFormat="1" x14ac:dyDescent="0.3">
      <c r="A139" s="28" t="s">
        <v>70</v>
      </c>
      <c r="B139" s="28" t="s">
        <v>71</v>
      </c>
      <c r="C139" s="29" t="s">
        <v>79</v>
      </c>
      <c r="D139" s="29" t="s">
        <v>80</v>
      </c>
      <c r="E139" s="102">
        <v>290269</v>
      </c>
      <c r="F139" s="40">
        <v>4017.8</v>
      </c>
      <c r="G139" s="36">
        <f t="shared" si="41"/>
        <v>10</v>
      </c>
      <c r="H139" s="29" t="s">
        <v>352</v>
      </c>
      <c r="I139" s="69">
        <f t="shared" si="42"/>
        <v>3</v>
      </c>
      <c r="J139" s="32">
        <v>19</v>
      </c>
      <c r="K139" s="32">
        <v>5</v>
      </c>
      <c r="L139" s="32">
        <v>22</v>
      </c>
      <c r="M139" s="32">
        <v>2</v>
      </c>
      <c r="N139" s="32">
        <v>0</v>
      </c>
      <c r="O139" s="32">
        <v>1</v>
      </c>
      <c r="P139" s="32">
        <v>0</v>
      </c>
      <c r="Q139" s="32">
        <v>11</v>
      </c>
      <c r="R139" s="32">
        <v>1</v>
      </c>
      <c r="S139" s="32">
        <v>0</v>
      </c>
      <c r="T139" s="32">
        <v>1</v>
      </c>
      <c r="U139" s="33">
        <v>278657</v>
      </c>
      <c r="V139" s="32">
        <v>91</v>
      </c>
      <c r="W139" s="41">
        <v>0</v>
      </c>
      <c r="X139" s="41">
        <v>5</v>
      </c>
      <c r="Y139" s="41">
        <v>0</v>
      </c>
      <c r="Z139" s="41">
        <v>1</v>
      </c>
      <c r="AA139" s="41">
        <v>0</v>
      </c>
      <c r="AB139" s="41">
        <v>0</v>
      </c>
      <c r="AC139" s="46">
        <v>0</v>
      </c>
      <c r="AD139" s="46">
        <v>0</v>
      </c>
      <c r="AE139" s="46">
        <v>0</v>
      </c>
      <c r="AF139" s="42">
        <v>0</v>
      </c>
      <c r="AG139" s="31">
        <f t="shared" si="43"/>
        <v>97</v>
      </c>
      <c r="AH139" s="25">
        <f t="shared" si="40"/>
        <v>13932.85</v>
      </c>
      <c r="AI139" s="25">
        <f t="shared" si="44"/>
        <v>2617</v>
      </c>
      <c r="AJ139" s="34">
        <v>144</v>
      </c>
      <c r="AK139" s="25">
        <v>2473</v>
      </c>
      <c r="AL139" s="112">
        <f t="shared" si="45"/>
        <v>696.64250000000004</v>
      </c>
      <c r="AM139" s="35">
        <f t="shared" si="46"/>
        <v>81.217051787681626</v>
      </c>
      <c r="AN139" s="36">
        <f t="shared" si="47"/>
        <v>8</v>
      </c>
      <c r="AO139" s="35">
        <f t="shared" si="48"/>
        <v>18.78294821231837</v>
      </c>
      <c r="AP139" s="30">
        <f t="shared" si="49"/>
        <v>239.99893202512152</v>
      </c>
      <c r="AQ139" s="107">
        <f t="shared" si="50"/>
        <v>49.609155645280758</v>
      </c>
      <c r="AR139" s="109">
        <f t="shared" si="51"/>
        <v>79.329426499244576</v>
      </c>
      <c r="AS139" s="34">
        <f t="shared" si="52"/>
        <v>8</v>
      </c>
      <c r="AT139" s="37">
        <v>150</v>
      </c>
      <c r="AU139" s="38">
        <f t="shared" si="53"/>
        <v>51.676203797167453</v>
      </c>
      <c r="AV139" s="37">
        <v>17</v>
      </c>
      <c r="AW139" s="66"/>
      <c r="AX139" s="37">
        <v>180</v>
      </c>
      <c r="AY139" s="37">
        <f t="shared" si="54"/>
        <v>1440</v>
      </c>
      <c r="AZ139" s="37">
        <v>134</v>
      </c>
      <c r="BA139" s="37">
        <f t="shared" si="55"/>
        <v>1072</v>
      </c>
      <c r="BB139" s="37">
        <v>25</v>
      </c>
      <c r="BC139" s="37">
        <v>41</v>
      </c>
      <c r="BD139" s="37">
        <v>5</v>
      </c>
      <c r="BE139" s="37" t="s">
        <v>375</v>
      </c>
      <c r="BF139" s="37" t="s">
        <v>376</v>
      </c>
      <c r="BG139" s="127">
        <f t="shared" si="56"/>
        <v>34</v>
      </c>
      <c r="BH139" s="75">
        <v>5164</v>
      </c>
      <c r="BI139" s="75">
        <v>4283</v>
      </c>
      <c r="BJ139" s="12"/>
      <c r="BK139" s="12"/>
      <c r="BL139" s="12"/>
    </row>
    <row r="140" spans="1:64" s="1" customFormat="1" x14ac:dyDescent="0.3">
      <c r="A140" s="28" t="s">
        <v>70</v>
      </c>
      <c r="B140" s="28" t="s">
        <v>71</v>
      </c>
      <c r="C140" s="29" t="s">
        <v>103</v>
      </c>
      <c r="D140" s="29" t="s">
        <v>104</v>
      </c>
      <c r="E140" s="102">
        <v>121303</v>
      </c>
      <c r="F140" s="40">
        <v>1795.9</v>
      </c>
      <c r="G140" s="36">
        <f t="shared" si="41"/>
        <v>10</v>
      </c>
      <c r="H140" s="29" t="s">
        <v>352</v>
      </c>
      <c r="I140" s="69">
        <f t="shared" si="42"/>
        <v>3</v>
      </c>
      <c r="J140" s="32">
        <v>3</v>
      </c>
      <c r="K140" s="32">
        <v>2</v>
      </c>
      <c r="L140" s="32">
        <v>0</v>
      </c>
      <c r="M140" s="32">
        <v>1</v>
      </c>
      <c r="N140" s="32">
        <v>2</v>
      </c>
      <c r="O140" s="32">
        <v>0</v>
      </c>
      <c r="P140" s="32">
        <v>0</v>
      </c>
      <c r="Q140" s="32">
        <v>0</v>
      </c>
      <c r="R140" s="32">
        <v>1</v>
      </c>
      <c r="S140" s="32">
        <v>0</v>
      </c>
      <c r="T140" s="32">
        <v>0</v>
      </c>
      <c r="U140" s="33">
        <v>64836</v>
      </c>
      <c r="V140" s="32">
        <v>13</v>
      </c>
      <c r="W140" s="32">
        <v>0</v>
      </c>
      <c r="X140" s="32">
        <v>0</v>
      </c>
      <c r="Y140" s="32">
        <v>0</v>
      </c>
      <c r="Z140" s="32">
        <v>0</v>
      </c>
      <c r="AA140" s="32">
        <v>0</v>
      </c>
      <c r="AB140" s="32">
        <v>0</v>
      </c>
      <c r="AC140" s="32">
        <v>0</v>
      </c>
      <c r="AD140" s="32">
        <v>0</v>
      </c>
      <c r="AE140" s="32">
        <v>0</v>
      </c>
      <c r="AF140" s="42">
        <v>0</v>
      </c>
      <c r="AG140" s="31">
        <f t="shared" si="43"/>
        <v>13</v>
      </c>
      <c r="AH140" s="25">
        <f t="shared" si="40"/>
        <v>3241.8</v>
      </c>
      <c r="AI140" s="25">
        <f t="shared" si="44"/>
        <v>240</v>
      </c>
      <c r="AJ140" s="34">
        <v>4</v>
      </c>
      <c r="AK140" s="25">
        <v>236</v>
      </c>
      <c r="AL140" s="112">
        <f t="shared" si="45"/>
        <v>162.09</v>
      </c>
      <c r="AM140" s="35">
        <f t="shared" si="46"/>
        <v>92.596705533962606</v>
      </c>
      <c r="AN140" s="36">
        <f t="shared" si="47"/>
        <v>8</v>
      </c>
      <c r="AO140" s="35">
        <f t="shared" si="48"/>
        <v>7.4032944660373854</v>
      </c>
      <c r="AP140" s="30">
        <f t="shared" si="49"/>
        <v>133.62406535699861</v>
      </c>
      <c r="AQ140" s="107">
        <f t="shared" si="50"/>
        <v>3.2975276786229526</v>
      </c>
      <c r="AR140" s="109">
        <f t="shared" si="51"/>
        <v>97.532235177987545</v>
      </c>
      <c r="AS140" s="34">
        <f t="shared" si="52"/>
        <v>8</v>
      </c>
      <c r="AT140" s="37">
        <v>24</v>
      </c>
      <c r="AU140" s="38">
        <f t="shared" si="53"/>
        <v>19.785166071737716</v>
      </c>
      <c r="AV140" s="37">
        <v>3</v>
      </c>
      <c r="AW140" s="66"/>
      <c r="AX140" s="37">
        <v>19</v>
      </c>
      <c r="AY140" s="37">
        <f t="shared" si="54"/>
        <v>152</v>
      </c>
      <c r="AZ140" s="37">
        <v>86</v>
      </c>
      <c r="BA140" s="37">
        <f t="shared" si="55"/>
        <v>688</v>
      </c>
      <c r="BB140" s="37">
        <v>11</v>
      </c>
      <c r="BC140" s="37">
        <v>15</v>
      </c>
      <c r="BD140" s="37">
        <v>5</v>
      </c>
      <c r="BE140" s="37" t="s">
        <v>376</v>
      </c>
      <c r="BF140" s="37" t="s">
        <v>376</v>
      </c>
      <c r="BG140" s="127">
        <f t="shared" si="56"/>
        <v>34</v>
      </c>
      <c r="BH140" s="75">
        <v>573</v>
      </c>
      <c r="BI140" s="75">
        <v>653</v>
      </c>
      <c r="BJ140" s="12"/>
      <c r="BK140" s="12"/>
      <c r="BL140" s="12"/>
    </row>
    <row r="141" spans="1:64" s="1" customFormat="1" x14ac:dyDescent="0.3">
      <c r="A141" s="28" t="s">
        <v>269</v>
      </c>
      <c r="B141" s="28" t="s">
        <v>276</v>
      </c>
      <c r="C141" s="29" t="s">
        <v>331</v>
      </c>
      <c r="D141" s="29" t="s">
        <v>332</v>
      </c>
      <c r="E141" s="102">
        <v>19838</v>
      </c>
      <c r="F141" s="31">
        <v>155.1</v>
      </c>
      <c r="G141" s="36">
        <f t="shared" si="41"/>
        <v>10</v>
      </c>
      <c r="H141" s="29" t="s">
        <v>350</v>
      </c>
      <c r="I141" s="69">
        <f t="shared" si="42"/>
        <v>8</v>
      </c>
      <c r="J141" s="32">
        <v>7</v>
      </c>
      <c r="K141" s="32">
        <v>1</v>
      </c>
      <c r="L141" s="32">
        <v>0</v>
      </c>
      <c r="M141" s="32">
        <v>1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3">
        <v>27021</v>
      </c>
      <c r="V141" s="32">
        <v>3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  <c r="AB141" s="32">
        <v>0</v>
      </c>
      <c r="AC141" s="32">
        <v>0</v>
      </c>
      <c r="AD141" s="32">
        <v>0</v>
      </c>
      <c r="AE141" s="32">
        <v>0</v>
      </c>
      <c r="AF141" s="42">
        <v>0</v>
      </c>
      <c r="AG141" s="31">
        <f t="shared" si="43"/>
        <v>3</v>
      </c>
      <c r="AH141" s="25">
        <f t="shared" si="40"/>
        <v>1351.05</v>
      </c>
      <c r="AI141" s="25">
        <f t="shared" si="44"/>
        <v>179</v>
      </c>
      <c r="AJ141" s="34">
        <v>1</v>
      </c>
      <c r="AK141" s="25">
        <v>178</v>
      </c>
      <c r="AL141" s="112">
        <f t="shared" si="45"/>
        <v>67.552499999999995</v>
      </c>
      <c r="AM141" s="35">
        <f t="shared" si="46"/>
        <v>86.751045483142747</v>
      </c>
      <c r="AN141" s="36">
        <f t="shared" si="47"/>
        <v>8</v>
      </c>
      <c r="AO141" s="35">
        <f t="shared" si="48"/>
        <v>13.248954516857259</v>
      </c>
      <c r="AP141" s="30">
        <f t="shared" si="49"/>
        <v>340.52071781429578</v>
      </c>
      <c r="AQ141" s="107">
        <f t="shared" si="50"/>
        <v>5.0408307289041234</v>
      </c>
      <c r="AR141" s="109">
        <f t="shared" si="51"/>
        <v>98.519669886384676</v>
      </c>
      <c r="AS141" s="34">
        <f t="shared" si="52"/>
        <v>8</v>
      </c>
      <c r="AT141" s="37">
        <v>0</v>
      </c>
      <c r="AU141" s="38">
        <f t="shared" si="53"/>
        <v>0</v>
      </c>
      <c r="AV141" s="37">
        <v>1</v>
      </c>
      <c r="AW141" s="67"/>
      <c r="AX141" s="48">
        <v>2</v>
      </c>
      <c r="AY141" s="37">
        <f t="shared" si="54"/>
        <v>16</v>
      </c>
      <c r="AZ141" s="48">
        <v>2</v>
      </c>
      <c r="BA141" s="37">
        <f t="shared" si="55"/>
        <v>16</v>
      </c>
      <c r="BB141" s="48">
        <v>4</v>
      </c>
      <c r="BC141" s="48">
        <v>21</v>
      </c>
      <c r="BD141" s="48">
        <v>0</v>
      </c>
      <c r="BE141" s="48" t="s">
        <v>375</v>
      </c>
      <c r="BF141" s="48" t="s">
        <v>376</v>
      </c>
      <c r="BG141" s="127">
        <f t="shared" si="56"/>
        <v>34</v>
      </c>
      <c r="BH141" s="75">
        <v>131</v>
      </c>
      <c r="BI141" s="75">
        <v>238</v>
      </c>
    </row>
    <row r="142" spans="1:64" s="1" customFormat="1" x14ac:dyDescent="0.3">
      <c r="A142" s="28" t="s">
        <v>269</v>
      </c>
      <c r="B142" s="28" t="s">
        <v>276</v>
      </c>
      <c r="C142" s="29" t="s">
        <v>331</v>
      </c>
      <c r="D142" s="29" t="s">
        <v>335</v>
      </c>
      <c r="E142" s="102">
        <v>6524</v>
      </c>
      <c r="F142" s="31">
        <v>326</v>
      </c>
      <c r="G142" s="36">
        <f t="shared" si="41"/>
        <v>10</v>
      </c>
      <c r="H142" s="29" t="s">
        <v>350</v>
      </c>
      <c r="I142" s="69">
        <f t="shared" si="42"/>
        <v>8</v>
      </c>
      <c r="J142" s="32">
        <v>2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3">
        <v>6102</v>
      </c>
      <c r="V142" s="32">
        <v>1</v>
      </c>
      <c r="W142" s="32">
        <v>0</v>
      </c>
      <c r="X142" s="32">
        <v>0</v>
      </c>
      <c r="Y142" s="32">
        <v>0</v>
      </c>
      <c r="Z142" s="32">
        <v>0</v>
      </c>
      <c r="AA142" s="32">
        <v>0</v>
      </c>
      <c r="AB142" s="32">
        <v>0</v>
      </c>
      <c r="AC142" s="32">
        <v>0</v>
      </c>
      <c r="AD142" s="32">
        <v>0</v>
      </c>
      <c r="AE142" s="32">
        <v>0</v>
      </c>
      <c r="AF142" s="42">
        <v>0</v>
      </c>
      <c r="AG142" s="31">
        <f t="shared" si="43"/>
        <v>1</v>
      </c>
      <c r="AH142" s="25">
        <f t="shared" si="40"/>
        <v>305.10000000000002</v>
      </c>
      <c r="AI142" s="25">
        <f t="shared" si="44"/>
        <v>26</v>
      </c>
      <c r="AJ142" s="34">
        <v>1</v>
      </c>
      <c r="AK142" s="25">
        <v>25</v>
      </c>
      <c r="AL142" s="112">
        <f t="shared" si="45"/>
        <v>15.255000000000001</v>
      </c>
      <c r="AM142" s="35">
        <f t="shared" si="46"/>
        <v>91.478203867584398</v>
      </c>
      <c r="AN142" s="36">
        <f t="shared" si="47"/>
        <v>8</v>
      </c>
      <c r="AO142" s="35">
        <f t="shared" si="48"/>
        <v>8.5217961324156004</v>
      </c>
      <c r="AP142" s="30">
        <f t="shared" si="49"/>
        <v>233.82893930104237</v>
      </c>
      <c r="AQ142" s="107">
        <f t="shared" si="50"/>
        <v>15.328019619865113</v>
      </c>
      <c r="AR142" s="109">
        <f t="shared" si="51"/>
        <v>93.444772205834155</v>
      </c>
      <c r="AS142" s="34">
        <f t="shared" si="52"/>
        <v>8</v>
      </c>
      <c r="AT142" s="37">
        <v>0</v>
      </c>
      <c r="AU142" s="38">
        <f t="shared" si="53"/>
        <v>0</v>
      </c>
      <c r="AV142" s="48">
        <v>0</v>
      </c>
      <c r="AW142" s="67" t="s">
        <v>373</v>
      </c>
      <c r="AX142" s="48">
        <v>2</v>
      </c>
      <c r="AY142" s="37">
        <f t="shared" si="54"/>
        <v>16</v>
      </c>
      <c r="AZ142" s="48">
        <v>4</v>
      </c>
      <c r="BA142" s="37">
        <f t="shared" si="55"/>
        <v>32</v>
      </c>
      <c r="BB142" s="48">
        <v>0</v>
      </c>
      <c r="BC142" s="48">
        <v>5</v>
      </c>
      <c r="BD142" s="48">
        <v>0</v>
      </c>
      <c r="BE142" s="48" t="s">
        <v>375</v>
      </c>
      <c r="BF142" s="48" t="s">
        <v>376</v>
      </c>
      <c r="BG142" s="127">
        <f t="shared" si="56"/>
        <v>34</v>
      </c>
      <c r="BH142" s="75">
        <v>45</v>
      </c>
      <c r="BI142" s="75">
        <v>50</v>
      </c>
    </row>
    <row r="143" spans="1:64" s="1" customFormat="1" x14ac:dyDescent="0.3">
      <c r="A143" s="28" t="s">
        <v>269</v>
      </c>
      <c r="B143" s="28" t="s">
        <v>303</v>
      </c>
      <c r="C143" s="29" t="s">
        <v>315</v>
      </c>
      <c r="D143" s="29" t="s">
        <v>316</v>
      </c>
      <c r="E143" s="102">
        <v>19427</v>
      </c>
      <c r="F143" s="31">
        <v>425.7</v>
      </c>
      <c r="G143" s="36">
        <f t="shared" si="41"/>
        <v>10</v>
      </c>
      <c r="H143" s="29" t="s">
        <v>352</v>
      </c>
      <c r="I143" s="69">
        <f t="shared" si="42"/>
        <v>3</v>
      </c>
      <c r="J143" s="32">
        <v>2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3">
        <v>10074</v>
      </c>
      <c r="V143" s="32">
        <v>8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  <c r="AB143" s="32">
        <v>0</v>
      </c>
      <c r="AC143" s="32">
        <v>0</v>
      </c>
      <c r="AD143" s="32">
        <v>0</v>
      </c>
      <c r="AE143" s="32">
        <v>0</v>
      </c>
      <c r="AF143" s="42">
        <v>0</v>
      </c>
      <c r="AG143" s="31">
        <f t="shared" si="43"/>
        <v>8</v>
      </c>
      <c r="AH143" s="25">
        <f t="shared" si="40"/>
        <v>503.7</v>
      </c>
      <c r="AI143" s="25">
        <f t="shared" si="44"/>
        <v>97</v>
      </c>
      <c r="AJ143" s="34">
        <v>2</v>
      </c>
      <c r="AK143" s="25">
        <v>95</v>
      </c>
      <c r="AL143" s="112">
        <f t="shared" si="45"/>
        <v>25.184999999999999</v>
      </c>
      <c r="AM143" s="35">
        <f t="shared" si="46"/>
        <v>80.742505459598974</v>
      </c>
      <c r="AN143" s="36">
        <f t="shared" si="47"/>
        <v>8</v>
      </c>
      <c r="AO143" s="35">
        <f t="shared" si="48"/>
        <v>19.257494540401034</v>
      </c>
      <c r="AP143" s="30">
        <f t="shared" si="49"/>
        <v>129.63916199104341</v>
      </c>
      <c r="AQ143" s="107">
        <f t="shared" si="50"/>
        <v>10.294950326864674</v>
      </c>
      <c r="AR143" s="109">
        <f t="shared" si="51"/>
        <v>92.058765137978952</v>
      </c>
      <c r="AS143" s="34">
        <f t="shared" si="52"/>
        <v>8</v>
      </c>
      <c r="AT143" s="37">
        <v>6</v>
      </c>
      <c r="AU143" s="38">
        <f t="shared" si="53"/>
        <v>30.884850980594017</v>
      </c>
      <c r="AV143" s="37">
        <v>1</v>
      </c>
      <c r="AW143" s="66"/>
      <c r="AX143" s="37">
        <v>1</v>
      </c>
      <c r="AY143" s="37">
        <f t="shared" si="54"/>
        <v>8</v>
      </c>
      <c r="AZ143" s="37">
        <v>5</v>
      </c>
      <c r="BA143" s="37">
        <f t="shared" si="55"/>
        <v>40</v>
      </c>
      <c r="BB143" s="37">
        <v>1</v>
      </c>
      <c r="BC143" s="37">
        <v>11</v>
      </c>
      <c r="BD143" s="37">
        <v>5</v>
      </c>
      <c r="BE143" s="37" t="s">
        <v>375</v>
      </c>
      <c r="BF143" s="37" t="s">
        <v>376</v>
      </c>
      <c r="BG143" s="127">
        <f t="shared" si="56"/>
        <v>34</v>
      </c>
      <c r="BH143" s="75">
        <v>55</v>
      </c>
      <c r="BI143" s="75">
        <v>58</v>
      </c>
    </row>
    <row r="144" spans="1:64" s="1" customFormat="1" x14ac:dyDescent="0.3">
      <c r="A144" s="28" t="s">
        <v>269</v>
      </c>
      <c r="B144" s="28" t="s">
        <v>303</v>
      </c>
      <c r="C144" s="29" t="s">
        <v>306</v>
      </c>
      <c r="D144" s="29" t="s">
        <v>312</v>
      </c>
      <c r="E144" s="102">
        <v>25835</v>
      </c>
      <c r="F144" s="31">
        <v>391.7</v>
      </c>
      <c r="G144" s="36">
        <f t="shared" si="41"/>
        <v>10</v>
      </c>
      <c r="H144" s="29" t="s">
        <v>352</v>
      </c>
      <c r="I144" s="69">
        <f t="shared" si="42"/>
        <v>3</v>
      </c>
      <c r="J144" s="32">
        <v>4</v>
      </c>
      <c r="K144" s="32">
        <v>2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1</v>
      </c>
      <c r="S144" s="32">
        <v>0</v>
      </c>
      <c r="T144" s="32">
        <v>0</v>
      </c>
      <c r="U144" s="33">
        <v>20094</v>
      </c>
      <c r="V144" s="32">
        <v>8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  <c r="AB144" s="32">
        <v>0</v>
      </c>
      <c r="AC144" s="32">
        <v>0</v>
      </c>
      <c r="AD144" s="32">
        <v>0</v>
      </c>
      <c r="AE144" s="32">
        <v>0</v>
      </c>
      <c r="AF144" s="42">
        <v>0</v>
      </c>
      <c r="AG144" s="31">
        <f t="shared" si="43"/>
        <v>8</v>
      </c>
      <c r="AH144" s="25">
        <f t="shared" si="40"/>
        <v>1004.7</v>
      </c>
      <c r="AI144" s="25">
        <f t="shared" si="44"/>
        <v>218</v>
      </c>
      <c r="AJ144" s="34">
        <v>5</v>
      </c>
      <c r="AK144" s="25">
        <v>213</v>
      </c>
      <c r="AL144" s="112">
        <f t="shared" si="45"/>
        <v>50.234999999999999</v>
      </c>
      <c r="AM144" s="35">
        <f t="shared" si="46"/>
        <v>78.301980690753453</v>
      </c>
      <c r="AN144" s="36">
        <f t="shared" si="47"/>
        <v>8</v>
      </c>
      <c r="AO144" s="35">
        <f t="shared" si="48"/>
        <v>21.69801930924654</v>
      </c>
      <c r="AP144" s="30">
        <f t="shared" si="49"/>
        <v>194.44551964389396</v>
      </c>
      <c r="AQ144" s="107">
        <f t="shared" si="50"/>
        <v>19.353590090961873</v>
      </c>
      <c r="AR144" s="109">
        <f t="shared" si="51"/>
        <v>90.046780133373133</v>
      </c>
      <c r="AS144" s="34">
        <f t="shared" si="52"/>
        <v>8</v>
      </c>
      <c r="AT144" s="37">
        <v>7</v>
      </c>
      <c r="AU144" s="38">
        <f t="shared" si="53"/>
        <v>27.095026127346625</v>
      </c>
      <c r="AV144" s="37">
        <v>0</v>
      </c>
      <c r="AW144" s="66"/>
      <c r="AX144" s="37">
        <v>3</v>
      </c>
      <c r="AY144" s="37">
        <f t="shared" si="54"/>
        <v>24</v>
      </c>
      <c r="AZ144" s="37">
        <v>10</v>
      </c>
      <c r="BA144" s="37">
        <f t="shared" si="55"/>
        <v>80</v>
      </c>
      <c r="BB144" s="37">
        <v>0</v>
      </c>
      <c r="BC144" s="37">
        <v>11</v>
      </c>
      <c r="BD144" s="37">
        <v>5</v>
      </c>
      <c r="BE144" s="37" t="s">
        <v>375</v>
      </c>
      <c r="BF144" s="37" t="s">
        <v>376</v>
      </c>
      <c r="BG144" s="127">
        <f t="shared" si="56"/>
        <v>34</v>
      </c>
      <c r="BH144" s="75">
        <v>106</v>
      </c>
      <c r="BI144" s="75">
        <v>167</v>
      </c>
    </row>
    <row r="145" spans="1:64" s="1" customFormat="1" x14ac:dyDescent="0.3">
      <c r="A145" s="28" t="s">
        <v>160</v>
      </c>
      <c r="B145" s="28" t="s">
        <v>242</v>
      </c>
      <c r="C145" s="29" t="s">
        <v>243</v>
      </c>
      <c r="D145" s="29" t="s">
        <v>245</v>
      </c>
      <c r="E145" s="102">
        <v>17958</v>
      </c>
      <c r="F145" s="30">
        <v>122.2</v>
      </c>
      <c r="G145" s="36">
        <f t="shared" si="41"/>
        <v>10</v>
      </c>
      <c r="H145" s="29" t="s">
        <v>350</v>
      </c>
      <c r="I145" s="69">
        <f t="shared" si="42"/>
        <v>8</v>
      </c>
      <c r="J145" s="32">
        <v>6</v>
      </c>
      <c r="K145" s="32">
        <v>1</v>
      </c>
      <c r="L145" s="32">
        <v>1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3">
        <v>22025</v>
      </c>
      <c r="V145" s="32">
        <v>4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  <c r="AB145" s="32">
        <v>0</v>
      </c>
      <c r="AC145" s="32">
        <v>0</v>
      </c>
      <c r="AD145" s="32">
        <v>0</v>
      </c>
      <c r="AE145" s="32">
        <v>0</v>
      </c>
      <c r="AF145" s="42">
        <v>0</v>
      </c>
      <c r="AG145" s="31">
        <f t="shared" si="43"/>
        <v>4</v>
      </c>
      <c r="AH145" s="25">
        <f t="shared" si="40"/>
        <v>1101.25</v>
      </c>
      <c r="AI145" s="25">
        <f t="shared" si="44"/>
        <v>232</v>
      </c>
      <c r="AJ145" s="34">
        <v>1</v>
      </c>
      <c r="AK145" s="25">
        <v>231</v>
      </c>
      <c r="AL145" s="112">
        <f t="shared" si="45"/>
        <v>55.0625</v>
      </c>
      <c r="AM145" s="35">
        <f t="shared" si="46"/>
        <v>78.933030646992052</v>
      </c>
      <c r="AN145" s="36">
        <f t="shared" si="47"/>
        <v>8</v>
      </c>
      <c r="AO145" s="35">
        <f t="shared" si="48"/>
        <v>21.066969353007945</v>
      </c>
      <c r="AP145" s="30">
        <f t="shared" si="49"/>
        <v>306.61822029179194</v>
      </c>
      <c r="AQ145" s="107">
        <f t="shared" si="50"/>
        <v>5.5685488361732931</v>
      </c>
      <c r="AR145" s="109">
        <f t="shared" si="51"/>
        <v>98.1838819523269</v>
      </c>
      <c r="AS145" s="34">
        <f t="shared" si="52"/>
        <v>8</v>
      </c>
      <c r="AT145" s="37">
        <v>0</v>
      </c>
      <c r="AU145" s="38">
        <f t="shared" si="53"/>
        <v>0</v>
      </c>
      <c r="AV145" s="37">
        <v>1</v>
      </c>
      <c r="AW145" s="66"/>
      <c r="AX145" s="37">
        <v>9</v>
      </c>
      <c r="AY145" s="37">
        <f t="shared" si="54"/>
        <v>72</v>
      </c>
      <c r="AZ145" s="37">
        <v>13</v>
      </c>
      <c r="BA145" s="37">
        <f t="shared" si="55"/>
        <v>104</v>
      </c>
      <c r="BB145" s="37">
        <v>2</v>
      </c>
      <c r="BC145" s="37">
        <v>19</v>
      </c>
      <c r="BD145" s="37">
        <v>0</v>
      </c>
      <c r="BE145" s="37" t="s">
        <v>375</v>
      </c>
      <c r="BF145" s="37" t="s">
        <v>376</v>
      </c>
      <c r="BG145" s="127">
        <f t="shared" si="56"/>
        <v>34</v>
      </c>
      <c r="BH145" s="75">
        <v>125</v>
      </c>
      <c r="BI145" s="75">
        <v>203</v>
      </c>
    </row>
    <row r="146" spans="1:64" s="1" customFormat="1" x14ac:dyDescent="0.3">
      <c r="A146" s="28" t="s">
        <v>160</v>
      </c>
      <c r="B146" s="28" t="s">
        <v>242</v>
      </c>
      <c r="C146" s="29" t="s">
        <v>242</v>
      </c>
      <c r="D146" s="29" t="s">
        <v>264</v>
      </c>
      <c r="E146" s="102">
        <v>13154</v>
      </c>
      <c r="F146" s="30">
        <v>261.89999999999998</v>
      </c>
      <c r="G146" s="36">
        <f t="shared" si="41"/>
        <v>10</v>
      </c>
      <c r="H146" s="29" t="s">
        <v>350</v>
      </c>
      <c r="I146" s="69">
        <f t="shared" si="42"/>
        <v>8</v>
      </c>
      <c r="J146" s="32">
        <v>4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3">
        <v>7246</v>
      </c>
      <c r="V146" s="32">
        <v>1</v>
      </c>
      <c r="W146" s="32">
        <v>0</v>
      </c>
      <c r="X146" s="32">
        <v>0</v>
      </c>
      <c r="Y146" s="32">
        <v>0</v>
      </c>
      <c r="Z146" s="32">
        <v>0</v>
      </c>
      <c r="AA146" s="32">
        <v>0</v>
      </c>
      <c r="AB146" s="32">
        <v>0</v>
      </c>
      <c r="AC146" s="32">
        <v>0</v>
      </c>
      <c r="AD146" s="32">
        <v>0</v>
      </c>
      <c r="AE146" s="32">
        <v>0</v>
      </c>
      <c r="AF146" s="42">
        <v>0</v>
      </c>
      <c r="AG146" s="31">
        <f t="shared" si="43"/>
        <v>1</v>
      </c>
      <c r="AH146" s="25">
        <f t="shared" si="40"/>
        <v>362.3</v>
      </c>
      <c r="AI146" s="25">
        <f t="shared" si="44"/>
        <v>59</v>
      </c>
      <c r="AJ146" s="34">
        <v>3</v>
      </c>
      <c r="AK146" s="25">
        <v>56</v>
      </c>
      <c r="AL146" s="112">
        <f t="shared" si="45"/>
        <v>18.114999999999998</v>
      </c>
      <c r="AM146" s="35">
        <f t="shared" si="46"/>
        <v>83.715153187965768</v>
      </c>
      <c r="AN146" s="36">
        <f t="shared" si="47"/>
        <v>8</v>
      </c>
      <c r="AO146" s="35">
        <f t="shared" si="48"/>
        <v>16.284846812034225</v>
      </c>
      <c r="AP146" s="30">
        <f t="shared" si="49"/>
        <v>137.71476357001674</v>
      </c>
      <c r="AQ146" s="107">
        <f t="shared" si="50"/>
        <v>22.80675079823628</v>
      </c>
      <c r="AR146" s="109">
        <f t="shared" si="51"/>
        <v>83.439138835219424</v>
      </c>
      <c r="AS146" s="34">
        <f t="shared" si="52"/>
        <v>8</v>
      </c>
      <c r="AT146" s="37">
        <v>0</v>
      </c>
      <c r="AU146" s="38">
        <f t="shared" si="53"/>
        <v>0</v>
      </c>
      <c r="AV146" s="37">
        <v>1</v>
      </c>
      <c r="AW146" s="66"/>
      <c r="AX146" s="37">
        <v>6</v>
      </c>
      <c r="AY146" s="37">
        <f t="shared" si="54"/>
        <v>48</v>
      </c>
      <c r="AZ146" s="37">
        <v>9</v>
      </c>
      <c r="BA146" s="37">
        <f t="shared" si="55"/>
        <v>72</v>
      </c>
      <c r="BB146" s="37">
        <v>1</v>
      </c>
      <c r="BC146" s="37">
        <v>15</v>
      </c>
      <c r="BD146" s="37">
        <v>0</v>
      </c>
      <c r="BE146" s="37" t="s">
        <v>375</v>
      </c>
      <c r="BF146" s="37" t="s">
        <v>376</v>
      </c>
      <c r="BG146" s="127">
        <f t="shared" si="56"/>
        <v>34</v>
      </c>
      <c r="BH146" s="75">
        <v>74</v>
      </c>
      <c r="BI146" s="75">
        <v>77</v>
      </c>
    </row>
    <row r="147" spans="1:64" s="1" customFormat="1" x14ac:dyDescent="0.3">
      <c r="A147" s="28" t="s">
        <v>160</v>
      </c>
      <c r="B147" s="28" t="s">
        <v>242</v>
      </c>
      <c r="C147" s="29" t="s">
        <v>254</v>
      </c>
      <c r="D147" s="29" t="s">
        <v>258</v>
      </c>
      <c r="E147" s="102">
        <v>5385</v>
      </c>
      <c r="F147" s="30">
        <v>118.8</v>
      </c>
      <c r="G147" s="36">
        <f t="shared" si="41"/>
        <v>10</v>
      </c>
      <c r="H147" s="29" t="s">
        <v>350</v>
      </c>
      <c r="I147" s="69">
        <f t="shared" si="42"/>
        <v>8</v>
      </c>
      <c r="J147" s="32">
        <v>3</v>
      </c>
      <c r="K147" s="32">
        <v>1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3">
        <v>8383</v>
      </c>
      <c r="V147" s="32">
        <v>2</v>
      </c>
      <c r="W147" s="32">
        <v>0</v>
      </c>
      <c r="X147" s="32">
        <v>0</v>
      </c>
      <c r="Y147" s="32">
        <v>0</v>
      </c>
      <c r="Z147" s="32">
        <v>0</v>
      </c>
      <c r="AA147" s="32">
        <v>0</v>
      </c>
      <c r="AB147" s="32">
        <v>0</v>
      </c>
      <c r="AC147" s="32">
        <v>0</v>
      </c>
      <c r="AD147" s="32">
        <v>0</v>
      </c>
      <c r="AE147" s="32">
        <v>0</v>
      </c>
      <c r="AF147" s="42">
        <v>0</v>
      </c>
      <c r="AG147" s="31">
        <f t="shared" si="43"/>
        <v>2</v>
      </c>
      <c r="AH147" s="25">
        <f t="shared" si="40"/>
        <v>419.15</v>
      </c>
      <c r="AI147" s="25">
        <f t="shared" si="44"/>
        <v>28</v>
      </c>
      <c r="AJ147" s="34">
        <v>3</v>
      </c>
      <c r="AK147" s="25">
        <v>25</v>
      </c>
      <c r="AL147" s="112">
        <f t="shared" si="45"/>
        <v>20.9575</v>
      </c>
      <c r="AM147" s="35">
        <f t="shared" si="46"/>
        <v>93.319813909101754</v>
      </c>
      <c r="AN147" s="36">
        <f t="shared" si="47"/>
        <v>8</v>
      </c>
      <c r="AO147" s="35">
        <f t="shared" si="48"/>
        <v>6.6801860908982462</v>
      </c>
      <c r="AP147" s="30">
        <f t="shared" si="49"/>
        <v>389.18291550603527</v>
      </c>
      <c r="AQ147" s="107">
        <f t="shared" si="50"/>
        <v>55.710306406685241</v>
      </c>
      <c r="AR147" s="109">
        <f t="shared" si="51"/>
        <v>85.68531551950376</v>
      </c>
      <c r="AS147" s="34">
        <f t="shared" si="52"/>
        <v>8</v>
      </c>
      <c r="AT147" s="37">
        <v>0</v>
      </c>
      <c r="AU147" s="38">
        <f t="shared" si="53"/>
        <v>0</v>
      </c>
      <c r="AV147" s="37">
        <v>1</v>
      </c>
      <c r="AW147" s="66"/>
      <c r="AX147" s="37">
        <v>4</v>
      </c>
      <c r="AY147" s="37">
        <f t="shared" si="54"/>
        <v>32</v>
      </c>
      <c r="AZ147" s="37">
        <v>6</v>
      </c>
      <c r="BA147" s="37">
        <f t="shared" si="55"/>
        <v>48</v>
      </c>
      <c r="BB147" s="37">
        <v>1</v>
      </c>
      <c r="BC147" s="37">
        <v>9</v>
      </c>
      <c r="BD147" s="37">
        <v>0</v>
      </c>
      <c r="BE147" s="37" t="s">
        <v>375</v>
      </c>
      <c r="BF147" s="37" t="s">
        <v>376</v>
      </c>
      <c r="BG147" s="127">
        <f t="shared" si="56"/>
        <v>34</v>
      </c>
      <c r="BH147" s="75">
        <v>58</v>
      </c>
      <c r="BI147" s="75">
        <v>63</v>
      </c>
    </row>
    <row r="148" spans="1:64" s="1" customFormat="1" x14ac:dyDescent="0.3">
      <c r="A148" s="28" t="s">
        <v>160</v>
      </c>
      <c r="B148" s="28" t="s">
        <v>242</v>
      </c>
      <c r="C148" s="29" t="s">
        <v>242</v>
      </c>
      <c r="D148" s="29" t="s">
        <v>268</v>
      </c>
      <c r="E148" s="102">
        <v>79568</v>
      </c>
      <c r="F148" s="30">
        <v>569.4</v>
      </c>
      <c r="G148" s="36">
        <f t="shared" si="41"/>
        <v>10</v>
      </c>
      <c r="H148" s="29" t="s">
        <v>352</v>
      </c>
      <c r="I148" s="69">
        <f t="shared" si="42"/>
        <v>3</v>
      </c>
      <c r="J148" s="32">
        <v>7</v>
      </c>
      <c r="K148" s="32">
        <v>2</v>
      </c>
      <c r="L148" s="32">
        <v>2</v>
      </c>
      <c r="M148" s="32">
        <v>1</v>
      </c>
      <c r="N148" s="32">
        <v>1</v>
      </c>
      <c r="O148" s="32">
        <v>1</v>
      </c>
      <c r="P148" s="32">
        <v>0</v>
      </c>
      <c r="Q148" s="32">
        <v>1</v>
      </c>
      <c r="R148" s="32">
        <v>0</v>
      </c>
      <c r="S148" s="32">
        <v>0</v>
      </c>
      <c r="T148" s="32">
        <v>0</v>
      </c>
      <c r="U148" s="33">
        <v>77376</v>
      </c>
      <c r="V148" s="32">
        <v>34</v>
      </c>
      <c r="W148" s="32">
        <v>0</v>
      </c>
      <c r="X148" s="32">
        <v>1</v>
      </c>
      <c r="Y148" s="32">
        <v>0</v>
      </c>
      <c r="Z148" s="32">
        <v>0</v>
      </c>
      <c r="AA148" s="32">
        <v>0</v>
      </c>
      <c r="AB148" s="32">
        <v>0</v>
      </c>
      <c r="AC148" s="32">
        <v>0</v>
      </c>
      <c r="AD148" s="32">
        <v>0</v>
      </c>
      <c r="AE148" s="32">
        <v>0</v>
      </c>
      <c r="AF148" s="42">
        <v>0</v>
      </c>
      <c r="AG148" s="31">
        <f t="shared" si="43"/>
        <v>35</v>
      </c>
      <c r="AH148" s="25">
        <f t="shared" si="40"/>
        <v>3868.8</v>
      </c>
      <c r="AI148" s="25">
        <f t="shared" si="44"/>
        <v>476</v>
      </c>
      <c r="AJ148" s="34">
        <v>14</v>
      </c>
      <c r="AK148" s="25">
        <v>462</v>
      </c>
      <c r="AL148" s="112">
        <f t="shared" si="45"/>
        <v>193.44</v>
      </c>
      <c r="AM148" s="35">
        <f t="shared" si="46"/>
        <v>87.696443341604635</v>
      </c>
      <c r="AN148" s="36">
        <f t="shared" si="47"/>
        <v>8</v>
      </c>
      <c r="AO148" s="35">
        <f t="shared" si="48"/>
        <v>12.303556658395367</v>
      </c>
      <c r="AP148" s="30">
        <f t="shared" si="49"/>
        <v>243.11280916951543</v>
      </c>
      <c r="AQ148" s="107">
        <f t="shared" si="50"/>
        <v>17.595013070581139</v>
      </c>
      <c r="AR148" s="109">
        <f t="shared" si="51"/>
        <v>92.762613730355667</v>
      </c>
      <c r="AS148" s="34">
        <f t="shared" si="52"/>
        <v>8</v>
      </c>
      <c r="AT148" s="37">
        <v>21</v>
      </c>
      <c r="AU148" s="38">
        <f t="shared" si="53"/>
        <v>26.392519605871708</v>
      </c>
      <c r="AV148" s="37">
        <v>1</v>
      </c>
      <c r="AW148" s="66"/>
      <c r="AX148" s="37">
        <v>15</v>
      </c>
      <c r="AY148" s="37">
        <f t="shared" si="54"/>
        <v>120</v>
      </c>
      <c r="AZ148" s="37">
        <v>25</v>
      </c>
      <c r="BA148" s="37">
        <f t="shared" si="55"/>
        <v>200</v>
      </c>
      <c r="BB148" s="37">
        <v>12</v>
      </c>
      <c r="BC148" s="37">
        <v>24</v>
      </c>
      <c r="BD148" s="37">
        <v>5</v>
      </c>
      <c r="BE148" s="37" t="s">
        <v>375</v>
      </c>
      <c r="BF148" s="37" t="s">
        <v>376</v>
      </c>
      <c r="BG148" s="127">
        <f t="shared" si="56"/>
        <v>34</v>
      </c>
      <c r="BH148" s="75">
        <v>523</v>
      </c>
      <c r="BI148" s="75">
        <v>833</v>
      </c>
    </row>
    <row r="149" spans="1:64" s="1" customFormat="1" x14ac:dyDescent="0.3">
      <c r="A149" s="28" t="s">
        <v>160</v>
      </c>
      <c r="B149" s="28" t="s">
        <v>176</v>
      </c>
      <c r="C149" s="29" t="s">
        <v>218</v>
      </c>
      <c r="D149" s="29" t="s">
        <v>223</v>
      </c>
      <c r="E149" s="102">
        <v>10155</v>
      </c>
      <c r="F149" s="30">
        <v>208.2</v>
      </c>
      <c r="G149" s="36">
        <f t="shared" si="41"/>
        <v>10</v>
      </c>
      <c r="H149" s="29" t="s">
        <v>352</v>
      </c>
      <c r="I149" s="69">
        <f t="shared" si="42"/>
        <v>3</v>
      </c>
      <c r="J149" s="32">
        <v>0</v>
      </c>
      <c r="K149" s="32">
        <v>0</v>
      </c>
      <c r="L149" s="32">
        <v>0</v>
      </c>
      <c r="M149" s="32">
        <v>1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3">
        <v>5774</v>
      </c>
      <c r="V149" s="32">
        <v>2</v>
      </c>
      <c r="W149" s="32">
        <v>0</v>
      </c>
      <c r="X149" s="32">
        <v>0</v>
      </c>
      <c r="Y149" s="32">
        <v>0</v>
      </c>
      <c r="Z149" s="32">
        <v>0</v>
      </c>
      <c r="AA149" s="32">
        <v>0</v>
      </c>
      <c r="AB149" s="32">
        <v>0</v>
      </c>
      <c r="AC149" s="32">
        <v>0</v>
      </c>
      <c r="AD149" s="32">
        <v>0</v>
      </c>
      <c r="AE149" s="32">
        <v>0</v>
      </c>
      <c r="AF149" s="42">
        <v>0</v>
      </c>
      <c r="AG149" s="31">
        <f t="shared" si="43"/>
        <v>2</v>
      </c>
      <c r="AH149" s="25">
        <f t="shared" si="40"/>
        <v>288.7</v>
      </c>
      <c r="AI149" s="25">
        <f t="shared" si="44"/>
        <v>147</v>
      </c>
      <c r="AJ149" s="34">
        <v>2</v>
      </c>
      <c r="AK149" s="25">
        <v>145</v>
      </c>
      <c r="AL149" s="112">
        <f t="shared" si="45"/>
        <v>14.435</v>
      </c>
      <c r="AM149" s="35">
        <f t="shared" si="46"/>
        <v>49.082092137166605</v>
      </c>
      <c r="AN149" s="36">
        <f t="shared" si="47"/>
        <v>3</v>
      </c>
      <c r="AO149" s="35">
        <f t="shared" si="48"/>
        <v>50.917907862833388</v>
      </c>
      <c r="AP149" s="30">
        <f t="shared" si="49"/>
        <v>142.14672575086163</v>
      </c>
      <c r="AQ149" s="107">
        <f t="shared" si="50"/>
        <v>19.694731659281143</v>
      </c>
      <c r="AR149" s="109">
        <f t="shared" si="51"/>
        <v>86.144786976099752</v>
      </c>
      <c r="AS149" s="34">
        <f t="shared" si="52"/>
        <v>8</v>
      </c>
      <c r="AT149" s="37">
        <v>0</v>
      </c>
      <c r="AU149" s="38">
        <f t="shared" si="53"/>
        <v>0</v>
      </c>
      <c r="AV149" s="37">
        <v>1</v>
      </c>
      <c r="AW149" s="66"/>
      <c r="AX149" s="37">
        <v>26</v>
      </c>
      <c r="AY149" s="37">
        <f t="shared" si="54"/>
        <v>208</v>
      </c>
      <c r="AZ149" s="37">
        <v>54</v>
      </c>
      <c r="BA149" s="37">
        <f t="shared" si="55"/>
        <v>432</v>
      </c>
      <c r="BB149" s="37">
        <v>7</v>
      </c>
      <c r="BC149" s="37">
        <v>2</v>
      </c>
      <c r="BD149" s="37">
        <v>10</v>
      </c>
      <c r="BE149" s="37" t="s">
        <v>375</v>
      </c>
      <c r="BF149" s="37" t="s">
        <v>376</v>
      </c>
      <c r="BG149" s="127">
        <f t="shared" si="56"/>
        <v>34</v>
      </c>
      <c r="BH149" s="75">
        <v>72</v>
      </c>
      <c r="BI149" s="75">
        <v>45</v>
      </c>
    </row>
    <row r="150" spans="1:64" s="1" customFormat="1" x14ac:dyDescent="0.3">
      <c r="A150" s="28" t="s">
        <v>160</v>
      </c>
      <c r="B150" s="28" t="s">
        <v>176</v>
      </c>
      <c r="C150" s="29" t="s">
        <v>176</v>
      </c>
      <c r="D150" s="29" t="s">
        <v>239</v>
      </c>
      <c r="E150" s="102">
        <v>3523</v>
      </c>
      <c r="F150" s="30">
        <v>44.7</v>
      </c>
      <c r="G150" s="36">
        <f t="shared" si="41"/>
        <v>3</v>
      </c>
      <c r="H150" s="29" t="s">
        <v>351</v>
      </c>
      <c r="I150" s="69">
        <f t="shared" si="42"/>
        <v>5</v>
      </c>
      <c r="J150" s="32">
        <v>1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3">
        <v>1709</v>
      </c>
      <c r="V150" s="32">
        <v>1</v>
      </c>
      <c r="W150" s="42">
        <v>0</v>
      </c>
      <c r="X150" s="42">
        <v>0</v>
      </c>
      <c r="Y150" s="42">
        <v>0</v>
      </c>
      <c r="Z150" s="42">
        <v>0</v>
      </c>
      <c r="AA150" s="42">
        <v>0</v>
      </c>
      <c r="AB150" s="42">
        <v>0</v>
      </c>
      <c r="AC150" s="42">
        <v>0</v>
      </c>
      <c r="AD150" s="42">
        <v>0</v>
      </c>
      <c r="AE150" s="42">
        <v>0</v>
      </c>
      <c r="AF150" s="42">
        <v>0</v>
      </c>
      <c r="AG150" s="31">
        <f t="shared" si="43"/>
        <v>1</v>
      </c>
      <c r="AH150" s="25">
        <f t="shared" si="40"/>
        <v>85.45</v>
      </c>
      <c r="AI150" s="25">
        <f t="shared" si="44"/>
        <v>18</v>
      </c>
      <c r="AJ150" s="34">
        <v>1</v>
      </c>
      <c r="AK150" s="25">
        <v>17</v>
      </c>
      <c r="AL150" s="112">
        <f t="shared" si="45"/>
        <v>4.2725</v>
      </c>
      <c r="AM150" s="35">
        <f t="shared" si="46"/>
        <v>78.935049736688129</v>
      </c>
      <c r="AN150" s="36">
        <f t="shared" si="47"/>
        <v>8</v>
      </c>
      <c r="AO150" s="35">
        <f t="shared" si="48"/>
        <v>21.064950263311879</v>
      </c>
      <c r="AP150" s="30">
        <f t="shared" si="49"/>
        <v>121.27448197558898</v>
      </c>
      <c r="AQ150" s="107">
        <f t="shared" si="50"/>
        <v>28.384899233607719</v>
      </c>
      <c r="AR150" s="109">
        <f t="shared" si="51"/>
        <v>76.59449970743124</v>
      </c>
      <c r="AS150" s="34">
        <f t="shared" si="52"/>
        <v>8</v>
      </c>
      <c r="AT150" s="37">
        <v>0</v>
      </c>
      <c r="AU150" s="38">
        <f t="shared" si="53"/>
        <v>0</v>
      </c>
      <c r="AV150" s="37">
        <v>0</v>
      </c>
      <c r="AW150" s="66" t="s">
        <v>458</v>
      </c>
      <c r="AX150" s="37">
        <v>2</v>
      </c>
      <c r="AY150" s="37">
        <f t="shared" si="54"/>
        <v>16</v>
      </c>
      <c r="AZ150" s="37">
        <v>3</v>
      </c>
      <c r="BA150" s="37">
        <f t="shared" si="55"/>
        <v>24</v>
      </c>
      <c r="BB150" s="37">
        <v>0</v>
      </c>
      <c r="BC150" s="37">
        <v>1</v>
      </c>
      <c r="BD150" s="37">
        <v>10</v>
      </c>
      <c r="BE150" s="37" t="s">
        <v>375</v>
      </c>
      <c r="BF150" s="37" t="s">
        <v>376</v>
      </c>
      <c r="BG150" s="127">
        <f t="shared" si="56"/>
        <v>34</v>
      </c>
      <c r="BH150" s="75">
        <v>6</v>
      </c>
      <c r="BI150" s="75">
        <v>41</v>
      </c>
    </row>
    <row r="151" spans="1:64" s="1" customFormat="1" x14ac:dyDescent="0.3">
      <c r="A151" s="28" t="s">
        <v>160</v>
      </c>
      <c r="B151" s="28" t="s">
        <v>186</v>
      </c>
      <c r="C151" s="29" t="s">
        <v>193</v>
      </c>
      <c r="D151" s="29" t="s">
        <v>194</v>
      </c>
      <c r="E151" s="102">
        <v>5853</v>
      </c>
      <c r="F151" s="30">
        <v>289.5</v>
      </c>
      <c r="G151" s="36">
        <f t="shared" si="41"/>
        <v>10</v>
      </c>
      <c r="H151" s="29" t="s">
        <v>350</v>
      </c>
      <c r="I151" s="69">
        <f t="shared" si="42"/>
        <v>8</v>
      </c>
      <c r="J151" s="32">
        <v>2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3">
        <v>4658</v>
      </c>
      <c r="V151" s="32">
        <v>0</v>
      </c>
      <c r="W151" s="32">
        <v>0</v>
      </c>
      <c r="X151" s="32">
        <v>0</v>
      </c>
      <c r="Y151" s="32">
        <v>0</v>
      </c>
      <c r="Z151" s="32">
        <v>0</v>
      </c>
      <c r="AA151" s="32">
        <v>0</v>
      </c>
      <c r="AB151" s="32">
        <v>0</v>
      </c>
      <c r="AC151" s="32">
        <v>0</v>
      </c>
      <c r="AD151" s="32">
        <v>0</v>
      </c>
      <c r="AE151" s="32">
        <v>0</v>
      </c>
      <c r="AF151" s="32">
        <v>0</v>
      </c>
      <c r="AG151" s="31">
        <f t="shared" si="43"/>
        <v>0</v>
      </c>
      <c r="AH151" s="25">
        <f t="shared" si="40"/>
        <v>232.9</v>
      </c>
      <c r="AI151" s="25">
        <f t="shared" si="44"/>
        <v>50</v>
      </c>
      <c r="AJ151" s="34">
        <v>1</v>
      </c>
      <c r="AK151" s="25">
        <v>49</v>
      </c>
      <c r="AL151" s="112">
        <f t="shared" si="45"/>
        <v>11.645</v>
      </c>
      <c r="AM151" s="35">
        <f t="shared" si="46"/>
        <v>78.531558608845003</v>
      </c>
      <c r="AN151" s="36">
        <f t="shared" si="47"/>
        <v>8</v>
      </c>
      <c r="AO151" s="35">
        <f t="shared" si="48"/>
        <v>21.468441391155004</v>
      </c>
      <c r="AP151" s="30">
        <f t="shared" si="49"/>
        <v>198.95779941910135</v>
      </c>
      <c r="AQ151" s="107">
        <f t="shared" si="50"/>
        <v>17.085255424568597</v>
      </c>
      <c r="AR151" s="109">
        <f t="shared" si="51"/>
        <v>91.412623443537996</v>
      </c>
      <c r="AS151" s="34">
        <f t="shared" si="52"/>
        <v>8</v>
      </c>
      <c r="AT151" s="37">
        <v>0</v>
      </c>
      <c r="AU151" s="38">
        <f t="shared" si="53"/>
        <v>0</v>
      </c>
      <c r="AV151" s="37">
        <v>0</v>
      </c>
      <c r="AW151" s="66" t="s">
        <v>393</v>
      </c>
      <c r="AX151" s="37">
        <v>2</v>
      </c>
      <c r="AY151" s="37">
        <f t="shared" si="54"/>
        <v>16</v>
      </c>
      <c r="AZ151" s="37">
        <v>4</v>
      </c>
      <c r="BA151" s="37">
        <f t="shared" si="55"/>
        <v>32</v>
      </c>
      <c r="BB151" s="48">
        <v>0</v>
      </c>
      <c r="BC151" s="48">
        <v>7</v>
      </c>
      <c r="BD151" s="48">
        <v>0</v>
      </c>
      <c r="BE151" s="48" t="s">
        <v>375</v>
      </c>
      <c r="BF151" s="48" t="s">
        <v>375</v>
      </c>
      <c r="BG151" s="127">
        <f t="shared" si="56"/>
        <v>34</v>
      </c>
      <c r="BH151" s="75">
        <v>16</v>
      </c>
      <c r="BI151" s="75">
        <v>33</v>
      </c>
    </row>
    <row r="152" spans="1:64" s="1" customFormat="1" x14ac:dyDescent="0.3">
      <c r="A152" s="28" t="s">
        <v>160</v>
      </c>
      <c r="B152" s="28" t="s">
        <v>161</v>
      </c>
      <c r="C152" s="29" t="s">
        <v>162</v>
      </c>
      <c r="D152" s="29" t="s">
        <v>164</v>
      </c>
      <c r="E152" s="102">
        <v>15091</v>
      </c>
      <c r="F152" s="30">
        <v>152.4</v>
      </c>
      <c r="G152" s="36">
        <f t="shared" si="41"/>
        <v>10</v>
      </c>
      <c r="H152" s="29" t="s">
        <v>350</v>
      </c>
      <c r="I152" s="69">
        <f t="shared" si="42"/>
        <v>8</v>
      </c>
      <c r="J152" s="32">
        <v>5</v>
      </c>
      <c r="K152" s="32">
        <v>1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3">
        <v>10371</v>
      </c>
      <c r="V152" s="32">
        <v>2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  <c r="AB152" s="32">
        <v>0</v>
      </c>
      <c r="AC152" s="32">
        <v>0</v>
      </c>
      <c r="AD152" s="32">
        <v>0</v>
      </c>
      <c r="AE152" s="32">
        <v>0</v>
      </c>
      <c r="AF152" s="32">
        <v>0</v>
      </c>
      <c r="AG152" s="31">
        <f t="shared" si="43"/>
        <v>2</v>
      </c>
      <c r="AH152" s="25">
        <f t="shared" si="40"/>
        <v>518.54999999999995</v>
      </c>
      <c r="AI152" s="25">
        <f t="shared" si="44"/>
        <v>58</v>
      </c>
      <c r="AJ152" s="34">
        <v>2</v>
      </c>
      <c r="AK152" s="25">
        <v>56</v>
      </c>
      <c r="AL152" s="112">
        <f t="shared" si="45"/>
        <v>25.927499999999998</v>
      </c>
      <c r="AM152" s="35">
        <f t="shared" si="46"/>
        <v>88.814964805708215</v>
      </c>
      <c r="AN152" s="36">
        <f t="shared" si="47"/>
        <v>8</v>
      </c>
      <c r="AO152" s="35">
        <f t="shared" si="48"/>
        <v>11.185035194291777</v>
      </c>
      <c r="AP152" s="30">
        <f t="shared" si="49"/>
        <v>171.80769995361473</v>
      </c>
      <c r="AQ152" s="107">
        <f t="shared" si="50"/>
        <v>13.252932211251739</v>
      </c>
      <c r="AR152" s="109">
        <f t="shared" si="51"/>
        <v>92.286182624626363</v>
      </c>
      <c r="AS152" s="34">
        <f t="shared" si="52"/>
        <v>8</v>
      </c>
      <c r="AT152" s="37">
        <v>2</v>
      </c>
      <c r="AU152" s="38">
        <f t="shared" si="53"/>
        <v>13.252932211251739</v>
      </c>
      <c r="AV152" s="37">
        <v>1</v>
      </c>
      <c r="AW152" s="66"/>
      <c r="AX152" s="37">
        <v>9</v>
      </c>
      <c r="AY152" s="37">
        <f t="shared" si="54"/>
        <v>72</v>
      </c>
      <c r="AZ152" s="37">
        <v>12</v>
      </c>
      <c r="BA152" s="37">
        <f t="shared" si="55"/>
        <v>96</v>
      </c>
      <c r="BB152" s="48">
        <v>1</v>
      </c>
      <c r="BC152" s="48">
        <v>16</v>
      </c>
      <c r="BD152" s="48">
        <v>0</v>
      </c>
      <c r="BE152" s="48" t="s">
        <v>375</v>
      </c>
      <c r="BF152" s="48" t="s">
        <v>376</v>
      </c>
      <c r="BG152" s="127">
        <f t="shared" si="56"/>
        <v>34</v>
      </c>
      <c r="BH152" s="75">
        <v>12</v>
      </c>
      <c r="BI152" s="75">
        <v>81</v>
      </c>
    </row>
    <row r="153" spans="1:64" s="1" customFormat="1" x14ac:dyDescent="0.3">
      <c r="A153" s="28" t="s">
        <v>160</v>
      </c>
      <c r="B153" s="28" t="s">
        <v>161</v>
      </c>
      <c r="C153" s="29" t="s">
        <v>179</v>
      </c>
      <c r="D153" s="29" t="s">
        <v>183</v>
      </c>
      <c r="E153" s="102">
        <v>17312</v>
      </c>
      <c r="F153" s="30">
        <v>58.7</v>
      </c>
      <c r="G153" s="36">
        <f t="shared" si="41"/>
        <v>5</v>
      </c>
      <c r="H153" s="29" t="s">
        <v>352</v>
      </c>
      <c r="I153" s="69">
        <f t="shared" si="42"/>
        <v>3</v>
      </c>
      <c r="J153" s="32">
        <v>2</v>
      </c>
      <c r="K153" s="32">
        <v>1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3">
        <v>12932</v>
      </c>
      <c r="V153" s="32">
        <v>3</v>
      </c>
      <c r="W153" s="32">
        <v>0</v>
      </c>
      <c r="X153" s="32">
        <v>0</v>
      </c>
      <c r="Y153" s="32">
        <v>0</v>
      </c>
      <c r="Z153" s="32">
        <v>0</v>
      </c>
      <c r="AA153" s="32">
        <v>0</v>
      </c>
      <c r="AB153" s="32">
        <v>0</v>
      </c>
      <c r="AC153" s="32">
        <v>0</v>
      </c>
      <c r="AD153" s="32">
        <v>0</v>
      </c>
      <c r="AE153" s="32">
        <v>0</v>
      </c>
      <c r="AF153" s="32">
        <v>0</v>
      </c>
      <c r="AG153" s="31">
        <f t="shared" si="43"/>
        <v>3</v>
      </c>
      <c r="AH153" s="25">
        <f t="shared" si="40"/>
        <v>646.6</v>
      </c>
      <c r="AI153" s="25">
        <f t="shared" si="44"/>
        <v>62</v>
      </c>
      <c r="AJ153" s="34">
        <v>2</v>
      </c>
      <c r="AK153" s="25">
        <v>60</v>
      </c>
      <c r="AL153" s="112">
        <f t="shared" si="45"/>
        <v>32.33</v>
      </c>
      <c r="AM153" s="35">
        <f t="shared" si="46"/>
        <v>90.411382616764612</v>
      </c>
      <c r="AN153" s="36">
        <f t="shared" si="47"/>
        <v>8</v>
      </c>
      <c r="AO153" s="35">
        <f t="shared" si="48"/>
        <v>9.588617383235384</v>
      </c>
      <c r="AP153" s="30">
        <f t="shared" si="49"/>
        <v>186.74907578558228</v>
      </c>
      <c r="AQ153" s="107">
        <f t="shared" si="50"/>
        <v>11.55268022181146</v>
      </c>
      <c r="AR153" s="109">
        <f t="shared" si="51"/>
        <v>93.813795236622326</v>
      </c>
      <c r="AS153" s="34">
        <f t="shared" si="52"/>
        <v>8</v>
      </c>
      <c r="AT153" s="37">
        <v>0</v>
      </c>
      <c r="AU153" s="38">
        <f t="shared" si="53"/>
        <v>0</v>
      </c>
      <c r="AV153" s="37">
        <v>1</v>
      </c>
      <c r="AW153" s="66"/>
      <c r="AX153" s="37">
        <v>5</v>
      </c>
      <c r="AY153" s="37">
        <f t="shared" si="54"/>
        <v>40</v>
      </c>
      <c r="AZ153" s="37">
        <v>4</v>
      </c>
      <c r="BA153" s="37">
        <f t="shared" si="55"/>
        <v>32</v>
      </c>
      <c r="BB153" s="48">
        <v>1</v>
      </c>
      <c r="BC153" s="48">
        <v>12</v>
      </c>
      <c r="BD153" s="48">
        <v>10</v>
      </c>
      <c r="BE153" s="48" t="s">
        <v>375</v>
      </c>
      <c r="BF153" s="48" t="s">
        <v>376</v>
      </c>
      <c r="BG153" s="127">
        <f t="shared" si="56"/>
        <v>34</v>
      </c>
      <c r="BH153" s="75">
        <v>24</v>
      </c>
      <c r="BI153" s="75">
        <v>130</v>
      </c>
    </row>
    <row r="154" spans="1:64" s="1" customFormat="1" x14ac:dyDescent="0.3">
      <c r="A154" s="28" t="s">
        <v>160</v>
      </c>
      <c r="B154" s="28" t="s">
        <v>161</v>
      </c>
      <c r="C154" s="29" t="s">
        <v>179</v>
      </c>
      <c r="D154" s="29" t="s">
        <v>185</v>
      </c>
      <c r="E154" s="102">
        <v>31006</v>
      </c>
      <c r="F154" s="30">
        <v>240.4</v>
      </c>
      <c r="G154" s="36">
        <f t="shared" si="41"/>
        <v>10</v>
      </c>
      <c r="H154" s="29" t="s">
        <v>352</v>
      </c>
      <c r="I154" s="69">
        <f t="shared" si="42"/>
        <v>3</v>
      </c>
      <c r="J154" s="32">
        <v>2</v>
      </c>
      <c r="K154" s="32">
        <v>1</v>
      </c>
      <c r="L154" s="32">
        <v>1</v>
      </c>
      <c r="M154" s="32">
        <v>1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3">
        <v>27380</v>
      </c>
      <c r="V154" s="32">
        <v>2</v>
      </c>
      <c r="W154" s="32">
        <v>0</v>
      </c>
      <c r="X154" s="32">
        <v>0</v>
      </c>
      <c r="Y154" s="32">
        <v>0</v>
      </c>
      <c r="Z154" s="32">
        <v>1</v>
      </c>
      <c r="AA154" s="32">
        <v>0</v>
      </c>
      <c r="AB154" s="32">
        <v>0</v>
      </c>
      <c r="AC154" s="32">
        <v>0</v>
      </c>
      <c r="AD154" s="32">
        <v>0</v>
      </c>
      <c r="AE154" s="32">
        <v>0</v>
      </c>
      <c r="AF154" s="32">
        <v>0</v>
      </c>
      <c r="AG154" s="31">
        <f t="shared" si="43"/>
        <v>3</v>
      </c>
      <c r="AH154" s="25">
        <f t="shared" si="40"/>
        <v>1369</v>
      </c>
      <c r="AI154" s="25">
        <f t="shared" si="44"/>
        <v>170</v>
      </c>
      <c r="AJ154" s="34">
        <v>4</v>
      </c>
      <c r="AK154" s="25">
        <v>166</v>
      </c>
      <c r="AL154" s="112">
        <f t="shared" si="45"/>
        <v>68.45</v>
      </c>
      <c r="AM154" s="35">
        <f t="shared" si="46"/>
        <v>87.582176771365965</v>
      </c>
      <c r="AN154" s="36">
        <f t="shared" si="47"/>
        <v>8</v>
      </c>
      <c r="AO154" s="35">
        <f t="shared" si="48"/>
        <v>12.41782322863404</v>
      </c>
      <c r="AP154" s="30">
        <f t="shared" si="49"/>
        <v>220.763723150358</v>
      </c>
      <c r="AQ154" s="107">
        <f t="shared" si="50"/>
        <v>12.900728891182352</v>
      </c>
      <c r="AR154" s="109">
        <f t="shared" si="51"/>
        <v>94.15631848064281</v>
      </c>
      <c r="AS154" s="34">
        <f t="shared" si="52"/>
        <v>8</v>
      </c>
      <c r="AT154" s="37">
        <v>7</v>
      </c>
      <c r="AU154" s="38">
        <f t="shared" si="53"/>
        <v>22.576275559569115</v>
      </c>
      <c r="AV154" s="37">
        <v>1</v>
      </c>
      <c r="AW154" s="66"/>
      <c r="AX154" s="37">
        <v>15</v>
      </c>
      <c r="AY154" s="37">
        <f t="shared" si="54"/>
        <v>120</v>
      </c>
      <c r="AZ154" s="37">
        <v>9</v>
      </c>
      <c r="BA154" s="37">
        <f t="shared" si="55"/>
        <v>72</v>
      </c>
      <c r="BB154" s="48">
        <v>0</v>
      </c>
      <c r="BC154" s="48">
        <v>14</v>
      </c>
      <c r="BD154" s="48">
        <v>5</v>
      </c>
      <c r="BE154" s="48" t="s">
        <v>376</v>
      </c>
      <c r="BF154" s="48" t="s">
        <v>376</v>
      </c>
      <c r="BG154" s="127">
        <f t="shared" si="56"/>
        <v>34</v>
      </c>
      <c r="BH154" s="75">
        <v>98</v>
      </c>
      <c r="BI154" s="75">
        <v>202</v>
      </c>
    </row>
    <row r="155" spans="1:64" s="1" customFormat="1" x14ac:dyDescent="0.3">
      <c r="A155" s="28" t="s">
        <v>105</v>
      </c>
      <c r="B155" s="28" t="s">
        <v>106</v>
      </c>
      <c r="C155" s="29" t="s">
        <v>106</v>
      </c>
      <c r="D155" s="29" t="s">
        <v>108</v>
      </c>
      <c r="E155" s="102">
        <v>8350</v>
      </c>
      <c r="F155" s="30">
        <v>185.6</v>
      </c>
      <c r="G155" s="36">
        <f t="shared" si="41"/>
        <v>10</v>
      </c>
      <c r="H155" s="29" t="s">
        <v>352</v>
      </c>
      <c r="I155" s="69">
        <f t="shared" si="42"/>
        <v>3</v>
      </c>
      <c r="J155" s="32">
        <v>2</v>
      </c>
      <c r="K155" s="32">
        <v>0</v>
      </c>
      <c r="L155" s="32">
        <v>1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3">
        <v>4790</v>
      </c>
      <c r="V155" s="32">
        <v>0</v>
      </c>
      <c r="W155" s="32">
        <v>0</v>
      </c>
      <c r="X155" s="32">
        <v>0</v>
      </c>
      <c r="Y155" s="32">
        <v>0</v>
      </c>
      <c r="Z155" s="32">
        <v>0</v>
      </c>
      <c r="AA155" s="32">
        <v>0</v>
      </c>
      <c r="AB155" s="32">
        <v>0</v>
      </c>
      <c r="AC155" s="32">
        <v>0</v>
      </c>
      <c r="AD155" s="32">
        <v>0</v>
      </c>
      <c r="AE155" s="32">
        <v>0</v>
      </c>
      <c r="AF155" s="32">
        <v>0</v>
      </c>
      <c r="AG155" s="31">
        <f t="shared" si="43"/>
        <v>0</v>
      </c>
      <c r="AH155" s="25">
        <f t="shared" si="40"/>
        <v>239.5</v>
      </c>
      <c r="AI155" s="25">
        <f t="shared" si="44"/>
        <v>60</v>
      </c>
      <c r="AJ155" s="34">
        <v>0</v>
      </c>
      <c r="AK155" s="25">
        <v>60</v>
      </c>
      <c r="AL155" s="112">
        <f t="shared" si="45"/>
        <v>11.975</v>
      </c>
      <c r="AM155" s="35">
        <f t="shared" si="46"/>
        <v>74.947807933194156</v>
      </c>
      <c r="AN155" s="36">
        <f t="shared" si="47"/>
        <v>5</v>
      </c>
      <c r="AO155" s="35">
        <f t="shared" si="48"/>
        <v>25.052192066805844</v>
      </c>
      <c r="AP155" s="30">
        <f t="shared" si="49"/>
        <v>143.41317365269464</v>
      </c>
      <c r="AQ155" s="107">
        <f t="shared" si="50"/>
        <v>0</v>
      </c>
      <c r="AR155" s="109">
        <f t="shared" si="51"/>
        <v>100</v>
      </c>
      <c r="AS155" s="34">
        <f t="shared" si="52"/>
        <v>10</v>
      </c>
      <c r="AT155" s="37">
        <v>2</v>
      </c>
      <c r="AU155" s="38">
        <f t="shared" si="53"/>
        <v>23.952095808383234</v>
      </c>
      <c r="AV155" s="37">
        <v>1</v>
      </c>
      <c r="AW155" s="66"/>
      <c r="AX155" s="37">
        <v>2</v>
      </c>
      <c r="AY155" s="37">
        <f t="shared" si="54"/>
        <v>16</v>
      </c>
      <c r="AZ155" s="37">
        <v>11</v>
      </c>
      <c r="BA155" s="37">
        <f t="shared" si="55"/>
        <v>88</v>
      </c>
      <c r="BB155" s="37">
        <v>1</v>
      </c>
      <c r="BC155" s="37">
        <v>12</v>
      </c>
      <c r="BD155" s="37">
        <v>5</v>
      </c>
      <c r="BE155" s="37" t="s">
        <v>375</v>
      </c>
      <c r="BF155" s="37" t="s">
        <v>429</v>
      </c>
      <c r="BG155" s="127">
        <f t="shared" si="56"/>
        <v>33</v>
      </c>
      <c r="BH155" s="75">
        <v>58</v>
      </c>
      <c r="BI155" s="75">
        <v>46</v>
      </c>
      <c r="BJ155" s="12" t="s">
        <v>498</v>
      </c>
      <c r="BK155" s="12" t="s">
        <v>501</v>
      </c>
      <c r="BL155" s="132">
        <v>85</v>
      </c>
    </row>
    <row r="156" spans="1:64" s="1" customFormat="1" x14ac:dyDescent="0.3">
      <c r="A156" s="28" t="s">
        <v>105</v>
      </c>
      <c r="B156" s="28" t="s">
        <v>106</v>
      </c>
      <c r="C156" s="29" t="s">
        <v>111</v>
      </c>
      <c r="D156" s="29" t="s">
        <v>113</v>
      </c>
      <c r="E156" s="102">
        <v>9655</v>
      </c>
      <c r="F156" s="30">
        <v>877.8</v>
      </c>
      <c r="G156" s="36">
        <f t="shared" si="41"/>
        <v>10</v>
      </c>
      <c r="H156" s="29" t="s">
        <v>352</v>
      </c>
      <c r="I156" s="69">
        <f t="shared" si="42"/>
        <v>3</v>
      </c>
      <c r="J156" s="32">
        <v>2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3">
        <v>6752</v>
      </c>
      <c r="V156" s="32">
        <v>4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  <c r="AB156" s="32">
        <v>0</v>
      </c>
      <c r="AC156" s="32">
        <v>0</v>
      </c>
      <c r="AD156" s="32">
        <v>0</v>
      </c>
      <c r="AE156" s="32">
        <v>0</v>
      </c>
      <c r="AF156" s="32">
        <v>0</v>
      </c>
      <c r="AG156" s="31">
        <f t="shared" si="43"/>
        <v>4</v>
      </c>
      <c r="AH156" s="25">
        <f t="shared" ref="AH156:AH192" si="57">+(U156*5)/100</f>
        <v>337.6</v>
      </c>
      <c r="AI156" s="25">
        <f t="shared" si="44"/>
        <v>94</v>
      </c>
      <c r="AJ156" s="34">
        <v>0</v>
      </c>
      <c r="AK156" s="25">
        <v>94</v>
      </c>
      <c r="AL156" s="112">
        <f t="shared" si="45"/>
        <v>16.88</v>
      </c>
      <c r="AM156" s="35">
        <f t="shared" si="46"/>
        <v>72.156398104265406</v>
      </c>
      <c r="AN156" s="36">
        <f t="shared" si="47"/>
        <v>5</v>
      </c>
      <c r="AO156" s="35">
        <f t="shared" si="48"/>
        <v>27.843601895734594</v>
      </c>
      <c r="AP156" s="30">
        <f t="shared" si="49"/>
        <v>174.83169342309685</v>
      </c>
      <c r="AQ156" s="107">
        <f t="shared" si="50"/>
        <v>0</v>
      </c>
      <c r="AR156" s="109">
        <f t="shared" si="51"/>
        <v>100</v>
      </c>
      <c r="AS156" s="34">
        <f t="shared" si="52"/>
        <v>10</v>
      </c>
      <c r="AT156" s="37">
        <v>3</v>
      </c>
      <c r="AU156" s="38">
        <f t="shared" si="53"/>
        <v>31.071983428275505</v>
      </c>
      <c r="AV156" s="37">
        <v>1</v>
      </c>
      <c r="AW156" s="66"/>
      <c r="AX156" s="37">
        <v>2</v>
      </c>
      <c r="AY156" s="37">
        <f t="shared" si="54"/>
        <v>16</v>
      </c>
      <c r="AZ156" s="37">
        <v>29</v>
      </c>
      <c r="BA156" s="37">
        <f t="shared" si="55"/>
        <v>232</v>
      </c>
      <c r="BB156" s="37">
        <v>9</v>
      </c>
      <c r="BC156" s="37">
        <v>9</v>
      </c>
      <c r="BD156" s="37">
        <v>5</v>
      </c>
      <c r="BE156" s="37" t="s">
        <v>375</v>
      </c>
      <c r="BF156" s="37" t="s">
        <v>429</v>
      </c>
      <c r="BG156" s="127">
        <f t="shared" si="56"/>
        <v>33</v>
      </c>
      <c r="BH156" s="75">
        <v>59</v>
      </c>
      <c r="BI156" s="75">
        <v>103</v>
      </c>
      <c r="BJ156" s="12"/>
      <c r="BK156" s="12"/>
      <c r="BL156" s="12"/>
    </row>
    <row r="157" spans="1:64" s="1" customFormat="1" x14ac:dyDescent="0.3">
      <c r="A157" s="28" t="s">
        <v>105</v>
      </c>
      <c r="B157" s="28" t="s">
        <v>106</v>
      </c>
      <c r="C157" s="29" t="s">
        <v>111</v>
      </c>
      <c r="D157" s="29" t="s">
        <v>115</v>
      </c>
      <c r="E157" s="102">
        <v>9915</v>
      </c>
      <c r="F157" s="30">
        <v>472.2</v>
      </c>
      <c r="G157" s="36">
        <f t="shared" si="41"/>
        <v>10</v>
      </c>
      <c r="H157" s="29" t="s">
        <v>352</v>
      </c>
      <c r="I157" s="69">
        <f t="shared" si="42"/>
        <v>3</v>
      </c>
      <c r="J157" s="32">
        <v>2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3">
        <v>6816</v>
      </c>
      <c r="V157" s="32">
        <v>2</v>
      </c>
      <c r="W157" s="32">
        <v>0</v>
      </c>
      <c r="X157" s="32">
        <v>0</v>
      </c>
      <c r="Y157" s="32">
        <v>0</v>
      </c>
      <c r="Z157" s="32">
        <v>0</v>
      </c>
      <c r="AA157" s="32">
        <v>0</v>
      </c>
      <c r="AB157" s="32">
        <v>0</v>
      </c>
      <c r="AC157" s="32">
        <v>0</v>
      </c>
      <c r="AD157" s="32">
        <v>0</v>
      </c>
      <c r="AE157" s="32">
        <v>0</v>
      </c>
      <c r="AF157" s="32">
        <v>0</v>
      </c>
      <c r="AG157" s="31">
        <f t="shared" si="43"/>
        <v>2</v>
      </c>
      <c r="AH157" s="25">
        <f t="shared" si="57"/>
        <v>340.8</v>
      </c>
      <c r="AI157" s="25">
        <f t="shared" si="44"/>
        <v>124</v>
      </c>
      <c r="AJ157" s="34">
        <v>0</v>
      </c>
      <c r="AK157" s="25">
        <v>124</v>
      </c>
      <c r="AL157" s="112">
        <f t="shared" si="45"/>
        <v>17.04</v>
      </c>
      <c r="AM157" s="35">
        <f t="shared" si="46"/>
        <v>63.6150234741784</v>
      </c>
      <c r="AN157" s="36">
        <f t="shared" si="47"/>
        <v>5</v>
      </c>
      <c r="AO157" s="35">
        <f t="shared" si="48"/>
        <v>36.384976525821592</v>
      </c>
      <c r="AP157" s="30">
        <f t="shared" si="49"/>
        <v>171.86081694402424</v>
      </c>
      <c r="AQ157" s="107">
        <f t="shared" si="50"/>
        <v>0</v>
      </c>
      <c r="AR157" s="109">
        <f t="shared" si="51"/>
        <v>100</v>
      </c>
      <c r="AS157" s="34">
        <f t="shared" si="52"/>
        <v>10</v>
      </c>
      <c r="AT157" s="37">
        <v>5</v>
      </c>
      <c r="AU157" s="38">
        <f t="shared" si="53"/>
        <v>50.428643469490673</v>
      </c>
      <c r="AV157" s="37">
        <v>0</v>
      </c>
      <c r="AW157" s="66"/>
      <c r="AX157" s="37">
        <v>3</v>
      </c>
      <c r="AY157" s="37">
        <f t="shared" si="54"/>
        <v>24</v>
      </c>
      <c r="AZ157" s="37">
        <v>27</v>
      </c>
      <c r="BA157" s="37">
        <f t="shared" si="55"/>
        <v>216</v>
      </c>
      <c r="BB157" s="37">
        <v>0</v>
      </c>
      <c r="BC157" s="37">
        <v>8</v>
      </c>
      <c r="BD157" s="37">
        <v>5</v>
      </c>
      <c r="BE157" s="37" t="s">
        <v>375</v>
      </c>
      <c r="BF157" s="37" t="s">
        <v>429</v>
      </c>
      <c r="BG157" s="127">
        <f t="shared" si="56"/>
        <v>33</v>
      </c>
      <c r="BH157" s="75">
        <v>35</v>
      </c>
      <c r="BI157" s="75">
        <v>67</v>
      </c>
      <c r="BJ157" s="12"/>
      <c r="BK157" s="12"/>
      <c r="BL157" s="12"/>
    </row>
    <row r="158" spans="1:64" s="1" customFormat="1" x14ac:dyDescent="0.3">
      <c r="A158" s="28" t="s">
        <v>105</v>
      </c>
      <c r="B158" s="28" t="s">
        <v>122</v>
      </c>
      <c r="C158" s="29" t="s">
        <v>127</v>
      </c>
      <c r="D158" s="29" t="s">
        <v>129</v>
      </c>
      <c r="E158" s="102">
        <v>9155</v>
      </c>
      <c r="F158" s="30">
        <v>174.3</v>
      </c>
      <c r="G158" s="36">
        <f t="shared" si="41"/>
        <v>10</v>
      </c>
      <c r="H158" s="29" t="s">
        <v>351</v>
      </c>
      <c r="I158" s="69">
        <f t="shared" si="42"/>
        <v>5</v>
      </c>
      <c r="J158" s="32">
        <v>4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3">
        <v>5649</v>
      </c>
      <c r="V158" s="32">
        <v>0</v>
      </c>
      <c r="W158" s="32">
        <v>0</v>
      </c>
      <c r="X158" s="32">
        <v>0</v>
      </c>
      <c r="Y158" s="32">
        <v>0</v>
      </c>
      <c r="Z158" s="32">
        <v>0</v>
      </c>
      <c r="AA158" s="32">
        <v>0</v>
      </c>
      <c r="AB158" s="32">
        <v>0</v>
      </c>
      <c r="AC158" s="32">
        <v>0</v>
      </c>
      <c r="AD158" s="32">
        <v>0</v>
      </c>
      <c r="AE158" s="32">
        <v>0</v>
      </c>
      <c r="AF158" s="32">
        <v>0</v>
      </c>
      <c r="AG158" s="31">
        <f t="shared" si="43"/>
        <v>0</v>
      </c>
      <c r="AH158" s="25">
        <f t="shared" si="57"/>
        <v>282.45</v>
      </c>
      <c r="AI158" s="25">
        <f t="shared" si="44"/>
        <v>26</v>
      </c>
      <c r="AJ158" s="34">
        <v>0</v>
      </c>
      <c r="AK158" s="25">
        <v>26</v>
      </c>
      <c r="AL158" s="112">
        <f t="shared" si="45"/>
        <v>14.1225</v>
      </c>
      <c r="AM158" s="35">
        <f t="shared" si="46"/>
        <v>90.794830943529831</v>
      </c>
      <c r="AN158" s="36">
        <f t="shared" si="47"/>
        <v>8</v>
      </c>
      <c r="AO158" s="35">
        <f t="shared" si="48"/>
        <v>9.2051690564701723</v>
      </c>
      <c r="AP158" s="30">
        <f t="shared" si="49"/>
        <v>154.25996723102131</v>
      </c>
      <c r="AQ158" s="107">
        <f t="shared" si="50"/>
        <v>0</v>
      </c>
      <c r="AR158" s="109">
        <f t="shared" si="51"/>
        <v>100</v>
      </c>
      <c r="AS158" s="34">
        <f t="shared" si="52"/>
        <v>10</v>
      </c>
      <c r="AT158" s="37">
        <v>2</v>
      </c>
      <c r="AU158" s="38">
        <f t="shared" si="53"/>
        <v>21.845985800109229</v>
      </c>
      <c r="AV158" s="37">
        <v>0</v>
      </c>
      <c r="AW158" s="66"/>
      <c r="AX158" s="37">
        <v>1</v>
      </c>
      <c r="AY158" s="37">
        <f t="shared" si="54"/>
        <v>8</v>
      </c>
      <c r="AZ158" s="37">
        <v>5</v>
      </c>
      <c r="BA158" s="37">
        <f t="shared" si="55"/>
        <v>40</v>
      </c>
      <c r="BB158" s="37">
        <v>0</v>
      </c>
      <c r="BC158" s="37">
        <v>11</v>
      </c>
      <c r="BD158" s="37">
        <v>0</v>
      </c>
      <c r="BE158" s="37" t="s">
        <v>375</v>
      </c>
      <c r="BF158" s="37" t="s">
        <v>429</v>
      </c>
      <c r="BG158" s="127">
        <f t="shared" si="56"/>
        <v>33</v>
      </c>
      <c r="BH158" s="75">
        <v>48</v>
      </c>
      <c r="BI158" s="75">
        <v>89</v>
      </c>
    </row>
    <row r="159" spans="1:64" s="1" customFormat="1" x14ac:dyDescent="0.3">
      <c r="A159" s="28" t="s">
        <v>105</v>
      </c>
      <c r="B159" s="28" t="s">
        <v>140</v>
      </c>
      <c r="C159" s="29" t="s">
        <v>143</v>
      </c>
      <c r="D159" s="29" t="s">
        <v>146</v>
      </c>
      <c r="E159" s="102">
        <v>13368</v>
      </c>
      <c r="F159" s="30">
        <v>183.1</v>
      </c>
      <c r="G159" s="36">
        <f t="shared" si="41"/>
        <v>10</v>
      </c>
      <c r="H159" s="29" t="s">
        <v>349</v>
      </c>
      <c r="I159" s="69">
        <f t="shared" si="42"/>
        <v>10</v>
      </c>
      <c r="J159" s="32">
        <v>4</v>
      </c>
      <c r="K159" s="32">
        <v>1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3">
        <v>8289</v>
      </c>
      <c r="V159" s="32">
        <v>1</v>
      </c>
      <c r="W159" s="32">
        <v>0</v>
      </c>
      <c r="X159" s="32">
        <v>0</v>
      </c>
      <c r="Y159" s="32">
        <v>0</v>
      </c>
      <c r="Z159" s="32">
        <v>0</v>
      </c>
      <c r="AA159" s="32">
        <v>0</v>
      </c>
      <c r="AB159" s="32">
        <v>0</v>
      </c>
      <c r="AC159" s="32">
        <v>0</v>
      </c>
      <c r="AD159" s="32">
        <v>0</v>
      </c>
      <c r="AE159" s="32">
        <v>0</v>
      </c>
      <c r="AF159" s="32">
        <v>0</v>
      </c>
      <c r="AG159" s="31">
        <f t="shared" si="43"/>
        <v>1</v>
      </c>
      <c r="AH159" s="25">
        <f t="shared" si="57"/>
        <v>414.45</v>
      </c>
      <c r="AI159" s="25">
        <f t="shared" si="44"/>
        <v>144</v>
      </c>
      <c r="AJ159" s="34">
        <v>2</v>
      </c>
      <c r="AK159" s="25">
        <v>142</v>
      </c>
      <c r="AL159" s="112">
        <f t="shared" si="45"/>
        <v>20.7225</v>
      </c>
      <c r="AM159" s="35">
        <f t="shared" si="46"/>
        <v>65.25515743756786</v>
      </c>
      <c r="AN159" s="36">
        <f t="shared" si="47"/>
        <v>5</v>
      </c>
      <c r="AO159" s="35">
        <f t="shared" si="48"/>
        <v>34.74484256243214</v>
      </c>
      <c r="AP159" s="30">
        <f t="shared" si="49"/>
        <v>155.01570915619391</v>
      </c>
      <c r="AQ159" s="107">
        <f t="shared" si="50"/>
        <v>14.961101137043686</v>
      </c>
      <c r="AR159" s="109">
        <f t="shared" si="51"/>
        <v>90.348654843768841</v>
      </c>
      <c r="AS159" s="34">
        <f t="shared" si="52"/>
        <v>8</v>
      </c>
      <c r="AT159" s="37">
        <v>2</v>
      </c>
      <c r="AU159" s="38">
        <f t="shared" si="53"/>
        <v>14.961101137043686</v>
      </c>
      <c r="AV159" s="37">
        <v>0</v>
      </c>
      <c r="AW159" s="66"/>
      <c r="AX159" s="37">
        <v>1</v>
      </c>
      <c r="AY159" s="37">
        <f t="shared" si="54"/>
        <v>8</v>
      </c>
      <c r="AZ159" s="37">
        <v>7</v>
      </c>
      <c r="BA159" s="37">
        <f t="shared" si="55"/>
        <v>56</v>
      </c>
      <c r="BB159" s="37">
        <v>0</v>
      </c>
      <c r="BC159" s="37">
        <v>12</v>
      </c>
      <c r="BD159" s="37">
        <v>0</v>
      </c>
      <c r="BE159" s="37" t="s">
        <v>375</v>
      </c>
      <c r="BF159" s="37" t="s">
        <v>429</v>
      </c>
      <c r="BG159" s="127">
        <f t="shared" si="56"/>
        <v>33</v>
      </c>
      <c r="BH159" s="75">
        <v>18</v>
      </c>
      <c r="BI159" s="75">
        <v>82</v>
      </c>
    </row>
    <row r="160" spans="1:64" s="1" customFormat="1" x14ac:dyDescent="0.3">
      <c r="A160" s="28" t="s">
        <v>105</v>
      </c>
      <c r="B160" s="28" t="s">
        <v>140</v>
      </c>
      <c r="C160" s="29" t="s">
        <v>140</v>
      </c>
      <c r="D160" s="29" t="s">
        <v>152</v>
      </c>
      <c r="E160" s="102">
        <v>10620</v>
      </c>
      <c r="F160" s="30">
        <v>342.6</v>
      </c>
      <c r="G160" s="36">
        <f t="shared" si="41"/>
        <v>10</v>
      </c>
      <c r="H160" s="29" t="s">
        <v>350</v>
      </c>
      <c r="I160" s="69">
        <f t="shared" si="42"/>
        <v>8</v>
      </c>
      <c r="J160" s="32">
        <v>3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3">
        <v>5955</v>
      </c>
      <c r="V160" s="32">
        <v>2</v>
      </c>
      <c r="W160" s="32">
        <v>0</v>
      </c>
      <c r="X160" s="32">
        <v>0</v>
      </c>
      <c r="Y160" s="32">
        <v>0</v>
      </c>
      <c r="Z160" s="32">
        <v>0</v>
      </c>
      <c r="AA160" s="32">
        <v>0</v>
      </c>
      <c r="AB160" s="32">
        <v>0</v>
      </c>
      <c r="AC160" s="32">
        <v>0</v>
      </c>
      <c r="AD160" s="32">
        <v>0</v>
      </c>
      <c r="AE160" s="32">
        <v>0</v>
      </c>
      <c r="AF160" s="32">
        <v>0</v>
      </c>
      <c r="AG160" s="31">
        <f t="shared" si="43"/>
        <v>2</v>
      </c>
      <c r="AH160" s="25">
        <f t="shared" si="57"/>
        <v>297.75</v>
      </c>
      <c r="AI160" s="25">
        <f t="shared" si="44"/>
        <v>112</v>
      </c>
      <c r="AJ160" s="34">
        <v>0</v>
      </c>
      <c r="AK160" s="25">
        <v>112</v>
      </c>
      <c r="AL160" s="112">
        <f t="shared" si="45"/>
        <v>14.887499999999999</v>
      </c>
      <c r="AM160" s="35">
        <f t="shared" si="46"/>
        <v>62.384550797649027</v>
      </c>
      <c r="AN160" s="36">
        <f t="shared" si="47"/>
        <v>5</v>
      </c>
      <c r="AO160" s="35">
        <f t="shared" si="48"/>
        <v>37.615449202350966</v>
      </c>
      <c r="AP160" s="30">
        <f t="shared" si="49"/>
        <v>140.18361581920905</v>
      </c>
      <c r="AQ160" s="107">
        <f t="shared" si="50"/>
        <v>0</v>
      </c>
      <c r="AR160" s="109">
        <f t="shared" si="51"/>
        <v>100</v>
      </c>
      <c r="AS160" s="34">
        <f t="shared" si="52"/>
        <v>10</v>
      </c>
      <c r="AT160" s="37">
        <v>2</v>
      </c>
      <c r="AU160" s="38">
        <f t="shared" si="53"/>
        <v>18.832391713747647</v>
      </c>
      <c r="AV160" s="37">
        <v>0</v>
      </c>
      <c r="AW160" s="66"/>
      <c r="AX160" s="37">
        <v>1</v>
      </c>
      <c r="AY160" s="37">
        <f t="shared" si="54"/>
        <v>8</v>
      </c>
      <c r="AZ160" s="37">
        <v>7</v>
      </c>
      <c r="BA160" s="37">
        <f t="shared" si="55"/>
        <v>56</v>
      </c>
      <c r="BB160" s="37">
        <v>0</v>
      </c>
      <c r="BC160" s="37">
        <v>11</v>
      </c>
      <c r="BD160" s="37">
        <v>0</v>
      </c>
      <c r="BE160" s="37" t="s">
        <v>375</v>
      </c>
      <c r="BF160" s="37" t="s">
        <v>429</v>
      </c>
      <c r="BG160" s="127">
        <f t="shared" si="56"/>
        <v>33</v>
      </c>
      <c r="BH160" s="75">
        <v>138</v>
      </c>
      <c r="BI160" s="75">
        <v>43</v>
      </c>
    </row>
    <row r="161" spans="1:64" s="1" customFormat="1" x14ac:dyDescent="0.3">
      <c r="A161" s="28" t="s">
        <v>105</v>
      </c>
      <c r="B161" s="28" t="s">
        <v>140</v>
      </c>
      <c r="C161" s="29" t="s">
        <v>140</v>
      </c>
      <c r="D161" s="29" t="s">
        <v>153</v>
      </c>
      <c r="E161" s="102">
        <v>7349</v>
      </c>
      <c r="F161" s="30">
        <v>262.5</v>
      </c>
      <c r="G161" s="36">
        <f t="shared" si="41"/>
        <v>10</v>
      </c>
      <c r="H161" s="29" t="s">
        <v>349</v>
      </c>
      <c r="I161" s="69">
        <f t="shared" si="42"/>
        <v>10</v>
      </c>
      <c r="J161" s="32">
        <v>2</v>
      </c>
      <c r="K161" s="32">
        <v>1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3">
        <v>4836</v>
      </c>
      <c r="V161" s="32">
        <v>1</v>
      </c>
      <c r="W161" s="32">
        <v>0</v>
      </c>
      <c r="X161" s="32">
        <v>0</v>
      </c>
      <c r="Y161" s="32">
        <v>0</v>
      </c>
      <c r="Z161" s="32">
        <v>0</v>
      </c>
      <c r="AA161" s="32">
        <v>0</v>
      </c>
      <c r="AB161" s="32">
        <v>0</v>
      </c>
      <c r="AC161" s="32">
        <v>0</v>
      </c>
      <c r="AD161" s="32">
        <v>0</v>
      </c>
      <c r="AE161" s="32">
        <v>0</v>
      </c>
      <c r="AF161" s="32">
        <v>0</v>
      </c>
      <c r="AG161" s="31">
        <f t="shared" si="43"/>
        <v>1</v>
      </c>
      <c r="AH161" s="25">
        <f t="shared" si="57"/>
        <v>241.8</v>
      </c>
      <c r="AI161" s="25">
        <f t="shared" si="44"/>
        <v>75</v>
      </c>
      <c r="AJ161" s="34">
        <v>1</v>
      </c>
      <c r="AK161" s="25">
        <v>74</v>
      </c>
      <c r="AL161" s="112">
        <f t="shared" si="45"/>
        <v>12.09</v>
      </c>
      <c r="AM161" s="35">
        <f t="shared" si="46"/>
        <v>68.982630272952846</v>
      </c>
      <c r="AN161" s="36">
        <f t="shared" si="47"/>
        <v>5</v>
      </c>
      <c r="AO161" s="35">
        <f t="shared" si="48"/>
        <v>31.017369727047146</v>
      </c>
      <c r="AP161" s="30">
        <f t="shared" si="49"/>
        <v>164.51217852769088</v>
      </c>
      <c r="AQ161" s="107">
        <f t="shared" si="50"/>
        <v>13.607293509320996</v>
      </c>
      <c r="AR161" s="109">
        <f t="shared" si="51"/>
        <v>91.728701406120777</v>
      </c>
      <c r="AS161" s="34">
        <f t="shared" si="52"/>
        <v>8</v>
      </c>
      <c r="AT161" s="37">
        <v>0</v>
      </c>
      <c r="AU161" s="38">
        <f t="shared" si="53"/>
        <v>0</v>
      </c>
      <c r="AV161" s="37">
        <v>0</v>
      </c>
      <c r="AW161" s="66"/>
      <c r="AX161" s="37">
        <v>2</v>
      </c>
      <c r="AY161" s="37">
        <f t="shared" si="54"/>
        <v>16</v>
      </c>
      <c r="AZ161" s="37">
        <v>15</v>
      </c>
      <c r="BA161" s="37">
        <f t="shared" si="55"/>
        <v>120</v>
      </c>
      <c r="BB161" s="37">
        <v>0</v>
      </c>
      <c r="BC161" s="37">
        <v>7</v>
      </c>
      <c r="BD161" s="37">
        <v>0</v>
      </c>
      <c r="BE161" s="37" t="s">
        <v>375</v>
      </c>
      <c r="BF161" s="37" t="s">
        <v>429</v>
      </c>
      <c r="BG161" s="127">
        <f t="shared" si="56"/>
        <v>33</v>
      </c>
      <c r="BH161" s="75">
        <v>41</v>
      </c>
      <c r="BI161" s="75">
        <v>36</v>
      </c>
    </row>
    <row r="162" spans="1:64" s="1" customFormat="1" x14ac:dyDescent="0.3">
      <c r="A162" s="28" t="s">
        <v>4</v>
      </c>
      <c r="B162" s="28" t="s">
        <v>5</v>
      </c>
      <c r="C162" s="29" t="s">
        <v>5</v>
      </c>
      <c r="D162" s="29" t="s">
        <v>6</v>
      </c>
      <c r="E162" s="102">
        <v>1136</v>
      </c>
      <c r="F162" s="30">
        <v>113.5</v>
      </c>
      <c r="G162" s="36">
        <f t="shared" si="41"/>
        <v>10</v>
      </c>
      <c r="H162" s="29" t="s">
        <v>351</v>
      </c>
      <c r="I162" s="69">
        <f t="shared" si="42"/>
        <v>5</v>
      </c>
      <c r="J162" s="41">
        <v>1</v>
      </c>
      <c r="K162" s="41">
        <v>1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33">
        <v>3909</v>
      </c>
      <c r="V162" s="32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0</v>
      </c>
      <c r="AF162" s="41">
        <v>0</v>
      </c>
      <c r="AG162" s="31">
        <f t="shared" si="43"/>
        <v>0</v>
      </c>
      <c r="AH162" s="25">
        <f t="shared" si="57"/>
        <v>195.45</v>
      </c>
      <c r="AI162" s="25">
        <f t="shared" si="44"/>
        <v>30</v>
      </c>
      <c r="AJ162" s="34">
        <v>0</v>
      </c>
      <c r="AK162" s="25">
        <v>30</v>
      </c>
      <c r="AL162" s="112">
        <f t="shared" si="45"/>
        <v>9.7725000000000009</v>
      </c>
      <c r="AM162" s="35">
        <f t="shared" si="46"/>
        <v>84.650805832693791</v>
      </c>
      <c r="AN162" s="36">
        <f t="shared" si="47"/>
        <v>8</v>
      </c>
      <c r="AO162" s="35">
        <f t="shared" si="48"/>
        <v>15.349194167306218</v>
      </c>
      <c r="AP162" s="30">
        <f t="shared" si="49"/>
        <v>860.25528169014092</v>
      </c>
      <c r="AQ162" s="107">
        <f t="shared" si="50"/>
        <v>0</v>
      </c>
      <c r="AR162" s="109">
        <f t="shared" si="51"/>
        <v>100</v>
      </c>
      <c r="AS162" s="34">
        <f t="shared" si="52"/>
        <v>10</v>
      </c>
      <c r="AT162" s="37">
        <v>0</v>
      </c>
      <c r="AU162" s="38">
        <f t="shared" si="53"/>
        <v>0</v>
      </c>
      <c r="AV162" s="37">
        <v>1</v>
      </c>
      <c r="AW162" s="66"/>
      <c r="AX162" s="37">
        <v>1</v>
      </c>
      <c r="AY162" s="37">
        <f t="shared" si="54"/>
        <v>8</v>
      </c>
      <c r="AZ162" s="37">
        <v>2</v>
      </c>
      <c r="BA162" s="37">
        <f t="shared" si="55"/>
        <v>16</v>
      </c>
      <c r="BB162" s="37">
        <v>1</v>
      </c>
      <c r="BC162" s="37">
        <v>2</v>
      </c>
      <c r="BD162" s="37">
        <v>0</v>
      </c>
      <c r="BE162" s="37" t="s">
        <v>428</v>
      </c>
      <c r="BF162" s="37" t="s">
        <v>429</v>
      </c>
      <c r="BG162" s="127">
        <f t="shared" si="56"/>
        <v>33</v>
      </c>
      <c r="BH162" s="75">
        <v>17</v>
      </c>
      <c r="BI162" s="75">
        <v>32</v>
      </c>
      <c r="BJ162" s="12"/>
      <c r="BK162" s="12"/>
      <c r="BL162" s="12"/>
    </row>
    <row r="163" spans="1:64" s="1" customFormat="1" x14ac:dyDescent="0.3">
      <c r="A163" s="28" t="s">
        <v>4</v>
      </c>
      <c r="B163" s="28" t="s">
        <v>5</v>
      </c>
      <c r="C163" s="29" t="s">
        <v>5</v>
      </c>
      <c r="D163" s="29" t="s">
        <v>9</v>
      </c>
      <c r="E163" s="102">
        <v>6871</v>
      </c>
      <c r="F163" s="30">
        <v>130.80000000000001</v>
      </c>
      <c r="G163" s="36">
        <f t="shared" si="41"/>
        <v>10</v>
      </c>
      <c r="H163" s="29" t="s">
        <v>351</v>
      </c>
      <c r="I163" s="69">
        <f t="shared" si="42"/>
        <v>5</v>
      </c>
      <c r="J163" s="41">
        <v>3</v>
      </c>
      <c r="K163" s="41">
        <v>1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32">
        <v>0</v>
      </c>
      <c r="R163" s="41">
        <v>0</v>
      </c>
      <c r="S163" s="41">
        <v>0</v>
      </c>
      <c r="T163" s="41">
        <v>0</v>
      </c>
      <c r="U163" s="33">
        <v>8589</v>
      </c>
      <c r="V163" s="32">
        <v>2</v>
      </c>
      <c r="W163" s="41">
        <v>0</v>
      </c>
      <c r="X163" s="41">
        <v>1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31">
        <f t="shared" si="43"/>
        <v>3</v>
      </c>
      <c r="AH163" s="25">
        <f t="shared" si="57"/>
        <v>429.45</v>
      </c>
      <c r="AI163" s="25">
        <f t="shared" si="44"/>
        <v>58</v>
      </c>
      <c r="AJ163" s="34">
        <v>0</v>
      </c>
      <c r="AK163" s="25">
        <v>58</v>
      </c>
      <c r="AL163" s="112">
        <f t="shared" si="45"/>
        <v>21.4725</v>
      </c>
      <c r="AM163" s="35">
        <f t="shared" si="46"/>
        <v>86.494353242519509</v>
      </c>
      <c r="AN163" s="36">
        <f t="shared" si="47"/>
        <v>8</v>
      </c>
      <c r="AO163" s="35">
        <f t="shared" si="48"/>
        <v>13.5056467574805</v>
      </c>
      <c r="AP163" s="30">
        <f t="shared" si="49"/>
        <v>312.5090962014263</v>
      </c>
      <c r="AQ163" s="107">
        <f t="shared" si="50"/>
        <v>0</v>
      </c>
      <c r="AR163" s="109">
        <f t="shared" si="51"/>
        <v>100</v>
      </c>
      <c r="AS163" s="34">
        <f t="shared" si="52"/>
        <v>10</v>
      </c>
      <c r="AT163" s="37">
        <v>2</v>
      </c>
      <c r="AU163" s="38">
        <f t="shared" si="53"/>
        <v>29.107844564110025</v>
      </c>
      <c r="AV163" s="37">
        <v>0</v>
      </c>
      <c r="AW163" s="66" t="s">
        <v>434</v>
      </c>
      <c r="AX163" s="37">
        <v>5</v>
      </c>
      <c r="AY163" s="37">
        <f t="shared" si="54"/>
        <v>40</v>
      </c>
      <c r="AZ163" s="37">
        <v>8</v>
      </c>
      <c r="BA163" s="37">
        <f t="shared" si="55"/>
        <v>64</v>
      </c>
      <c r="BB163" s="37">
        <v>0</v>
      </c>
      <c r="BC163" s="37">
        <v>8</v>
      </c>
      <c r="BD163" s="37">
        <v>0</v>
      </c>
      <c r="BE163" s="37" t="s">
        <v>428</v>
      </c>
      <c r="BF163" s="37" t="s">
        <v>429</v>
      </c>
      <c r="BG163" s="127">
        <f t="shared" si="56"/>
        <v>33</v>
      </c>
      <c r="BH163" s="75">
        <v>39</v>
      </c>
      <c r="BI163" s="75">
        <v>53</v>
      </c>
      <c r="BJ163" s="12"/>
      <c r="BK163" s="12"/>
      <c r="BL163" s="12"/>
    </row>
    <row r="164" spans="1:64" s="1" customFormat="1" x14ac:dyDescent="0.3">
      <c r="A164" s="28" t="s">
        <v>4</v>
      </c>
      <c r="B164" s="28" t="s">
        <v>5</v>
      </c>
      <c r="C164" s="29" t="s">
        <v>5</v>
      </c>
      <c r="D164" s="29" t="s">
        <v>10</v>
      </c>
      <c r="E164" s="102">
        <v>2553</v>
      </c>
      <c r="F164" s="30">
        <v>100.8</v>
      </c>
      <c r="G164" s="36">
        <f t="shared" si="41"/>
        <v>10</v>
      </c>
      <c r="H164" s="29" t="s">
        <v>351</v>
      </c>
      <c r="I164" s="69">
        <f t="shared" si="42"/>
        <v>5</v>
      </c>
      <c r="J164" s="41">
        <v>2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32">
        <v>0</v>
      </c>
      <c r="R164" s="41">
        <v>0</v>
      </c>
      <c r="S164" s="41">
        <v>0</v>
      </c>
      <c r="T164" s="41">
        <v>0</v>
      </c>
      <c r="U164" s="33">
        <v>2326</v>
      </c>
      <c r="V164" s="32">
        <v>1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3">
        <v>0</v>
      </c>
      <c r="AG164" s="31">
        <f t="shared" si="43"/>
        <v>1</v>
      </c>
      <c r="AH164" s="25">
        <f t="shared" si="57"/>
        <v>116.3</v>
      </c>
      <c r="AI164" s="25">
        <f t="shared" si="44"/>
        <v>13</v>
      </c>
      <c r="AJ164" s="34">
        <v>0</v>
      </c>
      <c r="AK164" s="25">
        <v>13</v>
      </c>
      <c r="AL164" s="112">
        <f t="shared" si="45"/>
        <v>5.8150000000000004</v>
      </c>
      <c r="AM164" s="35">
        <f t="shared" si="46"/>
        <v>88.82201203783319</v>
      </c>
      <c r="AN164" s="36">
        <f t="shared" si="47"/>
        <v>8</v>
      </c>
      <c r="AO164" s="35">
        <f t="shared" si="48"/>
        <v>11.17798796216681</v>
      </c>
      <c r="AP164" s="30">
        <f t="shared" si="49"/>
        <v>227.77124951037993</v>
      </c>
      <c r="AQ164" s="107">
        <f t="shared" si="50"/>
        <v>0</v>
      </c>
      <c r="AR164" s="109">
        <f t="shared" si="51"/>
        <v>100</v>
      </c>
      <c r="AS164" s="34">
        <f t="shared" si="52"/>
        <v>10</v>
      </c>
      <c r="AT164" s="37">
        <v>0</v>
      </c>
      <c r="AU164" s="38">
        <f t="shared" si="53"/>
        <v>0</v>
      </c>
      <c r="AV164" s="37">
        <v>0</v>
      </c>
      <c r="AW164" s="66" t="s">
        <v>432</v>
      </c>
      <c r="AX164" s="37">
        <v>1</v>
      </c>
      <c r="AY164" s="37">
        <f t="shared" si="54"/>
        <v>8</v>
      </c>
      <c r="AZ164" s="37">
        <v>4</v>
      </c>
      <c r="BA164" s="37">
        <f t="shared" si="55"/>
        <v>32</v>
      </c>
      <c r="BB164" s="37">
        <v>0</v>
      </c>
      <c r="BC164" s="37">
        <v>4</v>
      </c>
      <c r="BD164" s="37">
        <v>0</v>
      </c>
      <c r="BE164" s="37" t="s">
        <v>428</v>
      </c>
      <c r="BF164" s="37" t="s">
        <v>429</v>
      </c>
      <c r="BG164" s="127">
        <f t="shared" si="56"/>
        <v>33</v>
      </c>
      <c r="BH164" s="75">
        <v>13</v>
      </c>
      <c r="BI164" s="75">
        <v>16</v>
      </c>
      <c r="BJ164" s="12"/>
      <c r="BK164" s="12"/>
      <c r="BL164" s="12"/>
    </row>
    <row r="165" spans="1:64" s="1" customFormat="1" x14ac:dyDescent="0.3">
      <c r="A165" s="28" t="s">
        <v>4</v>
      </c>
      <c r="B165" s="28" t="s">
        <v>5</v>
      </c>
      <c r="C165" s="29" t="s">
        <v>18</v>
      </c>
      <c r="D165" s="29" t="s">
        <v>20</v>
      </c>
      <c r="E165" s="102">
        <v>2826</v>
      </c>
      <c r="F165" s="30">
        <v>64.2</v>
      </c>
      <c r="G165" s="36">
        <f t="shared" si="41"/>
        <v>5</v>
      </c>
      <c r="H165" s="29" t="s">
        <v>349</v>
      </c>
      <c r="I165" s="69">
        <f t="shared" si="42"/>
        <v>10</v>
      </c>
      <c r="J165" s="41">
        <v>1</v>
      </c>
      <c r="K165" s="41">
        <v>1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32">
        <v>0</v>
      </c>
      <c r="R165" s="41">
        <v>0</v>
      </c>
      <c r="S165" s="41">
        <v>0</v>
      </c>
      <c r="T165" s="41">
        <v>0</v>
      </c>
      <c r="U165" s="33">
        <v>3135</v>
      </c>
      <c r="V165" s="32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3">
        <v>0</v>
      </c>
      <c r="AG165" s="31">
        <f t="shared" si="43"/>
        <v>0</v>
      </c>
      <c r="AH165" s="25">
        <f t="shared" si="57"/>
        <v>156.75</v>
      </c>
      <c r="AI165" s="25">
        <f t="shared" si="44"/>
        <v>18</v>
      </c>
      <c r="AJ165" s="34">
        <v>0</v>
      </c>
      <c r="AK165" s="25">
        <v>18</v>
      </c>
      <c r="AL165" s="112">
        <f t="shared" si="45"/>
        <v>7.8375000000000004</v>
      </c>
      <c r="AM165" s="35">
        <f t="shared" si="46"/>
        <v>88.516746411483254</v>
      </c>
      <c r="AN165" s="36">
        <f t="shared" si="47"/>
        <v>8</v>
      </c>
      <c r="AO165" s="35">
        <f t="shared" si="48"/>
        <v>11.483253588516746</v>
      </c>
      <c r="AP165" s="30">
        <f t="shared" si="49"/>
        <v>277.3354564755839</v>
      </c>
      <c r="AQ165" s="107">
        <f t="shared" si="50"/>
        <v>0</v>
      </c>
      <c r="AR165" s="109">
        <f t="shared" si="51"/>
        <v>100</v>
      </c>
      <c r="AS165" s="34">
        <f t="shared" si="52"/>
        <v>10</v>
      </c>
      <c r="AT165" s="37">
        <v>0</v>
      </c>
      <c r="AU165" s="38">
        <f t="shared" si="53"/>
        <v>0</v>
      </c>
      <c r="AV165" s="37">
        <v>0</v>
      </c>
      <c r="AW165" s="66" t="s">
        <v>439</v>
      </c>
      <c r="AX165" s="37">
        <v>1</v>
      </c>
      <c r="AY165" s="37">
        <f t="shared" si="54"/>
        <v>8</v>
      </c>
      <c r="AZ165" s="37">
        <v>2</v>
      </c>
      <c r="BA165" s="37">
        <f t="shared" si="55"/>
        <v>16</v>
      </c>
      <c r="BB165" s="37">
        <v>0</v>
      </c>
      <c r="BC165" s="37">
        <v>4</v>
      </c>
      <c r="BD165" s="37">
        <v>0</v>
      </c>
      <c r="BE165" s="37" t="s">
        <v>428</v>
      </c>
      <c r="BF165" s="37" t="s">
        <v>429</v>
      </c>
      <c r="BG165" s="127">
        <f t="shared" si="56"/>
        <v>33</v>
      </c>
      <c r="BH165" s="75">
        <v>13</v>
      </c>
      <c r="BI165" s="75">
        <v>16</v>
      </c>
      <c r="BJ165" s="12"/>
      <c r="BK165" s="12"/>
      <c r="BL165" s="12"/>
    </row>
    <row r="166" spans="1:64" s="1" customFormat="1" x14ac:dyDescent="0.3">
      <c r="A166" s="28" t="s">
        <v>4</v>
      </c>
      <c r="B166" s="28" t="s">
        <v>5</v>
      </c>
      <c r="C166" s="29" t="s">
        <v>32</v>
      </c>
      <c r="D166" s="29" t="s">
        <v>35</v>
      </c>
      <c r="E166" s="102">
        <v>9515</v>
      </c>
      <c r="F166" s="30">
        <v>137.6</v>
      </c>
      <c r="G166" s="36">
        <f t="shared" si="41"/>
        <v>10</v>
      </c>
      <c r="H166" s="29" t="s">
        <v>351</v>
      </c>
      <c r="I166" s="69">
        <f t="shared" si="42"/>
        <v>5</v>
      </c>
      <c r="J166" s="41">
        <v>1</v>
      </c>
      <c r="K166" s="41">
        <v>1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32">
        <v>0</v>
      </c>
      <c r="R166" s="41">
        <v>0</v>
      </c>
      <c r="S166" s="41">
        <v>0</v>
      </c>
      <c r="T166" s="41">
        <v>0</v>
      </c>
      <c r="U166" s="33">
        <v>7268</v>
      </c>
      <c r="V166" s="32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3">
        <v>0</v>
      </c>
      <c r="AG166" s="31">
        <f t="shared" si="43"/>
        <v>0</v>
      </c>
      <c r="AH166" s="25">
        <f t="shared" si="57"/>
        <v>363.4</v>
      </c>
      <c r="AI166" s="25">
        <f t="shared" si="44"/>
        <v>45</v>
      </c>
      <c r="AJ166" s="34">
        <v>0</v>
      </c>
      <c r="AK166" s="25">
        <v>45</v>
      </c>
      <c r="AL166" s="112">
        <f t="shared" si="45"/>
        <v>18.170000000000002</v>
      </c>
      <c r="AM166" s="35">
        <f t="shared" si="46"/>
        <v>87.616951018161799</v>
      </c>
      <c r="AN166" s="36">
        <f t="shared" si="47"/>
        <v>8</v>
      </c>
      <c r="AO166" s="35">
        <f t="shared" si="48"/>
        <v>12.383048981838197</v>
      </c>
      <c r="AP166" s="30">
        <f t="shared" si="49"/>
        <v>190.96163951655279</v>
      </c>
      <c r="AQ166" s="107">
        <f t="shared" si="50"/>
        <v>0</v>
      </c>
      <c r="AR166" s="109">
        <f t="shared" si="51"/>
        <v>100</v>
      </c>
      <c r="AS166" s="34">
        <f t="shared" si="52"/>
        <v>10</v>
      </c>
      <c r="AT166" s="37">
        <v>0</v>
      </c>
      <c r="AU166" s="38">
        <f t="shared" si="53"/>
        <v>0</v>
      </c>
      <c r="AV166" s="37">
        <v>0</v>
      </c>
      <c r="AW166" s="66" t="s">
        <v>433</v>
      </c>
      <c r="AX166" s="37">
        <v>3</v>
      </c>
      <c r="AY166" s="37">
        <f t="shared" ref="AY166:AY181" si="58">+AX166*8</f>
        <v>24</v>
      </c>
      <c r="AZ166" s="37">
        <v>6</v>
      </c>
      <c r="BA166" s="37">
        <f t="shared" ref="BA166:BA173" si="59">+AZ166*8</f>
        <v>48</v>
      </c>
      <c r="BB166" s="37">
        <v>0</v>
      </c>
      <c r="BC166" s="37">
        <v>12</v>
      </c>
      <c r="BD166" s="37">
        <v>0</v>
      </c>
      <c r="BE166" s="37" t="s">
        <v>428</v>
      </c>
      <c r="BF166" s="37" t="s">
        <v>429</v>
      </c>
      <c r="BG166" s="127">
        <f t="shared" si="56"/>
        <v>33</v>
      </c>
      <c r="BH166" s="75">
        <v>34</v>
      </c>
      <c r="BI166" s="75">
        <v>152</v>
      </c>
      <c r="BJ166" s="12"/>
      <c r="BK166" s="12"/>
      <c r="BL166" s="12"/>
    </row>
    <row r="167" spans="1:64" s="1" customFormat="1" x14ac:dyDescent="0.3">
      <c r="A167" s="28" t="s">
        <v>4</v>
      </c>
      <c r="B167" s="28" t="s">
        <v>5</v>
      </c>
      <c r="C167" s="29" t="s">
        <v>38</v>
      </c>
      <c r="D167" s="29" t="s">
        <v>42</v>
      </c>
      <c r="E167" s="102">
        <v>14628</v>
      </c>
      <c r="F167" s="30">
        <v>136.1</v>
      </c>
      <c r="G167" s="36">
        <f t="shared" si="41"/>
        <v>10</v>
      </c>
      <c r="H167" s="29" t="s">
        <v>351</v>
      </c>
      <c r="I167" s="69">
        <f t="shared" si="42"/>
        <v>5</v>
      </c>
      <c r="J167" s="41">
        <v>5</v>
      </c>
      <c r="K167" s="41">
        <v>1</v>
      </c>
      <c r="L167" s="41">
        <v>0</v>
      </c>
      <c r="M167" s="41">
        <v>1</v>
      </c>
      <c r="N167" s="41">
        <v>0</v>
      </c>
      <c r="O167" s="41">
        <v>0</v>
      </c>
      <c r="P167" s="41">
        <v>0</v>
      </c>
      <c r="Q167" s="32">
        <v>0</v>
      </c>
      <c r="R167" s="41">
        <v>0</v>
      </c>
      <c r="S167" s="41">
        <v>0</v>
      </c>
      <c r="T167" s="41">
        <v>0</v>
      </c>
      <c r="U167" s="33">
        <v>16594</v>
      </c>
      <c r="V167" s="32">
        <v>2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2">
        <v>0</v>
      </c>
      <c r="AG167" s="31">
        <f t="shared" si="43"/>
        <v>2</v>
      </c>
      <c r="AH167" s="25">
        <f t="shared" si="57"/>
        <v>829.7</v>
      </c>
      <c r="AI167" s="25">
        <f t="shared" si="44"/>
        <v>113</v>
      </c>
      <c r="AJ167" s="34">
        <v>0</v>
      </c>
      <c r="AK167" s="25">
        <v>113</v>
      </c>
      <c r="AL167" s="112">
        <f t="shared" si="45"/>
        <v>41.484999999999999</v>
      </c>
      <c r="AM167" s="35">
        <f t="shared" si="46"/>
        <v>86.380619501024469</v>
      </c>
      <c r="AN167" s="36">
        <f t="shared" si="47"/>
        <v>8</v>
      </c>
      <c r="AO167" s="35">
        <f t="shared" si="48"/>
        <v>13.619380498975534</v>
      </c>
      <c r="AP167" s="30">
        <f t="shared" si="49"/>
        <v>283.59994531036369</v>
      </c>
      <c r="AQ167" s="107">
        <f t="shared" si="50"/>
        <v>0</v>
      </c>
      <c r="AR167" s="109">
        <f t="shared" si="51"/>
        <v>100</v>
      </c>
      <c r="AS167" s="34">
        <f t="shared" si="52"/>
        <v>10</v>
      </c>
      <c r="AT167" s="37">
        <v>0</v>
      </c>
      <c r="AU167" s="38">
        <f t="shared" si="53"/>
        <v>0</v>
      </c>
      <c r="AV167" s="37">
        <v>1</v>
      </c>
      <c r="AW167" s="66"/>
      <c r="AX167" s="37">
        <v>6</v>
      </c>
      <c r="AY167" s="37">
        <f t="shared" si="58"/>
        <v>48</v>
      </c>
      <c r="AZ167" s="37">
        <v>11</v>
      </c>
      <c r="BA167" s="37">
        <f t="shared" si="59"/>
        <v>88</v>
      </c>
      <c r="BB167" s="37">
        <v>2</v>
      </c>
      <c r="BC167" s="37">
        <v>18</v>
      </c>
      <c r="BD167" s="37">
        <v>0</v>
      </c>
      <c r="BE167" s="37" t="s">
        <v>428</v>
      </c>
      <c r="BF167" s="37" t="s">
        <v>429</v>
      </c>
      <c r="BG167" s="127">
        <f t="shared" si="56"/>
        <v>33</v>
      </c>
      <c r="BH167" s="75">
        <v>93</v>
      </c>
      <c r="BI167" s="75">
        <v>167</v>
      </c>
      <c r="BJ167" s="12"/>
      <c r="BK167" s="12"/>
      <c r="BL167" s="12"/>
    </row>
    <row r="168" spans="1:64" s="1" customFormat="1" x14ac:dyDescent="0.3">
      <c r="A168" s="28" t="s">
        <v>4</v>
      </c>
      <c r="B168" s="28" t="s">
        <v>43</v>
      </c>
      <c r="C168" s="29" t="s">
        <v>52</v>
      </c>
      <c r="D168" s="29" t="s">
        <v>57</v>
      </c>
      <c r="E168" s="102">
        <v>21915</v>
      </c>
      <c r="F168" s="30">
        <v>169.3</v>
      </c>
      <c r="G168" s="36">
        <f t="shared" si="41"/>
        <v>10</v>
      </c>
      <c r="H168" s="29" t="s">
        <v>351</v>
      </c>
      <c r="I168" s="69">
        <f t="shared" si="42"/>
        <v>5</v>
      </c>
      <c r="J168" s="45">
        <v>2</v>
      </c>
      <c r="K168" s="45">
        <v>2</v>
      </c>
      <c r="L168" s="45">
        <v>4</v>
      </c>
      <c r="M168" s="45">
        <v>1</v>
      </c>
      <c r="N168" s="45">
        <v>0</v>
      </c>
      <c r="O168" s="45">
        <v>0</v>
      </c>
      <c r="P168" s="45">
        <v>0</v>
      </c>
      <c r="Q168" s="32">
        <v>6</v>
      </c>
      <c r="R168" s="45">
        <v>1</v>
      </c>
      <c r="S168" s="45">
        <v>1</v>
      </c>
      <c r="T168" s="45">
        <v>0</v>
      </c>
      <c r="U168" s="33">
        <v>13391</v>
      </c>
      <c r="V168" s="32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3">
        <v>0</v>
      </c>
      <c r="AG168" s="31">
        <f t="shared" si="43"/>
        <v>0</v>
      </c>
      <c r="AH168" s="25">
        <f t="shared" si="57"/>
        <v>669.55</v>
      </c>
      <c r="AI168" s="25">
        <f t="shared" si="44"/>
        <v>156</v>
      </c>
      <c r="AJ168" s="34">
        <v>0</v>
      </c>
      <c r="AK168" s="25">
        <v>156</v>
      </c>
      <c r="AL168" s="112">
        <f t="shared" si="45"/>
        <v>33.477499999999999</v>
      </c>
      <c r="AM168" s="35">
        <f t="shared" si="46"/>
        <v>76.700769173325369</v>
      </c>
      <c r="AN168" s="36">
        <f t="shared" si="47"/>
        <v>8</v>
      </c>
      <c r="AO168" s="35">
        <f t="shared" si="48"/>
        <v>23.299230826674634</v>
      </c>
      <c r="AP168" s="30">
        <f t="shared" si="49"/>
        <v>152.76066621035821</v>
      </c>
      <c r="AQ168" s="107">
        <f t="shared" si="50"/>
        <v>0</v>
      </c>
      <c r="AR168" s="109">
        <f t="shared" si="51"/>
        <v>100</v>
      </c>
      <c r="AS168" s="34">
        <f t="shared" si="52"/>
        <v>10</v>
      </c>
      <c r="AT168" s="37">
        <v>1</v>
      </c>
      <c r="AU168" s="38">
        <f t="shared" si="53"/>
        <v>4.5630846452201688</v>
      </c>
      <c r="AV168" s="37">
        <v>1</v>
      </c>
      <c r="AW168" s="66"/>
      <c r="AX168" s="37">
        <v>5</v>
      </c>
      <c r="AY168" s="37">
        <f t="shared" si="58"/>
        <v>40</v>
      </c>
      <c r="AZ168" s="37">
        <v>11</v>
      </c>
      <c r="BA168" s="37">
        <f t="shared" si="59"/>
        <v>88</v>
      </c>
      <c r="BB168" s="37">
        <v>1</v>
      </c>
      <c r="BC168" s="37">
        <v>16</v>
      </c>
      <c r="BD168" s="37">
        <v>0</v>
      </c>
      <c r="BE168" s="37" t="s">
        <v>428</v>
      </c>
      <c r="BF168" s="37" t="s">
        <v>429</v>
      </c>
      <c r="BG168" s="127">
        <f t="shared" si="56"/>
        <v>33</v>
      </c>
      <c r="BH168" s="75">
        <v>55</v>
      </c>
      <c r="BI168" s="75">
        <v>114</v>
      </c>
      <c r="BJ168" s="12"/>
      <c r="BK168" s="12"/>
      <c r="BL168" s="12"/>
    </row>
    <row r="169" spans="1:64" s="1" customFormat="1" x14ac:dyDescent="0.3">
      <c r="A169" s="28" t="s">
        <v>269</v>
      </c>
      <c r="B169" s="28" t="s">
        <v>270</v>
      </c>
      <c r="C169" s="29" t="s">
        <v>240</v>
      </c>
      <c r="D169" s="29" t="s">
        <v>279</v>
      </c>
      <c r="E169" s="102">
        <v>6576</v>
      </c>
      <c r="F169" s="31">
        <v>145.1</v>
      </c>
      <c r="G169" s="36">
        <f t="shared" si="41"/>
        <v>10</v>
      </c>
      <c r="H169" s="29" t="s">
        <v>351</v>
      </c>
      <c r="I169" s="69">
        <f t="shared" si="42"/>
        <v>5</v>
      </c>
      <c r="J169" s="32">
        <v>1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3">
        <v>5017</v>
      </c>
      <c r="V169" s="32">
        <v>0</v>
      </c>
      <c r="W169" s="32">
        <v>0</v>
      </c>
      <c r="X169" s="32">
        <v>0</v>
      </c>
      <c r="Y169" s="32">
        <v>0</v>
      </c>
      <c r="Z169" s="32">
        <v>0</v>
      </c>
      <c r="AA169" s="32">
        <v>0</v>
      </c>
      <c r="AB169" s="32">
        <v>0</v>
      </c>
      <c r="AC169" s="32">
        <v>0</v>
      </c>
      <c r="AD169" s="32">
        <v>0</v>
      </c>
      <c r="AE169" s="32">
        <v>0</v>
      </c>
      <c r="AF169" s="42">
        <v>0</v>
      </c>
      <c r="AG169" s="31">
        <f t="shared" si="43"/>
        <v>0</v>
      </c>
      <c r="AH169" s="25">
        <f t="shared" si="57"/>
        <v>250.85</v>
      </c>
      <c r="AI169" s="25">
        <f t="shared" si="44"/>
        <v>33</v>
      </c>
      <c r="AJ169" s="34">
        <v>0</v>
      </c>
      <c r="AK169" s="25">
        <v>33</v>
      </c>
      <c r="AL169" s="112">
        <f t="shared" si="45"/>
        <v>12.5425</v>
      </c>
      <c r="AM169" s="35">
        <f t="shared" si="46"/>
        <v>86.844727925054812</v>
      </c>
      <c r="AN169" s="36">
        <f t="shared" si="47"/>
        <v>8</v>
      </c>
      <c r="AO169" s="35">
        <f t="shared" si="48"/>
        <v>13.155272074945188</v>
      </c>
      <c r="AP169" s="30">
        <f t="shared" si="49"/>
        <v>190.73144768856449</v>
      </c>
      <c r="AQ169" s="107">
        <f t="shared" si="50"/>
        <v>0</v>
      </c>
      <c r="AR169" s="109">
        <f t="shared" si="51"/>
        <v>100</v>
      </c>
      <c r="AS169" s="34">
        <f t="shared" si="52"/>
        <v>10</v>
      </c>
      <c r="AT169" s="37">
        <v>0</v>
      </c>
      <c r="AU169" s="38">
        <f t="shared" si="53"/>
        <v>0</v>
      </c>
      <c r="AV169" s="37">
        <v>0</v>
      </c>
      <c r="AW169" s="66" t="s">
        <v>396</v>
      </c>
      <c r="AX169" s="37">
        <v>2</v>
      </c>
      <c r="AY169" s="37">
        <f t="shared" si="58"/>
        <v>16</v>
      </c>
      <c r="AZ169" s="37">
        <v>3</v>
      </c>
      <c r="BA169" s="37">
        <f t="shared" si="59"/>
        <v>24</v>
      </c>
      <c r="BB169" s="37">
        <v>0</v>
      </c>
      <c r="BC169" s="37">
        <v>4</v>
      </c>
      <c r="BD169" s="37">
        <v>0</v>
      </c>
      <c r="BE169" s="37" t="s">
        <v>375</v>
      </c>
      <c r="BF169" s="37" t="s">
        <v>376</v>
      </c>
      <c r="BG169" s="127">
        <f t="shared" si="56"/>
        <v>33</v>
      </c>
      <c r="BH169" s="75">
        <v>50</v>
      </c>
      <c r="BI169" s="75">
        <v>94</v>
      </c>
    </row>
    <row r="170" spans="1:64" s="1" customFormat="1" x14ac:dyDescent="0.3">
      <c r="A170" s="28" t="s">
        <v>269</v>
      </c>
      <c r="B170" s="28" t="s">
        <v>276</v>
      </c>
      <c r="C170" s="29" t="s">
        <v>276</v>
      </c>
      <c r="D170" s="29" t="s">
        <v>338</v>
      </c>
      <c r="E170" s="102">
        <v>57394</v>
      </c>
      <c r="F170" s="31">
        <v>204</v>
      </c>
      <c r="G170" s="36">
        <f t="shared" si="41"/>
        <v>10</v>
      </c>
      <c r="H170" s="29" t="s">
        <v>351</v>
      </c>
      <c r="I170" s="69">
        <f t="shared" si="42"/>
        <v>5</v>
      </c>
      <c r="J170" s="32">
        <v>3</v>
      </c>
      <c r="K170" s="32">
        <v>1</v>
      </c>
      <c r="L170" s="32">
        <v>1</v>
      </c>
      <c r="M170" s="32">
        <v>1</v>
      </c>
      <c r="N170" s="32">
        <v>1</v>
      </c>
      <c r="O170" s="32">
        <v>1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3">
        <v>62572</v>
      </c>
      <c r="V170" s="32">
        <v>30</v>
      </c>
      <c r="W170" s="32">
        <v>0</v>
      </c>
      <c r="X170" s="32">
        <v>0</v>
      </c>
      <c r="Y170" s="32">
        <v>0</v>
      </c>
      <c r="Z170" s="32">
        <v>0</v>
      </c>
      <c r="AA170" s="32">
        <v>0</v>
      </c>
      <c r="AB170" s="32">
        <v>0</v>
      </c>
      <c r="AC170" s="32">
        <v>0</v>
      </c>
      <c r="AD170" s="32">
        <v>0</v>
      </c>
      <c r="AE170" s="32">
        <v>0</v>
      </c>
      <c r="AF170" s="42">
        <v>0</v>
      </c>
      <c r="AG170" s="31">
        <f t="shared" si="43"/>
        <v>30</v>
      </c>
      <c r="AH170" s="25">
        <f t="shared" si="57"/>
        <v>3128.6</v>
      </c>
      <c r="AI170" s="25">
        <f t="shared" si="44"/>
        <v>1145</v>
      </c>
      <c r="AJ170" s="34">
        <v>19</v>
      </c>
      <c r="AK170" s="25">
        <v>1126</v>
      </c>
      <c r="AL170" s="112">
        <f t="shared" si="45"/>
        <v>156.43</v>
      </c>
      <c r="AM170" s="35">
        <f t="shared" si="46"/>
        <v>63.402160710861089</v>
      </c>
      <c r="AN170" s="36">
        <f t="shared" si="47"/>
        <v>5</v>
      </c>
      <c r="AO170" s="35">
        <f t="shared" si="48"/>
        <v>36.597839289138911</v>
      </c>
      <c r="AP170" s="30">
        <f t="shared" si="49"/>
        <v>272.55462243440081</v>
      </c>
      <c r="AQ170" s="107">
        <f t="shared" si="50"/>
        <v>33.104505697459665</v>
      </c>
      <c r="AR170" s="109">
        <f t="shared" si="51"/>
        <v>87.853992200984464</v>
      </c>
      <c r="AS170" s="34">
        <f t="shared" si="52"/>
        <v>8</v>
      </c>
      <c r="AT170" s="37">
        <v>20</v>
      </c>
      <c r="AU170" s="38">
        <f t="shared" si="53"/>
        <v>34.846848102589121</v>
      </c>
      <c r="AV170" s="48">
        <v>1</v>
      </c>
      <c r="AW170" s="67"/>
      <c r="AX170" s="48">
        <v>11</v>
      </c>
      <c r="AY170" s="37">
        <f t="shared" si="58"/>
        <v>88</v>
      </c>
      <c r="AZ170" s="48">
        <v>9</v>
      </c>
      <c r="BA170" s="37">
        <f t="shared" si="59"/>
        <v>72</v>
      </c>
      <c r="BB170" s="48">
        <v>2</v>
      </c>
      <c r="BC170" s="48">
        <v>15</v>
      </c>
      <c r="BD170" s="48">
        <v>5</v>
      </c>
      <c r="BE170" s="48" t="s">
        <v>375</v>
      </c>
      <c r="BF170" s="48" t="s">
        <v>375</v>
      </c>
      <c r="BG170" s="127">
        <f t="shared" si="56"/>
        <v>33</v>
      </c>
      <c r="BH170" s="75">
        <v>45</v>
      </c>
      <c r="BI170" s="75">
        <v>799</v>
      </c>
    </row>
    <row r="171" spans="1:64" s="1" customFormat="1" x14ac:dyDescent="0.3">
      <c r="A171" s="28" t="s">
        <v>269</v>
      </c>
      <c r="B171" s="28" t="s">
        <v>282</v>
      </c>
      <c r="C171" s="29" t="s">
        <v>299</v>
      </c>
      <c r="D171" s="29" t="s">
        <v>300</v>
      </c>
      <c r="E171" s="102">
        <v>14888</v>
      </c>
      <c r="F171" s="31">
        <v>2155.8000000000002</v>
      </c>
      <c r="G171" s="36">
        <f t="shared" si="41"/>
        <v>10</v>
      </c>
      <c r="H171" s="29" t="s">
        <v>351</v>
      </c>
      <c r="I171" s="69">
        <f t="shared" si="42"/>
        <v>5</v>
      </c>
      <c r="J171" s="32">
        <v>5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3">
        <v>7636</v>
      </c>
      <c r="V171" s="32">
        <v>2</v>
      </c>
      <c r="W171" s="32">
        <v>0</v>
      </c>
      <c r="X171" s="32">
        <v>0</v>
      </c>
      <c r="Y171" s="32">
        <v>0</v>
      </c>
      <c r="Z171" s="32">
        <v>0</v>
      </c>
      <c r="AA171" s="32">
        <v>0</v>
      </c>
      <c r="AB171" s="32">
        <v>0</v>
      </c>
      <c r="AC171" s="32">
        <v>0</v>
      </c>
      <c r="AD171" s="32">
        <v>0</v>
      </c>
      <c r="AE171" s="32">
        <v>0</v>
      </c>
      <c r="AF171" s="42">
        <v>0</v>
      </c>
      <c r="AG171" s="31">
        <f t="shared" si="43"/>
        <v>2</v>
      </c>
      <c r="AH171" s="25">
        <f t="shared" si="57"/>
        <v>381.8</v>
      </c>
      <c r="AI171" s="25">
        <f t="shared" si="44"/>
        <v>50</v>
      </c>
      <c r="AJ171" s="34">
        <v>0</v>
      </c>
      <c r="AK171" s="25">
        <v>50</v>
      </c>
      <c r="AL171" s="112">
        <f t="shared" si="45"/>
        <v>19.09</v>
      </c>
      <c r="AM171" s="35">
        <f t="shared" si="46"/>
        <v>86.904138292299635</v>
      </c>
      <c r="AN171" s="36">
        <f t="shared" si="47"/>
        <v>8</v>
      </c>
      <c r="AO171" s="35">
        <f t="shared" si="48"/>
        <v>13.095861707700365</v>
      </c>
      <c r="AP171" s="30">
        <f t="shared" si="49"/>
        <v>128.22407307898979</v>
      </c>
      <c r="AQ171" s="107">
        <f t="shared" si="50"/>
        <v>0</v>
      </c>
      <c r="AR171" s="109">
        <f t="shared" si="51"/>
        <v>100</v>
      </c>
      <c r="AS171" s="34">
        <f t="shared" si="52"/>
        <v>10</v>
      </c>
      <c r="AT171" s="37">
        <v>4</v>
      </c>
      <c r="AU171" s="38">
        <f t="shared" si="53"/>
        <v>26.867275658248257</v>
      </c>
      <c r="AV171" s="37">
        <v>0</v>
      </c>
      <c r="AW171" s="66"/>
      <c r="AX171" s="37">
        <v>1</v>
      </c>
      <c r="AY171" s="37">
        <f t="shared" si="58"/>
        <v>8</v>
      </c>
      <c r="AZ171" s="37">
        <v>4</v>
      </c>
      <c r="BA171" s="37">
        <f t="shared" si="59"/>
        <v>32</v>
      </c>
      <c r="BB171" s="37">
        <v>0</v>
      </c>
      <c r="BC171" s="37">
        <v>14</v>
      </c>
      <c r="BD171" s="37">
        <v>0</v>
      </c>
      <c r="BE171" s="37" t="s">
        <v>375</v>
      </c>
      <c r="BF171" s="37" t="s">
        <v>376</v>
      </c>
      <c r="BG171" s="127">
        <f t="shared" si="56"/>
        <v>33</v>
      </c>
      <c r="BH171" s="75">
        <v>31</v>
      </c>
      <c r="BI171" s="75">
        <v>50</v>
      </c>
    </row>
    <row r="172" spans="1:64" s="1" customFormat="1" x14ac:dyDescent="0.3">
      <c r="A172" s="28" t="s">
        <v>269</v>
      </c>
      <c r="B172" s="28" t="s">
        <v>282</v>
      </c>
      <c r="C172" s="29" t="s">
        <v>299</v>
      </c>
      <c r="D172" s="29" t="s">
        <v>301</v>
      </c>
      <c r="E172" s="102">
        <v>4661</v>
      </c>
      <c r="F172" s="31">
        <v>293.5</v>
      </c>
      <c r="G172" s="36">
        <f t="shared" si="41"/>
        <v>10</v>
      </c>
      <c r="H172" s="29" t="s">
        <v>350</v>
      </c>
      <c r="I172" s="69">
        <f t="shared" si="42"/>
        <v>8</v>
      </c>
      <c r="J172" s="32">
        <v>1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3">
        <v>3454</v>
      </c>
      <c r="V172" s="32">
        <v>0</v>
      </c>
      <c r="W172" s="32">
        <v>0</v>
      </c>
      <c r="X172" s="32">
        <v>0</v>
      </c>
      <c r="Y172" s="32">
        <v>0</v>
      </c>
      <c r="Z172" s="32">
        <v>0</v>
      </c>
      <c r="AA172" s="32">
        <v>0</v>
      </c>
      <c r="AB172" s="32">
        <v>0</v>
      </c>
      <c r="AC172" s="32">
        <v>0</v>
      </c>
      <c r="AD172" s="32">
        <v>0</v>
      </c>
      <c r="AE172" s="32">
        <v>0</v>
      </c>
      <c r="AF172" s="42">
        <v>0</v>
      </c>
      <c r="AG172" s="31">
        <f t="shared" si="43"/>
        <v>0</v>
      </c>
      <c r="AH172" s="25">
        <f t="shared" si="57"/>
        <v>172.7</v>
      </c>
      <c r="AI172" s="25">
        <f t="shared" si="44"/>
        <v>48</v>
      </c>
      <c r="AJ172" s="34">
        <v>0</v>
      </c>
      <c r="AK172" s="25">
        <v>48</v>
      </c>
      <c r="AL172" s="112">
        <f t="shared" si="45"/>
        <v>8.6349999999999998</v>
      </c>
      <c r="AM172" s="35">
        <f t="shared" si="46"/>
        <v>72.206137811233347</v>
      </c>
      <c r="AN172" s="36">
        <f t="shared" si="47"/>
        <v>5</v>
      </c>
      <c r="AO172" s="35">
        <f t="shared" si="48"/>
        <v>27.793862188766649</v>
      </c>
      <c r="AP172" s="30">
        <f t="shared" si="49"/>
        <v>185.260673675177</v>
      </c>
      <c r="AQ172" s="107">
        <f t="shared" si="50"/>
        <v>0</v>
      </c>
      <c r="AR172" s="109">
        <f t="shared" si="51"/>
        <v>100</v>
      </c>
      <c r="AS172" s="34">
        <f t="shared" si="52"/>
        <v>10</v>
      </c>
      <c r="AT172" s="37">
        <v>0</v>
      </c>
      <c r="AU172" s="38">
        <f t="shared" si="53"/>
        <v>0</v>
      </c>
      <c r="AV172" s="37">
        <v>0</v>
      </c>
      <c r="AW172" s="66"/>
      <c r="AX172" s="37">
        <v>1</v>
      </c>
      <c r="AY172" s="37">
        <f t="shared" si="58"/>
        <v>8</v>
      </c>
      <c r="AZ172" s="37">
        <v>4</v>
      </c>
      <c r="BA172" s="37">
        <f t="shared" si="59"/>
        <v>32</v>
      </c>
      <c r="BB172" s="37">
        <v>0</v>
      </c>
      <c r="BC172" s="37">
        <v>5</v>
      </c>
      <c r="BD172" s="37">
        <v>0</v>
      </c>
      <c r="BE172" s="37" t="s">
        <v>375</v>
      </c>
      <c r="BF172" s="37" t="s">
        <v>376</v>
      </c>
      <c r="BG172" s="127">
        <f t="shared" si="56"/>
        <v>33</v>
      </c>
      <c r="BH172" s="75">
        <v>9</v>
      </c>
      <c r="BI172" s="75">
        <v>15</v>
      </c>
    </row>
    <row r="173" spans="1:64" s="1" customFormat="1" x14ac:dyDescent="0.3">
      <c r="A173" s="28" t="s">
        <v>269</v>
      </c>
      <c r="B173" s="28" t="s">
        <v>282</v>
      </c>
      <c r="C173" s="29" t="s">
        <v>287</v>
      </c>
      <c r="D173" s="29" t="s">
        <v>291</v>
      </c>
      <c r="E173" s="102">
        <v>13755</v>
      </c>
      <c r="F173" s="31">
        <v>388.6</v>
      </c>
      <c r="G173" s="36">
        <f t="shared" si="41"/>
        <v>10</v>
      </c>
      <c r="H173" s="29" t="s">
        <v>352</v>
      </c>
      <c r="I173" s="69">
        <f t="shared" si="42"/>
        <v>3</v>
      </c>
      <c r="J173" s="32">
        <v>2</v>
      </c>
      <c r="K173" s="32">
        <v>1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3">
        <v>7077</v>
      </c>
      <c r="V173" s="32">
        <v>0</v>
      </c>
      <c r="W173" s="32">
        <v>0</v>
      </c>
      <c r="X173" s="32">
        <v>1</v>
      </c>
      <c r="Y173" s="32">
        <v>0</v>
      </c>
      <c r="Z173" s="32">
        <v>0</v>
      </c>
      <c r="AA173" s="32">
        <v>0</v>
      </c>
      <c r="AB173" s="32">
        <v>0</v>
      </c>
      <c r="AC173" s="32">
        <v>0</v>
      </c>
      <c r="AD173" s="32">
        <v>0</v>
      </c>
      <c r="AE173" s="32">
        <v>0</v>
      </c>
      <c r="AF173" s="42">
        <v>0</v>
      </c>
      <c r="AG173" s="31">
        <f t="shared" si="43"/>
        <v>1</v>
      </c>
      <c r="AH173" s="25">
        <f t="shared" si="57"/>
        <v>353.85</v>
      </c>
      <c r="AI173" s="25">
        <f t="shared" si="44"/>
        <v>112</v>
      </c>
      <c r="AJ173" s="34">
        <v>0</v>
      </c>
      <c r="AK173" s="25">
        <v>112</v>
      </c>
      <c r="AL173" s="112">
        <f t="shared" si="45"/>
        <v>17.692499999999999</v>
      </c>
      <c r="AM173" s="35">
        <f t="shared" si="46"/>
        <v>68.348170128585565</v>
      </c>
      <c r="AN173" s="36">
        <f t="shared" si="47"/>
        <v>5</v>
      </c>
      <c r="AO173" s="35">
        <f t="shared" si="48"/>
        <v>31.651829871414439</v>
      </c>
      <c r="AP173" s="30">
        <f t="shared" si="49"/>
        <v>128.62595419847329</v>
      </c>
      <c r="AQ173" s="107">
        <f t="shared" si="50"/>
        <v>0</v>
      </c>
      <c r="AR173" s="109">
        <f t="shared" si="51"/>
        <v>100</v>
      </c>
      <c r="AS173" s="34">
        <f t="shared" si="52"/>
        <v>10</v>
      </c>
      <c r="AT173" s="37">
        <v>1</v>
      </c>
      <c r="AU173" s="38">
        <f t="shared" si="53"/>
        <v>7.2700836059614682</v>
      </c>
      <c r="AV173" s="37">
        <v>1</v>
      </c>
      <c r="AW173" s="66"/>
      <c r="AX173" s="37">
        <v>1</v>
      </c>
      <c r="AY173" s="37">
        <f t="shared" si="58"/>
        <v>8</v>
      </c>
      <c r="AZ173" s="37">
        <v>9</v>
      </c>
      <c r="BA173" s="37">
        <f t="shared" si="59"/>
        <v>72</v>
      </c>
      <c r="BB173" s="37">
        <v>2</v>
      </c>
      <c r="BC173" s="37">
        <v>9</v>
      </c>
      <c r="BD173" s="37">
        <v>5</v>
      </c>
      <c r="BE173" s="37" t="s">
        <v>375</v>
      </c>
      <c r="BF173" s="37" t="s">
        <v>376</v>
      </c>
      <c r="BG173" s="127">
        <f t="shared" si="56"/>
        <v>33</v>
      </c>
      <c r="BH173" s="75">
        <v>43</v>
      </c>
      <c r="BI173" s="75">
        <v>89</v>
      </c>
    </row>
    <row r="174" spans="1:64" s="1" customFormat="1" x14ac:dyDescent="0.3">
      <c r="A174" s="28" t="s">
        <v>269</v>
      </c>
      <c r="B174" s="28" t="s">
        <v>303</v>
      </c>
      <c r="C174" s="29" t="s">
        <v>306</v>
      </c>
      <c r="D174" s="29" t="s">
        <v>307</v>
      </c>
      <c r="E174" s="102">
        <v>6129</v>
      </c>
      <c r="F174" s="31">
        <v>711.8</v>
      </c>
      <c r="G174" s="36">
        <f t="shared" si="41"/>
        <v>10</v>
      </c>
      <c r="H174" s="29" t="s">
        <v>352</v>
      </c>
      <c r="I174" s="69">
        <f t="shared" si="42"/>
        <v>3</v>
      </c>
      <c r="J174" s="32">
        <v>2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3">
        <v>5574</v>
      </c>
      <c r="V174" s="32">
        <v>0</v>
      </c>
      <c r="W174" s="32">
        <v>0</v>
      </c>
      <c r="X174" s="32">
        <v>0</v>
      </c>
      <c r="Y174" s="32">
        <v>0</v>
      </c>
      <c r="Z174" s="32">
        <v>0</v>
      </c>
      <c r="AA174" s="32">
        <v>0</v>
      </c>
      <c r="AB174" s="32">
        <v>0</v>
      </c>
      <c r="AC174" s="32">
        <v>0</v>
      </c>
      <c r="AD174" s="32">
        <v>0</v>
      </c>
      <c r="AE174" s="32">
        <v>0</v>
      </c>
      <c r="AF174" s="42">
        <v>0</v>
      </c>
      <c r="AG174" s="31">
        <f t="shared" si="43"/>
        <v>0</v>
      </c>
      <c r="AH174" s="25">
        <f t="shared" si="57"/>
        <v>278.7</v>
      </c>
      <c r="AI174" s="25">
        <f t="shared" si="44"/>
        <v>116</v>
      </c>
      <c r="AJ174" s="34">
        <v>0</v>
      </c>
      <c r="AK174" s="25">
        <v>116</v>
      </c>
      <c r="AL174" s="112">
        <f t="shared" si="45"/>
        <v>13.935</v>
      </c>
      <c r="AM174" s="35">
        <f t="shared" si="46"/>
        <v>58.378184427700027</v>
      </c>
      <c r="AN174" s="36">
        <f t="shared" si="47"/>
        <v>5</v>
      </c>
      <c r="AO174" s="35">
        <f t="shared" si="48"/>
        <v>41.621815572299965</v>
      </c>
      <c r="AP174" s="30">
        <f t="shared" si="49"/>
        <v>227.36172295643661</v>
      </c>
      <c r="AQ174" s="107">
        <f t="shared" si="50"/>
        <v>0</v>
      </c>
      <c r="AR174" s="109">
        <f t="shared" si="51"/>
        <v>100</v>
      </c>
      <c r="AS174" s="34">
        <f t="shared" si="52"/>
        <v>10</v>
      </c>
      <c r="AT174" s="37">
        <v>3</v>
      </c>
      <c r="AU174" s="38">
        <f t="shared" si="53"/>
        <v>48.94762604013706</v>
      </c>
      <c r="AV174" s="37">
        <v>1</v>
      </c>
      <c r="AW174" s="66"/>
      <c r="AX174" s="37">
        <v>1</v>
      </c>
      <c r="AY174" s="37">
        <f t="shared" si="58"/>
        <v>8</v>
      </c>
      <c r="AZ174" s="37">
        <v>2</v>
      </c>
      <c r="BA174" s="37">
        <v>2</v>
      </c>
      <c r="BB174" s="37">
        <v>1</v>
      </c>
      <c r="BC174" s="37">
        <v>2</v>
      </c>
      <c r="BD174" s="37">
        <v>5</v>
      </c>
      <c r="BE174" s="37" t="s">
        <v>375</v>
      </c>
      <c r="BF174" s="37" t="s">
        <v>376</v>
      </c>
      <c r="BG174" s="127">
        <f t="shared" si="56"/>
        <v>33</v>
      </c>
      <c r="BH174" s="75">
        <v>49</v>
      </c>
      <c r="BI174" s="75">
        <v>81</v>
      </c>
    </row>
    <row r="175" spans="1:64" s="1" customFormat="1" x14ac:dyDescent="0.3">
      <c r="A175" s="28" t="s">
        <v>269</v>
      </c>
      <c r="B175" s="28" t="s">
        <v>303</v>
      </c>
      <c r="C175" s="29" t="s">
        <v>315</v>
      </c>
      <c r="D175" s="29" t="s">
        <v>317</v>
      </c>
      <c r="E175" s="102">
        <v>4333</v>
      </c>
      <c r="F175" s="31">
        <v>150.30000000000001</v>
      </c>
      <c r="G175" s="36">
        <f t="shared" si="41"/>
        <v>10</v>
      </c>
      <c r="H175" s="29" t="s">
        <v>350</v>
      </c>
      <c r="I175" s="69">
        <f t="shared" si="42"/>
        <v>8</v>
      </c>
      <c r="J175" s="32">
        <v>2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3">
        <v>1353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42">
        <v>0</v>
      </c>
      <c r="AG175" s="31">
        <f t="shared" si="43"/>
        <v>0</v>
      </c>
      <c r="AH175" s="25">
        <f t="shared" si="57"/>
        <v>67.650000000000006</v>
      </c>
      <c r="AI175" s="25">
        <f t="shared" si="44"/>
        <v>21</v>
      </c>
      <c r="AJ175" s="34">
        <v>0</v>
      </c>
      <c r="AK175" s="25">
        <v>21</v>
      </c>
      <c r="AL175" s="112">
        <f t="shared" si="45"/>
        <v>3.3824999999999998</v>
      </c>
      <c r="AM175" s="35">
        <f t="shared" si="46"/>
        <v>68.957871396895783</v>
      </c>
      <c r="AN175" s="36">
        <f t="shared" si="47"/>
        <v>5</v>
      </c>
      <c r="AO175" s="35">
        <f t="shared" si="48"/>
        <v>31.042128603104207</v>
      </c>
      <c r="AP175" s="30">
        <f t="shared" si="49"/>
        <v>78.063697207477503</v>
      </c>
      <c r="AQ175" s="107">
        <f t="shared" si="50"/>
        <v>0</v>
      </c>
      <c r="AR175" s="109">
        <f t="shared" si="51"/>
        <v>100</v>
      </c>
      <c r="AS175" s="34">
        <f t="shared" si="52"/>
        <v>10</v>
      </c>
      <c r="AT175" s="37">
        <v>0</v>
      </c>
      <c r="AU175" s="38">
        <f t="shared" si="53"/>
        <v>0</v>
      </c>
      <c r="AV175" s="37">
        <v>0</v>
      </c>
      <c r="AW175" s="66"/>
      <c r="AX175" s="37">
        <v>1</v>
      </c>
      <c r="AY175" s="37">
        <f t="shared" si="58"/>
        <v>8</v>
      </c>
      <c r="AZ175" s="37">
        <v>4</v>
      </c>
      <c r="BA175" s="37">
        <f t="shared" ref="BA175:BA206" si="60">+AZ175*8</f>
        <v>32</v>
      </c>
      <c r="BB175" s="37">
        <v>0</v>
      </c>
      <c r="BC175" s="37">
        <v>4</v>
      </c>
      <c r="BD175" s="37">
        <v>0</v>
      </c>
      <c r="BE175" s="37" t="s">
        <v>375</v>
      </c>
      <c r="BF175" s="37" t="s">
        <v>376</v>
      </c>
      <c r="BG175" s="127">
        <f t="shared" si="56"/>
        <v>33</v>
      </c>
      <c r="BH175" s="75">
        <v>10</v>
      </c>
      <c r="BI175" s="75">
        <v>10</v>
      </c>
    </row>
    <row r="176" spans="1:64" s="1" customFormat="1" x14ac:dyDescent="0.3">
      <c r="A176" s="28" t="s">
        <v>269</v>
      </c>
      <c r="B176" s="28" t="s">
        <v>303</v>
      </c>
      <c r="C176" s="29" t="s">
        <v>328</v>
      </c>
      <c r="D176" s="29" t="s">
        <v>329</v>
      </c>
      <c r="E176" s="102">
        <v>18041</v>
      </c>
      <c r="F176" s="31">
        <v>302.39999999999998</v>
      </c>
      <c r="G176" s="36">
        <f t="shared" si="41"/>
        <v>10</v>
      </c>
      <c r="H176" s="29" t="s">
        <v>351</v>
      </c>
      <c r="I176" s="69">
        <f t="shared" si="42"/>
        <v>5</v>
      </c>
      <c r="J176" s="32">
        <v>3</v>
      </c>
      <c r="K176" s="32">
        <v>1</v>
      </c>
      <c r="L176" s="32">
        <v>0</v>
      </c>
      <c r="M176" s="32">
        <v>1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3">
        <v>11844</v>
      </c>
      <c r="V176" s="32">
        <v>7</v>
      </c>
      <c r="W176" s="32">
        <v>0</v>
      </c>
      <c r="X176" s="32">
        <v>0</v>
      </c>
      <c r="Y176" s="32">
        <v>0</v>
      </c>
      <c r="Z176" s="32">
        <v>0</v>
      </c>
      <c r="AA176" s="32">
        <v>0</v>
      </c>
      <c r="AB176" s="32">
        <v>0</v>
      </c>
      <c r="AC176" s="32">
        <v>0</v>
      </c>
      <c r="AD176" s="32">
        <v>0</v>
      </c>
      <c r="AE176" s="32">
        <v>0</v>
      </c>
      <c r="AF176" s="42">
        <v>0</v>
      </c>
      <c r="AG176" s="31">
        <f t="shared" si="43"/>
        <v>7</v>
      </c>
      <c r="AH176" s="25">
        <f t="shared" si="57"/>
        <v>592.20000000000005</v>
      </c>
      <c r="AI176" s="25">
        <f t="shared" si="44"/>
        <v>255</v>
      </c>
      <c r="AJ176" s="34">
        <v>3</v>
      </c>
      <c r="AK176" s="25">
        <v>252</v>
      </c>
      <c r="AL176" s="112">
        <f t="shared" si="45"/>
        <v>29.61</v>
      </c>
      <c r="AM176" s="35">
        <f t="shared" si="46"/>
        <v>56.940222897669713</v>
      </c>
      <c r="AN176" s="36">
        <f t="shared" si="47"/>
        <v>5</v>
      </c>
      <c r="AO176" s="35">
        <f t="shared" si="48"/>
        <v>43.059777102330287</v>
      </c>
      <c r="AP176" s="30">
        <f t="shared" si="49"/>
        <v>164.126157086636</v>
      </c>
      <c r="AQ176" s="107">
        <f t="shared" si="50"/>
        <v>16.628789978382571</v>
      </c>
      <c r="AR176" s="109">
        <f t="shared" si="51"/>
        <v>89.868287740628176</v>
      </c>
      <c r="AS176" s="34">
        <f t="shared" si="52"/>
        <v>8</v>
      </c>
      <c r="AT176" s="37">
        <v>0</v>
      </c>
      <c r="AU176" s="38">
        <f t="shared" si="53"/>
        <v>0</v>
      </c>
      <c r="AV176" s="37">
        <v>1</v>
      </c>
      <c r="AW176" s="66"/>
      <c r="AX176" s="37">
        <v>2</v>
      </c>
      <c r="AY176" s="37">
        <f t="shared" si="58"/>
        <v>16</v>
      </c>
      <c r="AZ176" s="37">
        <v>8</v>
      </c>
      <c r="BA176" s="37">
        <f t="shared" si="60"/>
        <v>64</v>
      </c>
      <c r="BB176" s="37">
        <v>1</v>
      </c>
      <c r="BC176" s="37">
        <v>11</v>
      </c>
      <c r="BD176" s="37">
        <v>5</v>
      </c>
      <c r="BE176" s="37" t="s">
        <v>375</v>
      </c>
      <c r="BF176" s="37" t="s">
        <v>376</v>
      </c>
      <c r="BG176" s="127">
        <f t="shared" si="56"/>
        <v>33</v>
      </c>
      <c r="BH176" s="75">
        <v>105</v>
      </c>
      <c r="BI176" s="75">
        <v>178</v>
      </c>
    </row>
    <row r="177" spans="1:64" s="1" customFormat="1" x14ac:dyDescent="0.3">
      <c r="A177" s="28" t="s">
        <v>269</v>
      </c>
      <c r="B177" s="28" t="s">
        <v>303</v>
      </c>
      <c r="C177" s="29" t="s">
        <v>306</v>
      </c>
      <c r="D177" s="29" t="s">
        <v>311</v>
      </c>
      <c r="E177" s="102">
        <v>3739</v>
      </c>
      <c r="F177" s="31">
        <v>208.6</v>
      </c>
      <c r="G177" s="36">
        <f t="shared" si="41"/>
        <v>10</v>
      </c>
      <c r="H177" s="29" t="s">
        <v>350</v>
      </c>
      <c r="I177" s="69">
        <f t="shared" si="42"/>
        <v>8</v>
      </c>
      <c r="J177" s="32">
        <v>1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3">
        <v>3735</v>
      </c>
      <c r="V177" s="32">
        <v>2</v>
      </c>
      <c r="W177" s="32">
        <v>0</v>
      </c>
      <c r="X177" s="32">
        <v>0</v>
      </c>
      <c r="Y177" s="32">
        <v>0</v>
      </c>
      <c r="Z177" s="32">
        <v>0</v>
      </c>
      <c r="AA177" s="32">
        <v>0</v>
      </c>
      <c r="AB177" s="32">
        <v>0</v>
      </c>
      <c r="AC177" s="32">
        <v>0</v>
      </c>
      <c r="AD177" s="32">
        <v>0</v>
      </c>
      <c r="AE177" s="32">
        <v>0</v>
      </c>
      <c r="AF177" s="42">
        <v>0</v>
      </c>
      <c r="AG177" s="31">
        <f t="shared" si="43"/>
        <v>2</v>
      </c>
      <c r="AH177" s="25">
        <f t="shared" si="57"/>
        <v>186.75</v>
      </c>
      <c r="AI177" s="25">
        <f t="shared" si="44"/>
        <v>83</v>
      </c>
      <c r="AJ177" s="34">
        <v>0</v>
      </c>
      <c r="AK177" s="25">
        <v>83</v>
      </c>
      <c r="AL177" s="112">
        <f t="shared" si="45"/>
        <v>9.3375000000000004</v>
      </c>
      <c r="AM177" s="35">
        <f t="shared" si="46"/>
        <v>55.555555555555557</v>
      </c>
      <c r="AN177" s="36">
        <f t="shared" si="47"/>
        <v>5</v>
      </c>
      <c r="AO177" s="35">
        <f t="shared" si="48"/>
        <v>44.444444444444443</v>
      </c>
      <c r="AP177" s="30">
        <f t="shared" si="49"/>
        <v>249.73254880984223</v>
      </c>
      <c r="AQ177" s="107">
        <f t="shared" si="50"/>
        <v>0</v>
      </c>
      <c r="AR177" s="109">
        <f t="shared" si="51"/>
        <v>100</v>
      </c>
      <c r="AS177" s="34">
        <f t="shared" si="52"/>
        <v>10</v>
      </c>
      <c r="AT177" s="37">
        <v>1</v>
      </c>
      <c r="AU177" s="38">
        <f t="shared" si="53"/>
        <v>26.745119015779618</v>
      </c>
      <c r="AV177" s="37">
        <v>0</v>
      </c>
      <c r="AW177" s="66"/>
      <c r="AX177" s="37">
        <v>1</v>
      </c>
      <c r="AY177" s="37">
        <f t="shared" si="58"/>
        <v>8</v>
      </c>
      <c r="AZ177" s="37">
        <v>2</v>
      </c>
      <c r="BA177" s="37">
        <f t="shared" si="60"/>
        <v>16</v>
      </c>
      <c r="BB177" s="37">
        <v>0</v>
      </c>
      <c r="BC177" s="37">
        <v>4</v>
      </c>
      <c r="BD177" s="37">
        <v>0</v>
      </c>
      <c r="BE177" s="37" t="s">
        <v>375</v>
      </c>
      <c r="BF177" s="37" t="s">
        <v>376</v>
      </c>
      <c r="BG177" s="127">
        <f t="shared" si="56"/>
        <v>33</v>
      </c>
      <c r="BH177" s="75">
        <v>18</v>
      </c>
      <c r="BI177" s="75">
        <v>57</v>
      </c>
    </row>
    <row r="178" spans="1:64" s="1" customFormat="1" x14ac:dyDescent="0.3">
      <c r="A178" s="28" t="s">
        <v>269</v>
      </c>
      <c r="B178" s="28" t="s">
        <v>303</v>
      </c>
      <c r="C178" s="29" t="s">
        <v>306</v>
      </c>
      <c r="D178" s="29" t="s">
        <v>313</v>
      </c>
      <c r="E178" s="102">
        <v>5347</v>
      </c>
      <c r="F178" s="31">
        <v>115.6</v>
      </c>
      <c r="G178" s="36">
        <f t="shared" si="41"/>
        <v>10</v>
      </c>
      <c r="H178" s="29" t="s">
        <v>350</v>
      </c>
      <c r="I178" s="69">
        <f t="shared" si="42"/>
        <v>8</v>
      </c>
      <c r="J178" s="32">
        <v>2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3">
        <v>2683</v>
      </c>
      <c r="V178" s="32">
        <v>0</v>
      </c>
      <c r="W178" s="32">
        <v>1</v>
      </c>
      <c r="X178" s="32">
        <v>0</v>
      </c>
      <c r="Y178" s="32">
        <v>0</v>
      </c>
      <c r="Z178" s="32">
        <v>0</v>
      </c>
      <c r="AA178" s="32">
        <v>0</v>
      </c>
      <c r="AB178" s="32">
        <v>0</v>
      </c>
      <c r="AC178" s="32">
        <v>0</v>
      </c>
      <c r="AD178" s="32">
        <v>0</v>
      </c>
      <c r="AE178" s="32">
        <v>0</v>
      </c>
      <c r="AF178" s="42">
        <v>0</v>
      </c>
      <c r="AG178" s="31">
        <f t="shared" si="43"/>
        <v>1</v>
      </c>
      <c r="AH178" s="25">
        <f t="shared" si="57"/>
        <v>134.15</v>
      </c>
      <c r="AI178" s="25">
        <f t="shared" si="44"/>
        <v>53</v>
      </c>
      <c r="AJ178" s="34">
        <v>0</v>
      </c>
      <c r="AK178" s="25">
        <v>53</v>
      </c>
      <c r="AL178" s="112">
        <f t="shared" si="45"/>
        <v>6.7074999999999996</v>
      </c>
      <c r="AM178" s="35">
        <f t="shared" si="46"/>
        <v>60.491986582184119</v>
      </c>
      <c r="AN178" s="36">
        <f t="shared" si="47"/>
        <v>5</v>
      </c>
      <c r="AO178" s="35">
        <f t="shared" si="48"/>
        <v>39.508013417815874</v>
      </c>
      <c r="AP178" s="30">
        <f t="shared" si="49"/>
        <v>125.44417430334768</v>
      </c>
      <c r="AQ178" s="107">
        <f t="shared" si="50"/>
        <v>0</v>
      </c>
      <c r="AR178" s="109">
        <f t="shared" si="51"/>
        <v>100</v>
      </c>
      <c r="AS178" s="34">
        <f t="shared" si="52"/>
        <v>10</v>
      </c>
      <c r="AT178" s="37">
        <v>0</v>
      </c>
      <c r="AU178" s="38">
        <f t="shared" si="53"/>
        <v>0</v>
      </c>
      <c r="AV178" s="37">
        <v>0</v>
      </c>
      <c r="AW178" s="66"/>
      <c r="AX178" s="37">
        <v>1</v>
      </c>
      <c r="AY178" s="37">
        <f t="shared" si="58"/>
        <v>8</v>
      </c>
      <c r="AZ178" s="37">
        <v>4</v>
      </c>
      <c r="BA178" s="37">
        <f t="shared" si="60"/>
        <v>32</v>
      </c>
      <c r="BB178" s="37">
        <v>0</v>
      </c>
      <c r="BC178" s="37">
        <v>3</v>
      </c>
      <c r="BD178" s="37">
        <v>0</v>
      </c>
      <c r="BE178" s="37" t="s">
        <v>375</v>
      </c>
      <c r="BF178" s="37" t="s">
        <v>376</v>
      </c>
      <c r="BG178" s="127">
        <f t="shared" si="56"/>
        <v>33</v>
      </c>
      <c r="BH178" s="75">
        <v>20</v>
      </c>
      <c r="BI178" s="75">
        <v>35</v>
      </c>
    </row>
    <row r="179" spans="1:64" s="1" customFormat="1" x14ac:dyDescent="0.3">
      <c r="A179" s="28" t="s">
        <v>269</v>
      </c>
      <c r="B179" s="28" t="s">
        <v>303</v>
      </c>
      <c r="C179" s="29" t="s">
        <v>320</v>
      </c>
      <c r="D179" s="29" t="s">
        <v>321</v>
      </c>
      <c r="E179" s="102">
        <v>9312</v>
      </c>
      <c r="F179" s="31">
        <v>338.1</v>
      </c>
      <c r="G179" s="36">
        <f t="shared" si="41"/>
        <v>10</v>
      </c>
      <c r="H179" s="29" t="s">
        <v>350</v>
      </c>
      <c r="I179" s="69">
        <f t="shared" si="42"/>
        <v>8</v>
      </c>
      <c r="J179" s="32">
        <v>2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1</v>
      </c>
      <c r="S179" s="32">
        <v>0</v>
      </c>
      <c r="T179" s="32">
        <v>0</v>
      </c>
      <c r="U179" s="33">
        <v>5652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32">
        <v>0</v>
      </c>
      <c r="AC179" s="32">
        <v>0</v>
      </c>
      <c r="AD179" s="32">
        <v>0</v>
      </c>
      <c r="AE179" s="32">
        <v>0</v>
      </c>
      <c r="AF179" s="42">
        <v>0</v>
      </c>
      <c r="AG179" s="31">
        <f t="shared" si="43"/>
        <v>0</v>
      </c>
      <c r="AH179" s="25">
        <f t="shared" si="57"/>
        <v>282.60000000000002</v>
      </c>
      <c r="AI179" s="25">
        <f t="shared" si="44"/>
        <v>80</v>
      </c>
      <c r="AJ179" s="34">
        <v>0</v>
      </c>
      <c r="AK179" s="25">
        <v>80</v>
      </c>
      <c r="AL179" s="112">
        <f t="shared" si="45"/>
        <v>14.13</v>
      </c>
      <c r="AM179" s="35">
        <f t="shared" si="46"/>
        <v>71.691436659589527</v>
      </c>
      <c r="AN179" s="36">
        <f t="shared" si="47"/>
        <v>5</v>
      </c>
      <c r="AO179" s="35">
        <f t="shared" si="48"/>
        <v>28.308563340410469</v>
      </c>
      <c r="AP179" s="30">
        <f t="shared" si="49"/>
        <v>151.73969072164951</v>
      </c>
      <c r="AQ179" s="107">
        <f t="shared" si="50"/>
        <v>0</v>
      </c>
      <c r="AR179" s="109">
        <f t="shared" si="51"/>
        <v>100</v>
      </c>
      <c r="AS179" s="34">
        <f t="shared" si="52"/>
        <v>10</v>
      </c>
      <c r="AT179" s="37">
        <v>2</v>
      </c>
      <c r="AU179" s="38">
        <f t="shared" si="53"/>
        <v>21.477663230240548</v>
      </c>
      <c r="AV179" s="37">
        <v>0</v>
      </c>
      <c r="AW179" s="66"/>
      <c r="AX179" s="37">
        <v>1</v>
      </c>
      <c r="AY179" s="37">
        <f t="shared" si="58"/>
        <v>8</v>
      </c>
      <c r="AZ179" s="37">
        <v>4</v>
      </c>
      <c r="BA179" s="37">
        <f t="shared" si="60"/>
        <v>32</v>
      </c>
      <c r="BB179" s="37">
        <v>0</v>
      </c>
      <c r="BC179" s="37">
        <v>5</v>
      </c>
      <c r="BD179" s="37">
        <v>0</v>
      </c>
      <c r="BE179" s="37" t="s">
        <v>375</v>
      </c>
      <c r="BF179" s="37" t="s">
        <v>376</v>
      </c>
      <c r="BG179" s="127">
        <f t="shared" si="56"/>
        <v>33</v>
      </c>
      <c r="BH179" s="75">
        <v>44</v>
      </c>
      <c r="BI179" s="75">
        <v>60</v>
      </c>
    </row>
    <row r="180" spans="1:64" s="1" customFormat="1" x14ac:dyDescent="0.3">
      <c r="A180" s="28" t="s">
        <v>269</v>
      </c>
      <c r="B180" s="28" t="s">
        <v>303</v>
      </c>
      <c r="C180" s="29" t="s">
        <v>320</v>
      </c>
      <c r="D180" s="29" t="s">
        <v>323</v>
      </c>
      <c r="E180" s="102">
        <v>6084</v>
      </c>
      <c r="F180" s="31">
        <v>252.2</v>
      </c>
      <c r="G180" s="36">
        <f t="shared" si="41"/>
        <v>10</v>
      </c>
      <c r="H180" s="29" t="s">
        <v>350</v>
      </c>
      <c r="I180" s="69">
        <f t="shared" si="42"/>
        <v>8</v>
      </c>
      <c r="J180" s="32">
        <v>3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3">
        <v>5217</v>
      </c>
      <c r="V180" s="32">
        <v>1</v>
      </c>
      <c r="W180" s="32">
        <v>0</v>
      </c>
      <c r="X180" s="32">
        <v>0</v>
      </c>
      <c r="Y180" s="32">
        <v>0</v>
      </c>
      <c r="Z180" s="32">
        <v>0</v>
      </c>
      <c r="AA180" s="32">
        <v>0</v>
      </c>
      <c r="AB180" s="32">
        <v>0</v>
      </c>
      <c r="AC180" s="32">
        <v>0</v>
      </c>
      <c r="AD180" s="32">
        <v>0</v>
      </c>
      <c r="AE180" s="32">
        <v>0</v>
      </c>
      <c r="AF180" s="42">
        <v>0</v>
      </c>
      <c r="AG180" s="31">
        <f t="shared" si="43"/>
        <v>1</v>
      </c>
      <c r="AH180" s="25">
        <f t="shared" si="57"/>
        <v>260.85000000000002</v>
      </c>
      <c r="AI180" s="25">
        <f t="shared" si="44"/>
        <v>100</v>
      </c>
      <c r="AJ180" s="34">
        <v>0</v>
      </c>
      <c r="AK180" s="25">
        <v>100</v>
      </c>
      <c r="AL180" s="112">
        <f t="shared" si="45"/>
        <v>13.0425</v>
      </c>
      <c r="AM180" s="35">
        <f t="shared" si="46"/>
        <v>61.663791451025496</v>
      </c>
      <c r="AN180" s="36">
        <f t="shared" si="47"/>
        <v>5</v>
      </c>
      <c r="AO180" s="35">
        <f t="shared" si="48"/>
        <v>38.336208548974504</v>
      </c>
      <c r="AP180" s="30">
        <f t="shared" si="49"/>
        <v>214.37376725838268</v>
      </c>
      <c r="AQ180" s="107">
        <f t="shared" si="50"/>
        <v>0</v>
      </c>
      <c r="AR180" s="109">
        <f t="shared" si="51"/>
        <v>100</v>
      </c>
      <c r="AS180" s="34">
        <f t="shared" si="52"/>
        <v>10</v>
      </c>
      <c r="AT180" s="37">
        <v>0</v>
      </c>
      <c r="AU180" s="38">
        <f t="shared" si="53"/>
        <v>0</v>
      </c>
      <c r="AV180" s="37">
        <v>0</v>
      </c>
      <c r="AW180" s="66"/>
      <c r="AX180" s="37">
        <v>1</v>
      </c>
      <c r="AY180" s="37">
        <f t="shared" si="58"/>
        <v>8</v>
      </c>
      <c r="AZ180" s="37">
        <v>6</v>
      </c>
      <c r="BA180" s="37">
        <f t="shared" si="60"/>
        <v>48</v>
      </c>
      <c r="BB180" s="37">
        <v>0</v>
      </c>
      <c r="BC180" s="37">
        <v>7</v>
      </c>
      <c r="BD180" s="37">
        <v>0</v>
      </c>
      <c r="BE180" s="37" t="s">
        <v>375</v>
      </c>
      <c r="BF180" s="37" t="s">
        <v>376</v>
      </c>
      <c r="BG180" s="127">
        <f t="shared" si="56"/>
        <v>33</v>
      </c>
      <c r="BH180" s="75">
        <v>35</v>
      </c>
      <c r="BI180" s="75">
        <v>42</v>
      </c>
    </row>
    <row r="181" spans="1:64" s="1" customFormat="1" x14ac:dyDescent="0.3">
      <c r="A181" s="28" t="s">
        <v>160</v>
      </c>
      <c r="B181" s="28" t="s">
        <v>242</v>
      </c>
      <c r="C181" s="29" t="s">
        <v>231</v>
      </c>
      <c r="D181" s="29" t="s">
        <v>251</v>
      </c>
      <c r="E181" s="102">
        <v>12675</v>
      </c>
      <c r="F181" s="30">
        <v>106.5</v>
      </c>
      <c r="G181" s="36">
        <f t="shared" si="41"/>
        <v>10</v>
      </c>
      <c r="H181" s="29" t="s">
        <v>350</v>
      </c>
      <c r="I181" s="69">
        <f t="shared" si="42"/>
        <v>8</v>
      </c>
      <c r="J181" s="32">
        <v>4</v>
      </c>
      <c r="K181" s="32">
        <v>1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3">
        <v>10851</v>
      </c>
      <c r="V181" s="32">
        <v>5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32">
        <v>0</v>
      </c>
      <c r="AC181" s="32">
        <v>0</v>
      </c>
      <c r="AD181" s="32">
        <v>0</v>
      </c>
      <c r="AE181" s="32">
        <v>0</v>
      </c>
      <c r="AF181" s="42">
        <v>0</v>
      </c>
      <c r="AG181" s="31">
        <f t="shared" si="43"/>
        <v>5</v>
      </c>
      <c r="AH181" s="25">
        <f t="shared" si="57"/>
        <v>542.54999999999995</v>
      </c>
      <c r="AI181" s="25">
        <f t="shared" si="44"/>
        <v>188</v>
      </c>
      <c r="AJ181" s="34">
        <v>0</v>
      </c>
      <c r="AK181" s="25">
        <v>188</v>
      </c>
      <c r="AL181" s="112">
        <f t="shared" si="45"/>
        <v>27.127500000000001</v>
      </c>
      <c r="AM181" s="35">
        <f t="shared" si="46"/>
        <v>65.348815777347696</v>
      </c>
      <c r="AN181" s="36">
        <f t="shared" si="47"/>
        <v>5</v>
      </c>
      <c r="AO181" s="35">
        <f t="shared" si="48"/>
        <v>34.65118422265229</v>
      </c>
      <c r="AP181" s="30">
        <f t="shared" si="49"/>
        <v>214.02366863905323</v>
      </c>
      <c r="AQ181" s="107">
        <f t="shared" si="50"/>
        <v>0</v>
      </c>
      <c r="AR181" s="109">
        <f t="shared" si="51"/>
        <v>100</v>
      </c>
      <c r="AS181" s="34">
        <f t="shared" si="52"/>
        <v>10</v>
      </c>
      <c r="AT181" s="37">
        <v>3</v>
      </c>
      <c r="AU181" s="38">
        <f t="shared" si="53"/>
        <v>23.668639053254438</v>
      </c>
      <c r="AV181" s="37">
        <v>1</v>
      </c>
      <c r="AW181" s="66"/>
      <c r="AX181" s="37">
        <v>6</v>
      </c>
      <c r="AY181" s="37">
        <f t="shared" si="58"/>
        <v>48</v>
      </c>
      <c r="AZ181" s="37">
        <v>9</v>
      </c>
      <c r="BA181" s="37">
        <f t="shared" si="60"/>
        <v>72</v>
      </c>
      <c r="BB181" s="37">
        <v>3</v>
      </c>
      <c r="BC181" s="37">
        <v>14</v>
      </c>
      <c r="BD181" s="37">
        <v>0</v>
      </c>
      <c r="BE181" s="37" t="s">
        <v>375</v>
      </c>
      <c r="BF181" s="37" t="s">
        <v>376</v>
      </c>
      <c r="BG181" s="127">
        <f t="shared" si="56"/>
        <v>33</v>
      </c>
      <c r="BH181" s="75">
        <v>44</v>
      </c>
      <c r="BI181" s="75">
        <v>66</v>
      </c>
    </row>
    <row r="182" spans="1:64" s="1" customFormat="1" x14ac:dyDescent="0.3">
      <c r="A182" s="28" t="s">
        <v>160</v>
      </c>
      <c r="B182" s="28" t="s">
        <v>242</v>
      </c>
      <c r="C182" s="29" t="s">
        <v>254</v>
      </c>
      <c r="D182" s="29" t="s">
        <v>257</v>
      </c>
      <c r="E182" s="102">
        <v>6326</v>
      </c>
      <c r="F182" s="30">
        <v>61.2</v>
      </c>
      <c r="G182" s="36">
        <f t="shared" si="41"/>
        <v>5</v>
      </c>
      <c r="H182" s="29" t="s">
        <v>349</v>
      </c>
      <c r="I182" s="69">
        <f t="shared" si="42"/>
        <v>10</v>
      </c>
      <c r="J182" s="32">
        <v>3</v>
      </c>
      <c r="K182" s="32">
        <v>1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3">
        <v>7550</v>
      </c>
      <c r="V182" s="32">
        <v>0</v>
      </c>
      <c r="W182" s="32">
        <v>0</v>
      </c>
      <c r="X182" s="32">
        <v>0</v>
      </c>
      <c r="Y182" s="32">
        <v>0</v>
      </c>
      <c r="Z182" s="32">
        <v>0</v>
      </c>
      <c r="AA182" s="32">
        <v>0</v>
      </c>
      <c r="AB182" s="32">
        <v>0</v>
      </c>
      <c r="AC182" s="32">
        <v>0</v>
      </c>
      <c r="AD182" s="32">
        <v>0</v>
      </c>
      <c r="AE182" s="32">
        <v>0</v>
      </c>
      <c r="AF182" s="42">
        <v>0</v>
      </c>
      <c r="AG182" s="31">
        <f t="shared" si="43"/>
        <v>0</v>
      </c>
      <c r="AH182" s="25">
        <f t="shared" si="57"/>
        <v>377.5</v>
      </c>
      <c r="AI182" s="25">
        <f t="shared" si="44"/>
        <v>45</v>
      </c>
      <c r="AJ182" s="34">
        <v>0</v>
      </c>
      <c r="AK182" s="25">
        <v>45</v>
      </c>
      <c r="AL182" s="112">
        <f t="shared" si="45"/>
        <v>18.875</v>
      </c>
      <c r="AM182" s="35">
        <f t="shared" si="46"/>
        <v>88.079470198675494</v>
      </c>
      <c r="AN182" s="36">
        <f t="shared" si="47"/>
        <v>8</v>
      </c>
      <c r="AO182" s="35">
        <f t="shared" si="48"/>
        <v>11.920529801324504</v>
      </c>
      <c r="AP182" s="30">
        <f t="shared" si="49"/>
        <v>298.37179892507112</v>
      </c>
      <c r="AQ182" s="107">
        <f t="shared" si="50"/>
        <v>0</v>
      </c>
      <c r="AR182" s="109">
        <f t="shared" si="51"/>
        <v>100</v>
      </c>
      <c r="AS182" s="34">
        <f t="shared" si="52"/>
        <v>10</v>
      </c>
      <c r="AT182" s="37">
        <v>0</v>
      </c>
      <c r="AU182" s="38">
        <f t="shared" si="53"/>
        <v>0</v>
      </c>
      <c r="AV182" s="37">
        <v>1</v>
      </c>
      <c r="AW182" s="66"/>
      <c r="AX182" s="37">
        <v>5</v>
      </c>
      <c r="AY182" s="37">
        <v>3</v>
      </c>
      <c r="AZ182" s="37">
        <v>6</v>
      </c>
      <c r="BA182" s="37">
        <f t="shared" si="60"/>
        <v>48</v>
      </c>
      <c r="BB182" s="37">
        <v>1</v>
      </c>
      <c r="BC182" s="37">
        <v>10</v>
      </c>
      <c r="BD182" s="37">
        <v>0</v>
      </c>
      <c r="BE182" s="37" t="s">
        <v>375</v>
      </c>
      <c r="BF182" s="37" t="s">
        <v>376</v>
      </c>
      <c r="BG182" s="127">
        <f t="shared" si="56"/>
        <v>33</v>
      </c>
      <c r="BH182" s="75">
        <v>21</v>
      </c>
      <c r="BI182" s="75">
        <v>32</v>
      </c>
    </row>
    <row r="183" spans="1:64" s="1" customFormat="1" x14ac:dyDescent="0.3">
      <c r="A183" s="28" t="s">
        <v>160</v>
      </c>
      <c r="B183" s="28" t="s">
        <v>186</v>
      </c>
      <c r="C183" s="29" t="s">
        <v>208</v>
      </c>
      <c r="D183" s="29" t="s">
        <v>210</v>
      </c>
      <c r="E183" s="102">
        <v>11261</v>
      </c>
      <c r="F183" s="39">
        <v>328</v>
      </c>
      <c r="G183" s="36">
        <f t="shared" si="41"/>
        <v>10</v>
      </c>
      <c r="H183" s="29" t="s">
        <v>350</v>
      </c>
      <c r="I183" s="69">
        <f t="shared" si="42"/>
        <v>8</v>
      </c>
      <c r="J183" s="32">
        <v>3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3">
        <v>7206</v>
      </c>
      <c r="V183" s="32">
        <v>1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32">
        <v>0</v>
      </c>
      <c r="AC183" s="32">
        <v>0</v>
      </c>
      <c r="AD183" s="32">
        <v>0</v>
      </c>
      <c r="AE183" s="32">
        <v>0</v>
      </c>
      <c r="AF183" s="42">
        <v>0</v>
      </c>
      <c r="AG183" s="31">
        <f t="shared" si="43"/>
        <v>1</v>
      </c>
      <c r="AH183" s="25">
        <f t="shared" si="57"/>
        <v>360.3</v>
      </c>
      <c r="AI183" s="25">
        <f t="shared" si="44"/>
        <v>125</v>
      </c>
      <c r="AJ183" s="34">
        <v>0</v>
      </c>
      <c r="AK183" s="25">
        <v>125</v>
      </c>
      <c r="AL183" s="112">
        <f t="shared" si="45"/>
        <v>18.015000000000001</v>
      </c>
      <c r="AM183" s="35">
        <f t="shared" si="46"/>
        <v>65.306688870385784</v>
      </c>
      <c r="AN183" s="36">
        <f t="shared" si="47"/>
        <v>5</v>
      </c>
      <c r="AO183" s="35">
        <f t="shared" si="48"/>
        <v>34.693311129614209</v>
      </c>
      <c r="AP183" s="30">
        <f t="shared" si="49"/>
        <v>159.97691146434596</v>
      </c>
      <c r="AQ183" s="107">
        <f t="shared" si="50"/>
        <v>0</v>
      </c>
      <c r="AR183" s="109">
        <f t="shared" si="51"/>
        <v>100</v>
      </c>
      <c r="AS183" s="34">
        <f t="shared" si="52"/>
        <v>10</v>
      </c>
      <c r="AT183" s="37">
        <v>0</v>
      </c>
      <c r="AU183" s="38">
        <f t="shared" si="53"/>
        <v>0</v>
      </c>
      <c r="AV183" s="37">
        <v>1</v>
      </c>
      <c r="AW183" s="66"/>
      <c r="AX183" s="37">
        <v>5</v>
      </c>
      <c r="AY183" s="37">
        <f t="shared" ref="AY183:AY214" si="61">+AX183*8</f>
        <v>40</v>
      </c>
      <c r="AZ183" s="37">
        <v>7</v>
      </c>
      <c r="BA183" s="37">
        <f t="shared" si="60"/>
        <v>56</v>
      </c>
      <c r="BB183" s="48">
        <v>1</v>
      </c>
      <c r="BC183" s="48">
        <v>14</v>
      </c>
      <c r="BD183" s="48">
        <v>0</v>
      </c>
      <c r="BE183" s="48" t="s">
        <v>375</v>
      </c>
      <c r="BF183" s="48" t="s">
        <v>375</v>
      </c>
      <c r="BG183" s="127">
        <f t="shared" si="56"/>
        <v>33</v>
      </c>
      <c r="BH183" s="75">
        <v>15</v>
      </c>
      <c r="BI183" s="75">
        <v>17</v>
      </c>
    </row>
    <row r="184" spans="1:64" s="1" customFormat="1" x14ac:dyDescent="0.3">
      <c r="A184" s="28" t="s">
        <v>160</v>
      </c>
      <c r="B184" s="28" t="s">
        <v>186</v>
      </c>
      <c r="C184" s="29" t="s">
        <v>170</v>
      </c>
      <c r="D184" s="29" t="s">
        <v>202</v>
      </c>
      <c r="E184" s="102">
        <v>4739</v>
      </c>
      <c r="F184" s="30">
        <v>71.5</v>
      </c>
      <c r="G184" s="36">
        <f t="shared" si="41"/>
        <v>5</v>
      </c>
      <c r="H184" s="29" t="s">
        <v>349</v>
      </c>
      <c r="I184" s="69">
        <f t="shared" si="42"/>
        <v>10</v>
      </c>
      <c r="J184" s="32">
        <v>2</v>
      </c>
      <c r="K184" s="32">
        <v>1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3">
        <v>4484</v>
      </c>
      <c r="V184" s="32">
        <v>0</v>
      </c>
      <c r="W184" s="32">
        <v>0</v>
      </c>
      <c r="X184" s="32">
        <v>0</v>
      </c>
      <c r="Y184" s="32">
        <v>0</v>
      </c>
      <c r="Z184" s="32">
        <v>1</v>
      </c>
      <c r="AA184" s="32">
        <v>0</v>
      </c>
      <c r="AB184" s="32">
        <v>0</v>
      </c>
      <c r="AC184" s="32">
        <v>0</v>
      </c>
      <c r="AD184" s="32">
        <v>0</v>
      </c>
      <c r="AE184" s="32">
        <v>0</v>
      </c>
      <c r="AF184" s="42">
        <v>0</v>
      </c>
      <c r="AG184" s="31">
        <f t="shared" si="43"/>
        <v>1</v>
      </c>
      <c r="AH184" s="25">
        <f t="shared" si="57"/>
        <v>224.2</v>
      </c>
      <c r="AI184" s="25">
        <f t="shared" si="44"/>
        <v>43</v>
      </c>
      <c r="AJ184" s="34">
        <v>0</v>
      </c>
      <c r="AK184" s="25">
        <v>43</v>
      </c>
      <c r="AL184" s="112">
        <f t="shared" si="45"/>
        <v>11.21</v>
      </c>
      <c r="AM184" s="35">
        <f t="shared" si="46"/>
        <v>80.820695807314905</v>
      </c>
      <c r="AN184" s="36">
        <f t="shared" si="47"/>
        <v>8</v>
      </c>
      <c r="AO184" s="35">
        <f t="shared" si="48"/>
        <v>19.179304192685105</v>
      </c>
      <c r="AP184" s="30">
        <f t="shared" si="49"/>
        <v>236.54779489343747</v>
      </c>
      <c r="AQ184" s="107">
        <f t="shared" si="50"/>
        <v>0</v>
      </c>
      <c r="AR184" s="109">
        <f t="shared" si="51"/>
        <v>100</v>
      </c>
      <c r="AS184" s="34">
        <f t="shared" si="52"/>
        <v>10</v>
      </c>
      <c r="AT184" s="37">
        <v>0</v>
      </c>
      <c r="AU184" s="38">
        <f t="shared" si="53"/>
        <v>0</v>
      </c>
      <c r="AV184" s="37">
        <v>0</v>
      </c>
      <c r="AW184" s="66" t="s">
        <v>391</v>
      </c>
      <c r="AX184" s="37">
        <v>3</v>
      </c>
      <c r="AY184" s="37">
        <f t="shared" si="61"/>
        <v>24</v>
      </c>
      <c r="AZ184" s="37">
        <v>4</v>
      </c>
      <c r="BA184" s="37">
        <f t="shared" si="60"/>
        <v>32</v>
      </c>
      <c r="BB184" s="48">
        <v>0</v>
      </c>
      <c r="BC184" s="48">
        <v>6</v>
      </c>
      <c r="BD184" s="48">
        <v>0</v>
      </c>
      <c r="BE184" s="48" t="s">
        <v>375</v>
      </c>
      <c r="BF184" s="48" t="s">
        <v>375</v>
      </c>
      <c r="BG184" s="127">
        <f t="shared" si="56"/>
        <v>33</v>
      </c>
      <c r="BH184" s="75">
        <v>11</v>
      </c>
      <c r="BI184" s="75">
        <v>20</v>
      </c>
    </row>
    <row r="185" spans="1:64" s="1" customFormat="1" x14ac:dyDescent="0.3">
      <c r="A185" s="28" t="s">
        <v>160</v>
      </c>
      <c r="B185" s="28" t="s">
        <v>186</v>
      </c>
      <c r="C185" s="29" t="s">
        <v>208</v>
      </c>
      <c r="D185" s="29" t="s">
        <v>211</v>
      </c>
      <c r="E185" s="102">
        <v>5675</v>
      </c>
      <c r="F185" s="30">
        <v>250.9</v>
      </c>
      <c r="G185" s="36">
        <f t="shared" si="41"/>
        <v>10</v>
      </c>
      <c r="H185" s="29" t="s">
        <v>350</v>
      </c>
      <c r="I185" s="69">
        <f t="shared" si="42"/>
        <v>8</v>
      </c>
      <c r="J185" s="32">
        <v>2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3">
        <v>3102</v>
      </c>
      <c r="V185" s="32">
        <v>2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32">
        <v>0</v>
      </c>
      <c r="AC185" s="32">
        <v>0</v>
      </c>
      <c r="AD185" s="32">
        <v>0</v>
      </c>
      <c r="AE185" s="32">
        <v>0</v>
      </c>
      <c r="AF185" s="49">
        <v>0</v>
      </c>
      <c r="AG185" s="31">
        <f t="shared" si="43"/>
        <v>2</v>
      </c>
      <c r="AH185" s="25">
        <f t="shared" si="57"/>
        <v>155.1</v>
      </c>
      <c r="AI185" s="25">
        <f t="shared" si="44"/>
        <v>57</v>
      </c>
      <c r="AJ185" s="34">
        <v>0</v>
      </c>
      <c r="AK185" s="25">
        <v>57</v>
      </c>
      <c r="AL185" s="112">
        <f t="shared" si="45"/>
        <v>7.7549999999999999</v>
      </c>
      <c r="AM185" s="35">
        <f t="shared" si="46"/>
        <v>63.249516441005802</v>
      </c>
      <c r="AN185" s="36">
        <f t="shared" si="47"/>
        <v>5</v>
      </c>
      <c r="AO185" s="35">
        <f t="shared" si="48"/>
        <v>36.750483558994205</v>
      </c>
      <c r="AP185" s="30">
        <f t="shared" si="49"/>
        <v>136.65198237885463</v>
      </c>
      <c r="AQ185" s="107">
        <f t="shared" si="50"/>
        <v>0</v>
      </c>
      <c r="AR185" s="109">
        <f t="shared" si="51"/>
        <v>100</v>
      </c>
      <c r="AS185" s="34">
        <f t="shared" si="52"/>
        <v>10</v>
      </c>
      <c r="AT185" s="37">
        <v>0</v>
      </c>
      <c r="AU185" s="38">
        <f t="shared" si="53"/>
        <v>0</v>
      </c>
      <c r="AV185" s="37">
        <v>0</v>
      </c>
      <c r="AW185" s="66" t="s">
        <v>388</v>
      </c>
      <c r="AX185" s="37">
        <v>3</v>
      </c>
      <c r="AY185" s="37">
        <f t="shared" si="61"/>
        <v>24</v>
      </c>
      <c r="AZ185" s="37">
        <v>3</v>
      </c>
      <c r="BA185" s="37">
        <f t="shared" si="60"/>
        <v>24</v>
      </c>
      <c r="BB185" s="48">
        <v>0</v>
      </c>
      <c r="BC185" s="48">
        <v>6</v>
      </c>
      <c r="BD185" s="48">
        <v>0</v>
      </c>
      <c r="BE185" s="48" t="s">
        <v>375</v>
      </c>
      <c r="BF185" s="48" t="s">
        <v>375</v>
      </c>
      <c r="BG185" s="127">
        <f t="shared" si="56"/>
        <v>33</v>
      </c>
      <c r="BH185" s="75">
        <v>19</v>
      </c>
      <c r="BI185" s="75">
        <v>30</v>
      </c>
    </row>
    <row r="186" spans="1:64" s="1" customFormat="1" x14ac:dyDescent="0.3">
      <c r="A186" s="50" t="s">
        <v>160</v>
      </c>
      <c r="B186" s="50" t="s">
        <v>186</v>
      </c>
      <c r="C186" s="51" t="s">
        <v>170</v>
      </c>
      <c r="D186" s="51" t="s">
        <v>205</v>
      </c>
      <c r="E186" s="104">
        <v>3610</v>
      </c>
      <c r="F186" s="52">
        <v>33.1</v>
      </c>
      <c r="G186" s="36">
        <f t="shared" si="41"/>
        <v>3</v>
      </c>
      <c r="H186" s="51" t="s">
        <v>351</v>
      </c>
      <c r="I186" s="70">
        <f t="shared" si="42"/>
        <v>5</v>
      </c>
      <c r="J186" s="49">
        <v>1</v>
      </c>
      <c r="K186" s="49">
        <v>2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49">
        <v>0</v>
      </c>
      <c r="T186" s="49">
        <v>0</v>
      </c>
      <c r="U186" s="54">
        <v>7488</v>
      </c>
      <c r="V186" s="49">
        <v>0</v>
      </c>
      <c r="W186" s="49">
        <v>0</v>
      </c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42">
        <v>0</v>
      </c>
      <c r="AG186" s="53">
        <f t="shared" si="43"/>
        <v>0</v>
      </c>
      <c r="AH186" s="26">
        <f t="shared" si="57"/>
        <v>374.4</v>
      </c>
      <c r="AI186" s="25">
        <f t="shared" si="44"/>
        <v>172</v>
      </c>
      <c r="AJ186" s="55">
        <v>0</v>
      </c>
      <c r="AK186" s="26">
        <v>172</v>
      </c>
      <c r="AL186" s="112">
        <f t="shared" si="45"/>
        <v>18.72</v>
      </c>
      <c r="AM186" s="35">
        <f t="shared" si="46"/>
        <v>54.059829059829056</v>
      </c>
      <c r="AN186" s="36">
        <f t="shared" si="47"/>
        <v>5</v>
      </c>
      <c r="AO186" s="35">
        <f t="shared" si="48"/>
        <v>45.940170940170944</v>
      </c>
      <c r="AP186" s="30">
        <f t="shared" si="49"/>
        <v>518.55955678670364</v>
      </c>
      <c r="AQ186" s="107">
        <f t="shared" si="50"/>
        <v>0</v>
      </c>
      <c r="AR186" s="109">
        <f t="shared" si="51"/>
        <v>100</v>
      </c>
      <c r="AS186" s="55">
        <f t="shared" si="52"/>
        <v>10</v>
      </c>
      <c r="AT186" s="56">
        <v>0</v>
      </c>
      <c r="AU186" s="38">
        <f t="shared" si="53"/>
        <v>0</v>
      </c>
      <c r="AV186" s="56">
        <v>1</v>
      </c>
      <c r="AW186" s="68"/>
      <c r="AX186" s="56">
        <v>15</v>
      </c>
      <c r="AY186" s="56">
        <f t="shared" si="61"/>
        <v>120</v>
      </c>
      <c r="AZ186" s="56">
        <v>17</v>
      </c>
      <c r="BA186" s="56">
        <f t="shared" si="60"/>
        <v>136</v>
      </c>
      <c r="BB186" s="122">
        <v>3</v>
      </c>
      <c r="BC186" s="122">
        <v>2</v>
      </c>
      <c r="BD186" s="122">
        <v>10</v>
      </c>
      <c r="BE186" s="122" t="s">
        <v>375</v>
      </c>
      <c r="BF186" s="122" t="s">
        <v>375</v>
      </c>
      <c r="BG186" s="127">
        <f t="shared" si="56"/>
        <v>33</v>
      </c>
      <c r="BH186" s="75">
        <v>29</v>
      </c>
      <c r="BI186" s="75">
        <v>14</v>
      </c>
      <c r="BJ186" s="13"/>
      <c r="BK186" s="13"/>
      <c r="BL186" s="13"/>
    </row>
    <row r="187" spans="1:64" s="1" customFormat="1" x14ac:dyDescent="0.3">
      <c r="A187" s="28" t="s">
        <v>160</v>
      </c>
      <c r="B187" s="28" t="s">
        <v>186</v>
      </c>
      <c r="C187" s="29" t="s">
        <v>214</v>
      </c>
      <c r="D187" s="29" t="s">
        <v>216</v>
      </c>
      <c r="E187" s="102">
        <v>3267</v>
      </c>
      <c r="F187" s="30">
        <v>148.4</v>
      </c>
      <c r="G187" s="36">
        <f t="shared" si="41"/>
        <v>10</v>
      </c>
      <c r="H187" s="29" t="s">
        <v>350</v>
      </c>
      <c r="I187" s="69">
        <f t="shared" si="42"/>
        <v>8</v>
      </c>
      <c r="J187" s="32">
        <v>1</v>
      </c>
      <c r="K187" s="32">
        <v>1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3">
        <v>2701</v>
      </c>
      <c r="V187" s="32">
        <v>0</v>
      </c>
      <c r="W187" s="32">
        <v>0</v>
      </c>
      <c r="X187" s="32">
        <v>0</v>
      </c>
      <c r="Y187" s="32">
        <v>0</v>
      </c>
      <c r="Z187" s="32">
        <v>0</v>
      </c>
      <c r="AA187" s="32">
        <v>0</v>
      </c>
      <c r="AB187" s="32">
        <v>0</v>
      </c>
      <c r="AC187" s="32">
        <v>0</v>
      </c>
      <c r="AD187" s="32">
        <v>0</v>
      </c>
      <c r="AE187" s="32">
        <v>0</v>
      </c>
      <c r="AF187" s="42">
        <v>0</v>
      </c>
      <c r="AG187" s="31">
        <f t="shared" si="43"/>
        <v>0</v>
      </c>
      <c r="AH187" s="25">
        <f t="shared" si="57"/>
        <v>135.05000000000001</v>
      </c>
      <c r="AI187" s="25">
        <f t="shared" si="44"/>
        <v>43</v>
      </c>
      <c r="AJ187" s="34">
        <v>0</v>
      </c>
      <c r="AK187" s="25">
        <v>43</v>
      </c>
      <c r="AL187" s="112">
        <f t="shared" si="45"/>
        <v>6.7525000000000004</v>
      </c>
      <c r="AM187" s="35">
        <f t="shared" si="46"/>
        <v>68.159940762680492</v>
      </c>
      <c r="AN187" s="36">
        <f t="shared" si="47"/>
        <v>5</v>
      </c>
      <c r="AO187" s="35">
        <f t="shared" si="48"/>
        <v>31.840059237319508</v>
      </c>
      <c r="AP187" s="30">
        <f t="shared" si="49"/>
        <v>206.68809305172945</v>
      </c>
      <c r="AQ187" s="107">
        <f t="shared" si="50"/>
        <v>0</v>
      </c>
      <c r="AR187" s="109">
        <f t="shared" si="51"/>
        <v>100</v>
      </c>
      <c r="AS187" s="34">
        <f t="shared" si="52"/>
        <v>10</v>
      </c>
      <c r="AT187" s="37">
        <v>0</v>
      </c>
      <c r="AU187" s="38">
        <f t="shared" si="53"/>
        <v>0</v>
      </c>
      <c r="AV187" s="37">
        <v>0</v>
      </c>
      <c r="AW187" s="66" t="s">
        <v>384</v>
      </c>
      <c r="AX187" s="37">
        <v>5</v>
      </c>
      <c r="AY187" s="37">
        <f t="shared" si="61"/>
        <v>40</v>
      </c>
      <c r="AZ187" s="37">
        <v>5</v>
      </c>
      <c r="BA187" s="37">
        <f t="shared" si="60"/>
        <v>40</v>
      </c>
      <c r="BB187" s="48">
        <v>0</v>
      </c>
      <c r="BC187" s="48">
        <v>4</v>
      </c>
      <c r="BD187" s="48">
        <v>0</v>
      </c>
      <c r="BE187" s="122" t="s">
        <v>375</v>
      </c>
      <c r="BF187" s="122" t="s">
        <v>375</v>
      </c>
      <c r="BG187" s="127">
        <f t="shared" si="56"/>
        <v>33</v>
      </c>
      <c r="BH187" s="75">
        <v>8</v>
      </c>
      <c r="BI187" s="75">
        <v>19</v>
      </c>
    </row>
    <row r="188" spans="1:64" s="1" customFormat="1" x14ac:dyDescent="0.3">
      <c r="A188" s="28" t="s">
        <v>160</v>
      </c>
      <c r="B188" s="28" t="s">
        <v>186</v>
      </c>
      <c r="C188" s="29" t="s">
        <v>170</v>
      </c>
      <c r="D188" s="29" t="s">
        <v>207</v>
      </c>
      <c r="E188" s="102">
        <v>3358</v>
      </c>
      <c r="F188" s="30">
        <v>57.6</v>
      </c>
      <c r="G188" s="36">
        <f t="shared" si="41"/>
        <v>5</v>
      </c>
      <c r="H188" s="29" t="s">
        <v>349</v>
      </c>
      <c r="I188" s="69">
        <f t="shared" si="42"/>
        <v>10</v>
      </c>
      <c r="J188" s="32">
        <v>1</v>
      </c>
      <c r="K188" s="32">
        <v>1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3">
        <v>5096</v>
      </c>
      <c r="V188" s="32">
        <v>0</v>
      </c>
      <c r="W188" s="32">
        <v>0</v>
      </c>
      <c r="X188" s="32">
        <v>0</v>
      </c>
      <c r="Y188" s="32">
        <v>0</v>
      </c>
      <c r="Z188" s="32">
        <v>0</v>
      </c>
      <c r="AA188" s="32">
        <v>0</v>
      </c>
      <c r="AB188" s="32">
        <v>0</v>
      </c>
      <c r="AC188" s="32">
        <v>0</v>
      </c>
      <c r="AD188" s="32">
        <v>0</v>
      </c>
      <c r="AE188" s="32">
        <v>0</v>
      </c>
      <c r="AF188" s="42">
        <v>0</v>
      </c>
      <c r="AG188" s="31">
        <f t="shared" si="43"/>
        <v>0</v>
      </c>
      <c r="AH188" s="25">
        <f t="shared" si="57"/>
        <v>254.8</v>
      </c>
      <c r="AI188" s="25">
        <f t="shared" si="44"/>
        <v>10</v>
      </c>
      <c r="AJ188" s="34">
        <v>0</v>
      </c>
      <c r="AK188" s="25">
        <v>10</v>
      </c>
      <c r="AL188" s="112">
        <f t="shared" si="45"/>
        <v>12.74</v>
      </c>
      <c r="AM188" s="35">
        <f t="shared" si="46"/>
        <v>96.075353218210353</v>
      </c>
      <c r="AN188" s="36">
        <f t="shared" si="47"/>
        <v>8</v>
      </c>
      <c r="AO188" s="35">
        <f t="shared" si="48"/>
        <v>3.9246467817896389</v>
      </c>
      <c r="AP188" s="30">
        <f t="shared" si="49"/>
        <v>379.39249553305547</v>
      </c>
      <c r="AQ188" s="107">
        <f t="shared" si="50"/>
        <v>0</v>
      </c>
      <c r="AR188" s="109">
        <f t="shared" si="51"/>
        <v>100</v>
      </c>
      <c r="AS188" s="34">
        <f t="shared" si="52"/>
        <v>10</v>
      </c>
      <c r="AT188" s="37">
        <v>1</v>
      </c>
      <c r="AU188" s="38">
        <f t="shared" si="53"/>
        <v>29.779630732578919</v>
      </c>
      <c r="AV188" s="37">
        <v>0</v>
      </c>
      <c r="AW188" s="66" t="s">
        <v>383</v>
      </c>
      <c r="AX188" s="37">
        <v>2</v>
      </c>
      <c r="AY188" s="37">
        <f t="shared" si="61"/>
        <v>16</v>
      </c>
      <c r="AZ188" s="37">
        <v>4</v>
      </c>
      <c r="BA188" s="37">
        <f t="shared" si="60"/>
        <v>32</v>
      </c>
      <c r="BB188" s="48">
        <v>0</v>
      </c>
      <c r="BC188" s="48">
        <v>7</v>
      </c>
      <c r="BD188" s="48">
        <v>0</v>
      </c>
      <c r="BE188" s="122" t="s">
        <v>375</v>
      </c>
      <c r="BF188" s="122" t="s">
        <v>375</v>
      </c>
      <c r="BG188" s="127">
        <f t="shared" si="56"/>
        <v>33</v>
      </c>
      <c r="BH188" s="75">
        <v>16</v>
      </c>
      <c r="BI188" s="75">
        <v>37</v>
      </c>
    </row>
    <row r="189" spans="1:64" s="1" customFormat="1" x14ac:dyDescent="0.3">
      <c r="A189" s="28" t="s">
        <v>160</v>
      </c>
      <c r="B189" s="28" t="s">
        <v>161</v>
      </c>
      <c r="C189" s="29" t="s">
        <v>162</v>
      </c>
      <c r="D189" s="29" t="s">
        <v>165</v>
      </c>
      <c r="E189" s="102">
        <v>10300</v>
      </c>
      <c r="F189" s="30">
        <v>119.8</v>
      </c>
      <c r="G189" s="36">
        <f t="shared" si="41"/>
        <v>10</v>
      </c>
      <c r="H189" s="29" t="s">
        <v>351</v>
      </c>
      <c r="I189" s="69">
        <f t="shared" si="42"/>
        <v>5</v>
      </c>
      <c r="J189" s="32">
        <v>4</v>
      </c>
      <c r="K189" s="32">
        <v>1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3">
        <v>7650</v>
      </c>
      <c r="V189" s="32">
        <v>0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32">
        <v>0</v>
      </c>
      <c r="AC189" s="32">
        <v>0</v>
      </c>
      <c r="AD189" s="32">
        <v>0</v>
      </c>
      <c r="AE189" s="32">
        <v>0</v>
      </c>
      <c r="AF189" s="42">
        <v>0</v>
      </c>
      <c r="AG189" s="31">
        <f t="shared" si="43"/>
        <v>0</v>
      </c>
      <c r="AH189" s="25">
        <f t="shared" si="57"/>
        <v>382.5</v>
      </c>
      <c r="AI189" s="25">
        <f t="shared" si="44"/>
        <v>36</v>
      </c>
      <c r="AJ189" s="34">
        <v>0</v>
      </c>
      <c r="AK189" s="25">
        <v>36</v>
      </c>
      <c r="AL189" s="112">
        <f t="shared" si="45"/>
        <v>19.125</v>
      </c>
      <c r="AM189" s="35">
        <f t="shared" si="46"/>
        <v>90.588235294117652</v>
      </c>
      <c r="AN189" s="36">
        <f t="shared" si="47"/>
        <v>8</v>
      </c>
      <c r="AO189" s="35">
        <f t="shared" si="48"/>
        <v>9.4117647058823533</v>
      </c>
      <c r="AP189" s="30">
        <f t="shared" si="49"/>
        <v>185.67961165048544</v>
      </c>
      <c r="AQ189" s="107">
        <f t="shared" si="50"/>
        <v>0</v>
      </c>
      <c r="AR189" s="109">
        <f t="shared" si="51"/>
        <v>100</v>
      </c>
      <c r="AS189" s="34">
        <f t="shared" si="52"/>
        <v>10</v>
      </c>
      <c r="AT189" s="37">
        <v>0</v>
      </c>
      <c r="AU189" s="38">
        <f t="shared" si="53"/>
        <v>0</v>
      </c>
      <c r="AV189" s="37">
        <v>1</v>
      </c>
      <c r="AW189" s="66"/>
      <c r="AX189" s="37">
        <v>9</v>
      </c>
      <c r="AY189" s="37">
        <f t="shared" si="61"/>
        <v>72</v>
      </c>
      <c r="AZ189" s="37">
        <v>10</v>
      </c>
      <c r="BA189" s="37">
        <f t="shared" si="60"/>
        <v>80</v>
      </c>
      <c r="BB189" s="48">
        <v>1</v>
      </c>
      <c r="BC189" s="48">
        <v>16</v>
      </c>
      <c r="BD189" s="48">
        <v>0</v>
      </c>
      <c r="BE189" s="122" t="s">
        <v>376</v>
      </c>
      <c r="BF189" s="122" t="s">
        <v>376</v>
      </c>
      <c r="BG189" s="127">
        <f t="shared" si="56"/>
        <v>33</v>
      </c>
      <c r="BH189" s="75">
        <v>59</v>
      </c>
      <c r="BI189" s="75">
        <v>52</v>
      </c>
    </row>
    <row r="190" spans="1:64" s="1" customFormat="1" x14ac:dyDescent="0.3">
      <c r="A190" s="28" t="s">
        <v>160</v>
      </c>
      <c r="B190" s="28" t="s">
        <v>186</v>
      </c>
      <c r="C190" s="29" t="s">
        <v>208</v>
      </c>
      <c r="D190" s="29" t="s">
        <v>209</v>
      </c>
      <c r="E190" s="102">
        <v>11969</v>
      </c>
      <c r="F190" s="30">
        <v>88.2</v>
      </c>
      <c r="G190" s="36">
        <f t="shared" si="41"/>
        <v>8</v>
      </c>
      <c r="H190" s="29" t="s">
        <v>350</v>
      </c>
      <c r="I190" s="69">
        <f t="shared" si="42"/>
        <v>8</v>
      </c>
      <c r="J190" s="32">
        <v>4</v>
      </c>
      <c r="K190" s="32">
        <v>1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3">
        <v>9616</v>
      </c>
      <c r="V190" s="32">
        <v>4</v>
      </c>
      <c r="W190" s="32">
        <v>0</v>
      </c>
      <c r="X190" s="32">
        <v>0</v>
      </c>
      <c r="Y190" s="32">
        <v>0</v>
      </c>
      <c r="Z190" s="32">
        <v>1</v>
      </c>
      <c r="AA190" s="32">
        <v>0</v>
      </c>
      <c r="AB190" s="32">
        <v>0</v>
      </c>
      <c r="AC190" s="32">
        <v>0</v>
      </c>
      <c r="AD190" s="32">
        <v>0</v>
      </c>
      <c r="AE190" s="32">
        <v>0</v>
      </c>
      <c r="AF190" s="42">
        <v>0</v>
      </c>
      <c r="AG190" s="31">
        <f t="shared" si="43"/>
        <v>5</v>
      </c>
      <c r="AH190" s="25">
        <f t="shared" si="57"/>
        <v>480.8</v>
      </c>
      <c r="AI190" s="25">
        <f t="shared" si="44"/>
        <v>110</v>
      </c>
      <c r="AJ190" s="34">
        <v>2</v>
      </c>
      <c r="AK190" s="25">
        <v>108</v>
      </c>
      <c r="AL190" s="112">
        <f t="shared" si="45"/>
        <v>24.04</v>
      </c>
      <c r="AM190" s="35">
        <f t="shared" si="46"/>
        <v>77.121464226289518</v>
      </c>
      <c r="AN190" s="36">
        <f t="shared" si="47"/>
        <v>8</v>
      </c>
      <c r="AO190" s="35">
        <f t="shared" si="48"/>
        <v>22.878535773710482</v>
      </c>
      <c r="AP190" s="30">
        <f t="shared" si="49"/>
        <v>200.85220152059489</v>
      </c>
      <c r="AQ190" s="107">
        <f t="shared" si="50"/>
        <v>16.709833737154316</v>
      </c>
      <c r="AR190" s="109">
        <f t="shared" si="51"/>
        <v>91.680532445923461</v>
      </c>
      <c r="AS190" s="34">
        <f t="shared" si="52"/>
        <v>8</v>
      </c>
      <c r="AT190" s="37">
        <v>0</v>
      </c>
      <c r="AU190" s="38">
        <f t="shared" si="53"/>
        <v>0</v>
      </c>
      <c r="AV190" s="37">
        <v>1</v>
      </c>
      <c r="AW190" s="66"/>
      <c r="AX190" s="37">
        <v>6</v>
      </c>
      <c r="AY190" s="37">
        <f t="shared" si="61"/>
        <v>48</v>
      </c>
      <c r="AZ190" s="37">
        <v>9</v>
      </c>
      <c r="BA190" s="37">
        <f t="shared" si="60"/>
        <v>72</v>
      </c>
      <c r="BB190" s="48">
        <v>1</v>
      </c>
      <c r="BC190" s="48">
        <v>12</v>
      </c>
      <c r="BD190" s="48">
        <v>0</v>
      </c>
      <c r="BE190" s="122" t="s">
        <v>375</v>
      </c>
      <c r="BF190" s="122" t="s">
        <v>375</v>
      </c>
      <c r="BG190" s="128">
        <f t="shared" si="56"/>
        <v>32</v>
      </c>
      <c r="BH190" s="75">
        <v>45</v>
      </c>
      <c r="BI190" s="75">
        <v>63</v>
      </c>
    </row>
    <row r="191" spans="1:64" s="1" customFormat="1" x14ac:dyDescent="0.3">
      <c r="A191" s="28" t="s">
        <v>105</v>
      </c>
      <c r="B191" s="28" t="s">
        <v>106</v>
      </c>
      <c r="C191" s="29" t="s">
        <v>118</v>
      </c>
      <c r="D191" s="29" t="s">
        <v>121</v>
      </c>
      <c r="E191" s="102">
        <v>8167</v>
      </c>
      <c r="F191" s="30">
        <v>199.2</v>
      </c>
      <c r="G191" s="36">
        <f t="shared" si="41"/>
        <v>10</v>
      </c>
      <c r="H191" s="29" t="s">
        <v>350</v>
      </c>
      <c r="I191" s="69">
        <f t="shared" si="42"/>
        <v>8</v>
      </c>
      <c r="J191" s="32">
        <v>3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3">
        <v>4596</v>
      </c>
      <c r="V191" s="32">
        <v>1</v>
      </c>
      <c r="W191" s="32">
        <v>0</v>
      </c>
      <c r="X191" s="32">
        <v>0</v>
      </c>
      <c r="Y191" s="32">
        <v>0</v>
      </c>
      <c r="Z191" s="32">
        <v>0</v>
      </c>
      <c r="AA191" s="32">
        <v>0</v>
      </c>
      <c r="AB191" s="32">
        <v>0</v>
      </c>
      <c r="AC191" s="32">
        <v>0</v>
      </c>
      <c r="AD191" s="32">
        <v>0</v>
      </c>
      <c r="AE191" s="32">
        <v>0</v>
      </c>
      <c r="AF191" s="42">
        <v>0</v>
      </c>
      <c r="AG191" s="31">
        <f t="shared" si="43"/>
        <v>1</v>
      </c>
      <c r="AH191" s="25">
        <f t="shared" si="57"/>
        <v>229.8</v>
      </c>
      <c r="AI191" s="25">
        <f t="shared" si="44"/>
        <v>73</v>
      </c>
      <c r="AJ191" s="34">
        <v>1</v>
      </c>
      <c r="AK191" s="25">
        <v>72</v>
      </c>
      <c r="AL191" s="112">
        <f t="shared" si="45"/>
        <v>11.49</v>
      </c>
      <c r="AM191" s="35">
        <f t="shared" si="46"/>
        <v>68.233246301131416</v>
      </c>
      <c r="AN191" s="36">
        <f t="shared" si="47"/>
        <v>5</v>
      </c>
      <c r="AO191" s="35">
        <f t="shared" si="48"/>
        <v>31.766753698868577</v>
      </c>
      <c r="AP191" s="30">
        <f t="shared" si="49"/>
        <v>140.68813517815602</v>
      </c>
      <c r="AQ191" s="107">
        <f t="shared" si="50"/>
        <v>12.244398187829068</v>
      </c>
      <c r="AR191" s="109">
        <f t="shared" si="51"/>
        <v>91.296779808529166</v>
      </c>
      <c r="AS191" s="34">
        <f t="shared" si="52"/>
        <v>8</v>
      </c>
      <c r="AT191" s="37">
        <v>0</v>
      </c>
      <c r="AU191" s="38">
        <f t="shared" si="53"/>
        <v>0</v>
      </c>
      <c r="AV191" s="37">
        <v>0</v>
      </c>
      <c r="AW191" s="66"/>
      <c r="AX191" s="37">
        <v>1</v>
      </c>
      <c r="AY191" s="37">
        <f t="shared" si="61"/>
        <v>8</v>
      </c>
      <c r="AZ191" s="37">
        <v>6</v>
      </c>
      <c r="BA191" s="37">
        <f t="shared" si="60"/>
        <v>48</v>
      </c>
      <c r="BB191" s="37">
        <v>0</v>
      </c>
      <c r="BC191" s="37">
        <v>7</v>
      </c>
      <c r="BD191" s="37">
        <v>0</v>
      </c>
      <c r="BE191" s="56" t="s">
        <v>375</v>
      </c>
      <c r="BF191" s="56" t="s">
        <v>429</v>
      </c>
      <c r="BG191" s="128">
        <f t="shared" si="56"/>
        <v>31</v>
      </c>
      <c r="BH191" s="75">
        <v>17</v>
      </c>
      <c r="BI191" s="75">
        <v>44</v>
      </c>
      <c r="BJ191" s="12"/>
      <c r="BK191" s="12"/>
      <c r="BL191" s="12"/>
    </row>
    <row r="192" spans="1:64" s="1" customFormat="1" x14ac:dyDescent="0.3">
      <c r="A192" s="28" t="s">
        <v>105</v>
      </c>
      <c r="B192" s="28" t="s">
        <v>140</v>
      </c>
      <c r="C192" s="29" t="s">
        <v>141</v>
      </c>
      <c r="D192" s="29" t="s">
        <v>142</v>
      </c>
      <c r="E192" s="102">
        <v>54091</v>
      </c>
      <c r="F192" s="30">
        <v>323.89999999999998</v>
      </c>
      <c r="G192" s="36">
        <f t="shared" si="41"/>
        <v>10</v>
      </c>
      <c r="H192" s="29" t="s">
        <v>352</v>
      </c>
      <c r="I192" s="69">
        <f t="shared" si="42"/>
        <v>3</v>
      </c>
      <c r="J192" s="32">
        <v>4</v>
      </c>
      <c r="K192" s="32">
        <v>2</v>
      </c>
      <c r="L192" s="32">
        <v>1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1</v>
      </c>
      <c r="T192" s="32">
        <v>0</v>
      </c>
      <c r="U192" s="33">
        <v>35777</v>
      </c>
      <c r="V192" s="32">
        <v>15</v>
      </c>
      <c r="W192" s="32">
        <v>0</v>
      </c>
      <c r="X192" s="32">
        <v>1</v>
      </c>
      <c r="Y192" s="32">
        <v>0</v>
      </c>
      <c r="Z192" s="32">
        <v>0</v>
      </c>
      <c r="AA192" s="32">
        <v>0</v>
      </c>
      <c r="AB192" s="32">
        <v>0</v>
      </c>
      <c r="AC192" s="32">
        <v>0</v>
      </c>
      <c r="AD192" s="32">
        <v>0</v>
      </c>
      <c r="AE192" s="32">
        <v>0</v>
      </c>
      <c r="AF192" s="42">
        <v>0</v>
      </c>
      <c r="AG192" s="31">
        <f t="shared" si="43"/>
        <v>16</v>
      </c>
      <c r="AH192" s="25">
        <f t="shared" si="57"/>
        <v>1788.85</v>
      </c>
      <c r="AI192" s="25">
        <f t="shared" si="44"/>
        <v>584</v>
      </c>
      <c r="AJ192" s="34">
        <v>9</v>
      </c>
      <c r="AK192" s="25">
        <v>575</v>
      </c>
      <c r="AL192" s="112">
        <f t="shared" si="45"/>
        <v>89.442499999999995</v>
      </c>
      <c r="AM192" s="35">
        <f t="shared" si="46"/>
        <v>67.353327556810243</v>
      </c>
      <c r="AN192" s="36">
        <f t="shared" si="47"/>
        <v>5</v>
      </c>
      <c r="AO192" s="35">
        <f t="shared" si="48"/>
        <v>32.646672443189765</v>
      </c>
      <c r="AP192" s="30">
        <f t="shared" si="49"/>
        <v>165.35560444436226</v>
      </c>
      <c r="AQ192" s="107">
        <f t="shared" si="50"/>
        <v>16.638627498105045</v>
      </c>
      <c r="AR192" s="109">
        <f t="shared" si="51"/>
        <v>89.937669452441497</v>
      </c>
      <c r="AS192" s="34">
        <f t="shared" si="52"/>
        <v>8</v>
      </c>
      <c r="AT192" s="37">
        <v>21</v>
      </c>
      <c r="AU192" s="38">
        <f t="shared" si="53"/>
        <v>38.823464162245109</v>
      </c>
      <c r="AV192" s="37">
        <v>1</v>
      </c>
      <c r="AW192" s="66"/>
      <c r="AX192" s="37">
        <v>8</v>
      </c>
      <c r="AY192" s="37">
        <f t="shared" si="61"/>
        <v>64</v>
      </c>
      <c r="AZ192" s="37">
        <v>0</v>
      </c>
      <c r="BA192" s="37">
        <f t="shared" si="60"/>
        <v>0</v>
      </c>
      <c r="BB192" s="37">
        <v>4</v>
      </c>
      <c r="BC192" s="37">
        <v>36</v>
      </c>
      <c r="BD192" s="37">
        <v>5</v>
      </c>
      <c r="BE192" s="56" t="s">
        <v>376</v>
      </c>
      <c r="BF192" s="56" t="s">
        <v>429</v>
      </c>
      <c r="BG192" s="128">
        <f t="shared" si="56"/>
        <v>31</v>
      </c>
      <c r="BH192" s="75">
        <v>271</v>
      </c>
      <c r="BI192" s="75">
        <v>301</v>
      </c>
    </row>
    <row r="193" spans="1:64" s="1" customFormat="1" x14ac:dyDescent="0.3">
      <c r="A193" s="28" t="s">
        <v>105</v>
      </c>
      <c r="B193" s="28" t="s">
        <v>140</v>
      </c>
      <c r="C193" s="29" t="s">
        <v>155</v>
      </c>
      <c r="D193" s="29" t="s">
        <v>157</v>
      </c>
      <c r="E193" s="102">
        <v>11074</v>
      </c>
      <c r="F193" s="30">
        <v>316.39999999999998</v>
      </c>
      <c r="G193" s="36">
        <f t="shared" si="41"/>
        <v>10</v>
      </c>
      <c r="H193" s="29" t="s">
        <v>351</v>
      </c>
      <c r="I193" s="69">
        <f t="shared" si="42"/>
        <v>5</v>
      </c>
      <c r="J193" s="32">
        <v>5</v>
      </c>
      <c r="K193" s="32">
        <v>1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3">
        <v>4574</v>
      </c>
      <c r="V193" s="32">
        <v>37</v>
      </c>
      <c r="W193" s="32">
        <v>0</v>
      </c>
      <c r="X193" s="32">
        <v>4</v>
      </c>
      <c r="Y193" s="32">
        <v>0</v>
      </c>
      <c r="Z193" s="32">
        <v>0</v>
      </c>
      <c r="AA193" s="32">
        <v>0</v>
      </c>
      <c r="AB193" s="32">
        <v>0</v>
      </c>
      <c r="AC193" s="32">
        <v>0</v>
      </c>
      <c r="AD193" s="32">
        <v>0</v>
      </c>
      <c r="AE193" s="32">
        <v>0</v>
      </c>
      <c r="AF193" s="42">
        <v>0</v>
      </c>
      <c r="AG193" s="31">
        <f t="shared" si="43"/>
        <v>41</v>
      </c>
      <c r="AH193" s="25">
        <f>+(U192*5)/100</f>
        <v>1788.85</v>
      </c>
      <c r="AI193" s="25">
        <f t="shared" si="44"/>
        <v>67</v>
      </c>
      <c r="AJ193" s="34">
        <v>1</v>
      </c>
      <c r="AK193" s="25">
        <v>66</v>
      </c>
      <c r="AL193" s="112">
        <f t="shared" si="45"/>
        <v>89.442499999999995</v>
      </c>
      <c r="AM193" s="35">
        <f t="shared" si="46"/>
        <v>96.254576962853236</v>
      </c>
      <c r="AN193" s="36">
        <f t="shared" si="47"/>
        <v>8</v>
      </c>
      <c r="AO193" s="35">
        <f t="shared" si="48"/>
        <v>3.7454230371467703</v>
      </c>
      <c r="AP193" s="30">
        <f t="shared" si="49"/>
        <v>807.68015170670037</v>
      </c>
      <c r="AQ193" s="107">
        <f t="shared" si="50"/>
        <v>9.0301607368611165</v>
      </c>
      <c r="AR193" s="109">
        <f t="shared" si="51"/>
        <v>98.881963272493493</v>
      </c>
      <c r="AS193" s="34">
        <f t="shared" si="52"/>
        <v>8</v>
      </c>
      <c r="AT193" s="37">
        <v>8</v>
      </c>
      <c r="AU193" s="38">
        <f t="shared" si="53"/>
        <v>72.241285894888932</v>
      </c>
      <c r="AV193" s="37">
        <v>0</v>
      </c>
      <c r="AW193" s="66"/>
      <c r="AX193" s="37">
        <v>3</v>
      </c>
      <c r="AY193" s="37">
        <f t="shared" si="61"/>
        <v>24</v>
      </c>
      <c r="AZ193" s="37">
        <v>29</v>
      </c>
      <c r="BA193" s="37">
        <f t="shared" si="60"/>
        <v>232</v>
      </c>
      <c r="BB193" s="37">
        <v>0</v>
      </c>
      <c r="BC193" s="37">
        <v>42</v>
      </c>
      <c r="BD193" s="37">
        <v>0</v>
      </c>
      <c r="BE193" s="56" t="s">
        <v>375</v>
      </c>
      <c r="BF193" s="56" t="s">
        <v>429</v>
      </c>
      <c r="BG193" s="128">
        <f t="shared" si="56"/>
        <v>31</v>
      </c>
      <c r="BH193" s="75">
        <v>110</v>
      </c>
      <c r="BI193" s="75">
        <v>33</v>
      </c>
    </row>
    <row r="194" spans="1:64" s="1" customFormat="1" x14ac:dyDescent="0.3">
      <c r="A194" s="28" t="s">
        <v>4</v>
      </c>
      <c r="B194" s="28" t="s">
        <v>5</v>
      </c>
      <c r="C194" s="29" t="s">
        <v>23</v>
      </c>
      <c r="D194" s="29" t="s">
        <v>24</v>
      </c>
      <c r="E194" s="102">
        <v>2861</v>
      </c>
      <c r="F194" s="30">
        <v>42.8</v>
      </c>
      <c r="G194" s="36">
        <f t="shared" si="41"/>
        <v>3</v>
      </c>
      <c r="H194" s="29" t="s">
        <v>349</v>
      </c>
      <c r="I194" s="69">
        <f t="shared" si="42"/>
        <v>10</v>
      </c>
      <c r="J194" s="41">
        <v>1</v>
      </c>
      <c r="K194" s="41">
        <v>1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33">
        <v>5723</v>
      </c>
      <c r="V194" s="32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0</v>
      </c>
      <c r="AD194" s="41">
        <v>0</v>
      </c>
      <c r="AE194" s="41">
        <v>0</v>
      </c>
      <c r="AF194" s="43">
        <v>0</v>
      </c>
      <c r="AG194" s="31">
        <f t="shared" si="43"/>
        <v>0</v>
      </c>
      <c r="AH194" s="25">
        <f>+(U194*5)/100</f>
        <v>286.14999999999998</v>
      </c>
      <c r="AI194" s="25">
        <f t="shared" si="44"/>
        <v>19</v>
      </c>
      <c r="AJ194" s="34">
        <v>0</v>
      </c>
      <c r="AK194" s="25">
        <v>19</v>
      </c>
      <c r="AL194" s="112">
        <f t="shared" si="45"/>
        <v>14.307499999999999</v>
      </c>
      <c r="AM194" s="35">
        <f t="shared" si="46"/>
        <v>93.360125808142584</v>
      </c>
      <c r="AN194" s="36">
        <f t="shared" si="47"/>
        <v>8</v>
      </c>
      <c r="AO194" s="35">
        <f t="shared" si="48"/>
        <v>6.6398741918574187</v>
      </c>
      <c r="AP194" s="30">
        <f t="shared" si="49"/>
        <v>500.08738203425372</v>
      </c>
      <c r="AQ194" s="107">
        <f t="shared" si="50"/>
        <v>0</v>
      </c>
      <c r="AR194" s="109">
        <f t="shared" si="51"/>
        <v>100</v>
      </c>
      <c r="AS194" s="34">
        <f t="shared" si="52"/>
        <v>10</v>
      </c>
      <c r="AT194" s="37">
        <v>0</v>
      </c>
      <c r="AU194" s="38">
        <f t="shared" si="53"/>
        <v>0</v>
      </c>
      <c r="AV194" s="37">
        <v>0</v>
      </c>
      <c r="AW194" s="66" t="s">
        <v>431</v>
      </c>
      <c r="AX194" s="37">
        <v>2</v>
      </c>
      <c r="AY194" s="37">
        <f t="shared" si="61"/>
        <v>16</v>
      </c>
      <c r="AZ194" s="37">
        <v>3</v>
      </c>
      <c r="BA194" s="37">
        <f t="shared" si="60"/>
        <v>24</v>
      </c>
      <c r="BB194" s="37">
        <v>0</v>
      </c>
      <c r="BC194" s="37">
        <v>4</v>
      </c>
      <c r="BD194" s="37">
        <v>0</v>
      </c>
      <c r="BE194" s="37" t="s">
        <v>428</v>
      </c>
      <c r="BF194" s="37" t="s">
        <v>429</v>
      </c>
      <c r="BG194" s="128">
        <f t="shared" si="56"/>
        <v>31</v>
      </c>
      <c r="BH194" s="75">
        <v>16</v>
      </c>
      <c r="BI194" s="75">
        <v>40</v>
      </c>
      <c r="BJ194" s="12"/>
      <c r="BK194" s="12"/>
      <c r="BL194" s="12"/>
    </row>
    <row r="195" spans="1:64" s="1" customFormat="1" x14ac:dyDescent="0.3">
      <c r="A195" s="28" t="s">
        <v>4</v>
      </c>
      <c r="B195" s="28" t="s">
        <v>5</v>
      </c>
      <c r="C195" s="29" t="s">
        <v>32</v>
      </c>
      <c r="D195" s="29" t="s">
        <v>33</v>
      </c>
      <c r="E195" s="102">
        <v>4270</v>
      </c>
      <c r="F195" s="30">
        <v>53.8</v>
      </c>
      <c r="G195" s="36">
        <f t="shared" si="41"/>
        <v>5</v>
      </c>
      <c r="H195" s="29" t="s">
        <v>350</v>
      </c>
      <c r="I195" s="69">
        <f t="shared" si="42"/>
        <v>8</v>
      </c>
      <c r="J195" s="41">
        <v>2</v>
      </c>
      <c r="K195" s="41">
        <v>1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32">
        <v>0</v>
      </c>
      <c r="R195" s="41">
        <v>0</v>
      </c>
      <c r="S195" s="41">
        <v>0</v>
      </c>
      <c r="T195" s="41">
        <v>0</v>
      </c>
      <c r="U195" s="33">
        <v>3892</v>
      </c>
      <c r="V195" s="32">
        <v>2</v>
      </c>
      <c r="W195" s="41">
        <v>0</v>
      </c>
      <c r="X195" s="41">
        <v>0</v>
      </c>
      <c r="Y195" s="41">
        <v>0</v>
      </c>
      <c r="Z195" s="41">
        <v>0</v>
      </c>
      <c r="AA195" s="41">
        <v>0</v>
      </c>
      <c r="AB195" s="41">
        <v>0</v>
      </c>
      <c r="AC195" s="41">
        <v>0</v>
      </c>
      <c r="AD195" s="41">
        <v>0</v>
      </c>
      <c r="AE195" s="41">
        <v>0</v>
      </c>
      <c r="AF195" s="42">
        <v>0</v>
      </c>
      <c r="AG195" s="31">
        <f t="shared" si="43"/>
        <v>2</v>
      </c>
      <c r="AH195" s="25">
        <f>+(U195*5)/100</f>
        <v>194.6</v>
      </c>
      <c r="AI195" s="25">
        <f t="shared" si="44"/>
        <v>15</v>
      </c>
      <c r="AJ195" s="34">
        <v>0</v>
      </c>
      <c r="AK195" s="25">
        <v>15</v>
      </c>
      <c r="AL195" s="112">
        <f t="shared" si="45"/>
        <v>9.73</v>
      </c>
      <c r="AM195" s="35">
        <f t="shared" si="46"/>
        <v>92.291880781089418</v>
      </c>
      <c r="AN195" s="36">
        <f t="shared" si="47"/>
        <v>8</v>
      </c>
      <c r="AO195" s="35">
        <f t="shared" si="48"/>
        <v>7.7081192189105865</v>
      </c>
      <c r="AP195" s="30">
        <f t="shared" si="49"/>
        <v>227.86885245901638</v>
      </c>
      <c r="AQ195" s="107">
        <f t="shared" si="50"/>
        <v>0</v>
      </c>
      <c r="AR195" s="109">
        <f t="shared" si="51"/>
        <v>100</v>
      </c>
      <c r="AS195" s="34">
        <f t="shared" si="52"/>
        <v>10</v>
      </c>
      <c r="AT195" s="37">
        <v>0</v>
      </c>
      <c r="AU195" s="38">
        <f t="shared" si="53"/>
        <v>0</v>
      </c>
      <c r="AV195" s="37">
        <v>0</v>
      </c>
      <c r="AW195" s="66" t="s">
        <v>433</v>
      </c>
      <c r="AX195" s="37">
        <v>1</v>
      </c>
      <c r="AY195" s="37">
        <f t="shared" si="61"/>
        <v>8</v>
      </c>
      <c r="AZ195" s="37">
        <v>4</v>
      </c>
      <c r="BA195" s="37">
        <f t="shared" si="60"/>
        <v>32</v>
      </c>
      <c r="BB195" s="37">
        <v>0</v>
      </c>
      <c r="BC195" s="37">
        <v>7</v>
      </c>
      <c r="BD195" s="37">
        <v>0</v>
      </c>
      <c r="BE195" s="56" t="s">
        <v>428</v>
      </c>
      <c r="BF195" s="56" t="s">
        <v>429</v>
      </c>
      <c r="BG195" s="128">
        <f t="shared" si="56"/>
        <v>31</v>
      </c>
      <c r="BH195" s="75">
        <v>17</v>
      </c>
      <c r="BI195" s="75">
        <v>76</v>
      </c>
      <c r="BJ195" s="12"/>
      <c r="BK195" s="12"/>
      <c r="BL195" s="12"/>
    </row>
    <row r="196" spans="1:64" s="1" customFormat="1" x14ac:dyDescent="0.3">
      <c r="A196" s="28" t="s">
        <v>4</v>
      </c>
      <c r="B196" s="28" t="s">
        <v>5</v>
      </c>
      <c r="C196" s="29" t="s">
        <v>5</v>
      </c>
      <c r="D196" s="29" t="s">
        <v>11</v>
      </c>
      <c r="E196" s="102">
        <v>4113</v>
      </c>
      <c r="F196" s="30">
        <v>159.30000000000001</v>
      </c>
      <c r="G196" s="36">
        <f t="shared" si="41"/>
        <v>10</v>
      </c>
      <c r="H196" s="29" t="s">
        <v>351</v>
      </c>
      <c r="I196" s="69">
        <f t="shared" si="42"/>
        <v>5</v>
      </c>
      <c r="J196" s="41">
        <v>2</v>
      </c>
      <c r="K196" s="41">
        <v>1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32">
        <v>0</v>
      </c>
      <c r="R196" s="41">
        <v>0</v>
      </c>
      <c r="S196" s="41">
        <v>0</v>
      </c>
      <c r="T196" s="41">
        <v>0</v>
      </c>
      <c r="U196" s="33">
        <v>5919</v>
      </c>
      <c r="V196" s="32">
        <v>3</v>
      </c>
      <c r="W196" s="41">
        <v>0</v>
      </c>
      <c r="X196" s="41">
        <v>0</v>
      </c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0</v>
      </c>
      <c r="AF196" s="43">
        <v>0</v>
      </c>
      <c r="AG196" s="31">
        <f t="shared" si="43"/>
        <v>3</v>
      </c>
      <c r="AH196" s="25">
        <f>+(U196*5)/100</f>
        <v>295.95</v>
      </c>
      <c r="AI196" s="25">
        <f t="shared" si="44"/>
        <v>61</v>
      </c>
      <c r="AJ196" s="34">
        <v>1</v>
      </c>
      <c r="AK196" s="25">
        <v>60</v>
      </c>
      <c r="AL196" s="112">
        <f t="shared" si="45"/>
        <v>14.797499999999999</v>
      </c>
      <c r="AM196" s="35">
        <f t="shared" si="46"/>
        <v>79.388410204426421</v>
      </c>
      <c r="AN196" s="36">
        <f t="shared" si="47"/>
        <v>8</v>
      </c>
      <c r="AO196" s="35">
        <f t="shared" si="48"/>
        <v>20.611589795573575</v>
      </c>
      <c r="AP196" s="30">
        <f t="shared" si="49"/>
        <v>359.77388767323123</v>
      </c>
      <c r="AQ196" s="107">
        <f t="shared" si="50"/>
        <v>24.313153415998055</v>
      </c>
      <c r="AR196" s="109">
        <f t="shared" si="51"/>
        <v>93.242101706369311</v>
      </c>
      <c r="AS196" s="34">
        <f t="shared" si="52"/>
        <v>8</v>
      </c>
      <c r="AT196" s="37">
        <v>0</v>
      </c>
      <c r="AU196" s="38">
        <f t="shared" si="53"/>
        <v>0</v>
      </c>
      <c r="AV196" s="37">
        <v>0</v>
      </c>
      <c r="AW196" s="66" t="s">
        <v>432</v>
      </c>
      <c r="AX196" s="37">
        <v>2</v>
      </c>
      <c r="AY196" s="37">
        <f t="shared" si="61"/>
        <v>16</v>
      </c>
      <c r="AZ196" s="37">
        <v>5</v>
      </c>
      <c r="BA196" s="37">
        <f t="shared" si="60"/>
        <v>40</v>
      </c>
      <c r="BB196" s="37">
        <v>0</v>
      </c>
      <c r="BC196" s="37">
        <v>6</v>
      </c>
      <c r="BD196" s="37">
        <v>0</v>
      </c>
      <c r="BE196" s="56" t="s">
        <v>428</v>
      </c>
      <c r="BF196" s="56" t="s">
        <v>429</v>
      </c>
      <c r="BG196" s="128">
        <f t="shared" si="56"/>
        <v>31</v>
      </c>
      <c r="BH196" s="75">
        <v>21</v>
      </c>
      <c r="BI196" s="75">
        <v>31</v>
      </c>
      <c r="BJ196" s="12"/>
      <c r="BK196" s="12"/>
      <c r="BL196" s="12"/>
    </row>
    <row r="197" spans="1:64" s="1" customFormat="1" x14ac:dyDescent="0.3">
      <c r="A197" s="28" t="s">
        <v>4</v>
      </c>
      <c r="B197" s="28" t="s">
        <v>5</v>
      </c>
      <c r="C197" s="29" t="s">
        <v>23</v>
      </c>
      <c r="D197" s="29" t="s">
        <v>26</v>
      </c>
      <c r="E197" s="102">
        <v>1502</v>
      </c>
      <c r="F197" s="30">
        <v>57.3</v>
      </c>
      <c r="G197" s="36">
        <f t="shared" si="41"/>
        <v>5</v>
      </c>
      <c r="H197" s="29" t="s">
        <v>350</v>
      </c>
      <c r="I197" s="69">
        <f t="shared" si="42"/>
        <v>8</v>
      </c>
      <c r="J197" s="41">
        <v>1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32">
        <v>0</v>
      </c>
      <c r="R197" s="41">
        <v>0</v>
      </c>
      <c r="S197" s="41">
        <v>0</v>
      </c>
      <c r="T197" s="41">
        <v>0</v>
      </c>
      <c r="U197" s="33">
        <v>3025</v>
      </c>
      <c r="V197" s="32">
        <v>0</v>
      </c>
      <c r="W197" s="41">
        <v>0</v>
      </c>
      <c r="X197" s="41">
        <v>0</v>
      </c>
      <c r="Y197" s="41">
        <v>0</v>
      </c>
      <c r="Z197" s="41">
        <v>0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3">
        <v>0</v>
      </c>
      <c r="AG197" s="31">
        <f t="shared" si="43"/>
        <v>0</v>
      </c>
      <c r="AH197" s="25">
        <f>+(U198*5)/100</f>
        <v>215.95</v>
      </c>
      <c r="AI197" s="25">
        <f t="shared" si="44"/>
        <v>14</v>
      </c>
      <c r="AJ197" s="34">
        <v>0</v>
      </c>
      <c r="AK197" s="25">
        <v>14</v>
      </c>
      <c r="AL197" s="112">
        <f t="shared" si="45"/>
        <v>10.797499999999999</v>
      </c>
      <c r="AM197" s="35">
        <f t="shared" si="46"/>
        <v>93.517017828200977</v>
      </c>
      <c r="AN197" s="36">
        <f t="shared" si="47"/>
        <v>8</v>
      </c>
      <c r="AO197" s="35">
        <f t="shared" si="48"/>
        <v>6.4829821717990272</v>
      </c>
      <c r="AP197" s="30">
        <f t="shared" si="49"/>
        <v>718.87483355525967</v>
      </c>
      <c r="AQ197" s="107">
        <f t="shared" si="50"/>
        <v>0</v>
      </c>
      <c r="AR197" s="109">
        <f t="shared" si="51"/>
        <v>100</v>
      </c>
      <c r="AS197" s="34">
        <f t="shared" si="52"/>
        <v>10</v>
      </c>
      <c r="AT197" s="37">
        <v>0</v>
      </c>
      <c r="AU197" s="38">
        <f t="shared" si="53"/>
        <v>0</v>
      </c>
      <c r="AV197" s="37">
        <v>0</v>
      </c>
      <c r="AW197" s="66" t="s">
        <v>431</v>
      </c>
      <c r="AX197" s="37">
        <v>1</v>
      </c>
      <c r="AY197" s="37">
        <f t="shared" si="61"/>
        <v>8</v>
      </c>
      <c r="AZ197" s="37">
        <v>2</v>
      </c>
      <c r="BA197" s="37">
        <f t="shared" si="60"/>
        <v>16</v>
      </c>
      <c r="BB197" s="37">
        <v>0</v>
      </c>
      <c r="BC197" s="37">
        <v>2</v>
      </c>
      <c r="BD197" s="37">
        <v>0</v>
      </c>
      <c r="BE197" s="56" t="s">
        <v>428</v>
      </c>
      <c r="BF197" s="56" t="s">
        <v>429</v>
      </c>
      <c r="BG197" s="128">
        <f t="shared" si="56"/>
        <v>31</v>
      </c>
      <c r="BH197" s="75">
        <v>6</v>
      </c>
      <c r="BI197" s="75">
        <v>19</v>
      </c>
      <c r="BJ197" s="12"/>
      <c r="BK197" s="12"/>
      <c r="BL197" s="12"/>
    </row>
    <row r="198" spans="1:64" s="1" customFormat="1" x14ac:dyDescent="0.3">
      <c r="A198" s="28" t="s">
        <v>4</v>
      </c>
      <c r="B198" s="28" t="s">
        <v>5</v>
      </c>
      <c r="C198" s="29" t="s">
        <v>23</v>
      </c>
      <c r="D198" s="29" t="s">
        <v>28</v>
      </c>
      <c r="E198" s="102">
        <v>1512</v>
      </c>
      <c r="F198" s="30">
        <v>32.6</v>
      </c>
      <c r="G198" s="36">
        <f t="shared" ref="G198:G261" si="62">IFERROR(IF(F198&lt;10,0,IF(F198&lt;50,3,IF(F198&lt;75,5,IF(F198&lt;100,8,10)))),"")</f>
        <v>3</v>
      </c>
      <c r="H198" s="29" t="s">
        <v>349</v>
      </c>
      <c r="I198" s="69">
        <f t="shared" ref="I198:I261" si="63">VLOOKUP(H198,ponderacion,2,FALSE)</f>
        <v>10</v>
      </c>
      <c r="J198" s="41">
        <v>1</v>
      </c>
      <c r="K198" s="41">
        <v>1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32">
        <v>0</v>
      </c>
      <c r="R198" s="41">
        <v>0</v>
      </c>
      <c r="S198" s="41">
        <v>0</v>
      </c>
      <c r="T198" s="41">
        <v>0</v>
      </c>
      <c r="U198" s="33">
        <v>4319</v>
      </c>
      <c r="V198" s="32">
        <v>1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3">
        <v>0</v>
      </c>
      <c r="AG198" s="31">
        <f t="shared" ref="AG198:AG261" si="64">SUM(V198:AF198)</f>
        <v>1</v>
      </c>
      <c r="AH198" s="25">
        <f t="shared" ref="AH198:AH243" si="65">+(U198*5)/100</f>
        <v>215.95</v>
      </c>
      <c r="AI198" s="25">
        <f t="shared" ref="AI198:AI261" si="66">+AJ198+AK198</f>
        <v>18</v>
      </c>
      <c r="AJ198" s="34">
        <v>0</v>
      </c>
      <c r="AK198" s="25">
        <v>18</v>
      </c>
      <c r="AL198" s="112">
        <f t="shared" ref="AL198:AL261" si="67">(AH198*5)/100</f>
        <v>10.797499999999999</v>
      </c>
      <c r="AM198" s="35">
        <f t="shared" ref="AM198:AM261" si="68">IFERROR(((AH198-AI198)/AH198)*100,"")</f>
        <v>91.664737207686969</v>
      </c>
      <c r="AN198" s="36">
        <f t="shared" ref="AN198:AN261" si="69">IFERROR(IF(AM198&lt;10,0,IF(AM198&lt;50,3,IF(AM198&lt;75,5,IF(AM198&lt;100,8,10)))),"")</f>
        <v>8</v>
      </c>
      <c r="AO198" s="35">
        <f t="shared" ref="AO198:AO261" si="70">IFERROR(AI198/AH198*100,0)</f>
        <v>8.3352627923130367</v>
      </c>
      <c r="AP198" s="30">
        <f t="shared" ref="AP198:AP261" si="71">((AH198*0.05)/E198)*100000</f>
        <v>714.12037037037032</v>
      </c>
      <c r="AQ198" s="107">
        <f t="shared" ref="AQ198:AQ261" si="72">(AJ198/E198)*100000</f>
        <v>0</v>
      </c>
      <c r="AR198" s="109">
        <f t="shared" ref="AR198:AR261" si="73">IFERROR(((AP198-AQ198)/AP198)*100,"")</f>
        <v>100</v>
      </c>
      <c r="AS198" s="34">
        <f t="shared" ref="AS198:AS261" si="74">IFERROR(IF(AR198&lt;10,0,IF(AR198&lt;50,3,IF(AR198&lt;75,5,IF(AR198&lt;100,8,10)))),"")</f>
        <v>10</v>
      </c>
      <c r="AT198" s="37">
        <v>0</v>
      </c>
      <c r="AU198" s="38">
        <f t="shared" ref="AU198:AU261" si="75">(AT198/E198)*100000</f>
        <v>0</v>
      </c>
      <c r="AV198" s="37">
        <v>1</v>
      </c>
      <c r="AW198" s="66"/>
      <c r="AX198" s="37">
        <v>1</v>
      </c>
      <c r="AY198" s="37">
        <f t="shared" si="61"/>
        <v>8</v>
      </c>
      <c r="AZ198" s="37">
        <v>2</v>
      </c>
      <c r="BA198" s="37">
        <f t="shared" si="60"/>
        <v>16</v>
      </c>
      <c r="BB198" s="37">
        <v>1</v>
      </c>
      <c r="BC198" s="37">
        <v>3</v>
      </c>
      <c r="BD198" s="37">
        <v>0</v>
      </c>
      <c r="BE198" s="56" t="s">
        <v>428</v>
      </c>
      <c r="BF198" s="56" t="s">
        <v>429</v>
      </c>
      <c r="BG198" s="128">
        <f t="shared" ref="BG198:BG261" si="76">+G198+I198+AN198+AS198+BD198</f>
        <v>31</v>
      </c>
      <c r="BH198" s="75">
        <v>4</v>
      </c>
      <c r="BI198" s="75">
        <v>30</v>
      </c>
      <c r="BJ198" s="12"/>
      <c r="BK198" s="12"/>
      <c r="BL198" s="12"/>
    </row>
    <row r="199" spans="1:64" s="1" customFormat="1" x14ac:dyDescent="0.3">
      <c r="A199" s="28" t="s">
        <v>4</v>
      </c>
      <c r="B199" s="28" t="s">
        <v>5</v>
      </c>
      <c r="C199" s="29" t="s">
        <v>5</v>
      </c>
      <c r="D199" s="29" t="s">
        <v>14</v>
      </c>
      <c r="E199" s="102">
        <v>1509</v>
      </c>
      <c r="F199" s="44">
        <v>40</v>
      </c>
      <c r="G199" s="36">
        <f t="shared" si="62"/>
        <v>3</v>
      </c>
      <c r="H199" s="29" t="s">
        <v>349</v>
      </c>
      <c r="I199" s="69">
        <f t="shared" si="63"/>
        <v>10</v>
      </c>
      <c r="J199" s="41">
        <v>1</v>
      </c>
      <c r="K199" s="41">
        <v>1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32">
        <v>0</v>
      </c>
      <c r="R199" s="41">
        <v>0</v>
      </c>
      <c r="S199" s="41">
        <v>0</v>
      </c>
      <c r="T199" s="41">
        <v>0</v>
      </c>
      <c r="U199" s="33">
        <v>4411</v>
      </c>
      <c r="V199" s="32">
        <v>0</v>
      </c>
      <c r="W199" s="41">
        <v>0</v>
      </c>
      <c r="X199" s="41">
        <v>0</v>
      </c>
      <c r="Y199" s="41">
        <v>0</v>
      </c>
      <c r="Z199" s="41">
        <v>0</v>
      </c>
      <c r="AA199" s="41">
        <v>0</v>
      </c>
      <c r="AB199" s="41">
        <v>0</v>
      </c>
      <c r="AC199" s="41">
        <v>0</v>
      </c>
      <c r="AD199" s="41">
        <v>0</v>
      </c>
      <c r="AE199" s="41">
        <v>0</v>
      </c>
      <c r="AF199" s="43">
        <v>0</v>
      </c>
      <c r="AG199" s="31">
        <f t="shared" si="64"/>
        <v>0</v>
      </c>
      <c r="AH199" s="25">
        <f t="shared" si="65"/>
        <v>220.55</v>
      </c>
      <c r="AI199" s="25">
        <f t="shared" si="66"/>
        <v>25</v>
      </c>
      <c r="AJ199" s="34">
        <v>0</v>
      </c>
      <c r="AK199" s="25">
        <v>25</v>
      </c>
      <c r="AL199" s="112">
        <f t="shared" si="67"/>
        <v>11.0275</v>
      </c>
      <c r="AM199" s="35">
        <f t="shared" si="68"/>
        <v>88.664701881659497</v>
      </c>
      <c r="AN199" s="36">
        <f t="shared" si="69"/>
        <v>8</v>
      </c>
      <c r="AO199" s="35">
        <f t="shared" si="70"/>
        <v>11.335298118340512</v>
      </c>
      <c r="AP199" s="30">
        <f t="shared" si="71"/>
        <v>730.78197481776022</v>
      </c>
      <c r="AQ199" s="107">
        <f t="shared" si="72"/>
        <v>0</v>
      </c>
      <c r="AR199" s="109">
        <f t="shared" si="73"/>
        <v>100</v>
      </c>
      <c r="AS199" s="34">
        <f t="shared" si="74"/>
        <v>10</v>
      </c>
      <c r="AT199" s="37">
        <v>0</v>
      </c>
      <c r="AU199" s="38">
        <f t="shared" si="75"/>
        <v>0</v>
      </c>
      <c r="AV199" s="37">
        <v>0</v>
      </c>
      <c r="AW199" s="66" t="s">
        <v>437</v>
      </c>
      <c r="AX199" s="37">
        <v>2</v>
      </c>
      <c r="AY199" s="37">
        <f t="shared" si="61"/>
        <v>16</v>
      </c>
      <c r="AZ199" s="37">
        <v>2</v>
      </c>
      <c r="BA199" s="37">
        <f t="shared" si="60"/>
        <v>16</v>
      </c>
      <c r="BB199" s="37">
        <v>0</v>
      </c>
      <c r="BC199" s="37">
        <v>2</v>
      </c>
      <c r="BD199" s="37">
        <v>0</v>
      </c>
      <c r="BE199" s="56" t="s">
        <v>428</v>
      </c>
      <c r="BF199" s="56" t="s">
        <v>429</v>
      </c>
      <c r="BG199" s="128">
        <f t="shared" si="76"/>
        <v>31</v>
      </c>
      <c r="BH199" s="75">
        <v>27</v>
      </c>
      <c r="BI199" s="75">
        <v>46</v>
      </c>
      <c r="BJ199" s="12"/>
      <c r="BK199" s="12"/>
      <c r="BL199" s="12"/>
    </row>
    <row r="200" spans="1:64" s="1" customFormat="1" x14ac:dyDescent="0.3">
      <c r="A200" s="28" t="s">
        <v>4</v>
      </c>
      <c r="B200" s="28" t="s">
        <v>5</v>
      </c>
      <c r="C200" s="29" t="s">
        <v>348</v>
      </c>
      <c r="D200" s="29" t="s">
        <v>358</v>
      </c>
      <c r="E200" s="102">
        <v>4137</v>
      </c>
      <c r="F200" s="30">
        <v>42.6</v>
      </c>
      <c r="G200" s="36">
        <f t="shared" si="62"/>
        <v>3</v>
      </c>
      <c r="H200" s="29" t="s">
        <v>349</v>
      </c>
      <c r="I200" s="69">
        <f t="shared" si="63"/>
        <v>10</v>
      </c>
      <c r="J200" s="41">
        <v>3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32">
        <v>0</v>
      </c>
      <c r="R200" s="41">
        <v>0</v>
      </c>
      <c r="S200" s="41">
        <v>0</v>
      </c>
      <c r="T200" s="41">
        <v>0</v>
      </c>
      <c r="U200" s="33">
        <v>4911</v>
      </c>
      <c r="V200" s="32">
        <v>0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0</v>
      </c>
      <c r="AF200" s="43">
        <v>0</v>
      </c>
      <c r="AG200" s="31">
        <f t="shared" si="64"/>
        <v>0</v>
      </c>
      <c r="AH200" s="25">
        <f t="shared" si="65"/>
        <v>245.55</v>
      </c>
      <c r="AI200" s="25">
        <f t="shared" si="66"/>
        <v>22</v>
      </c>
      <c r="AJ200" s="34">
        <v>0</v>
      </c>
      <c r="AK200" s="25">
        <v>22</v>
      </c>
      <c r="AL200" s="112">
        <f t="shared" si="67"/>
        <v>12.2775</v>
      </c>
      <c r="AM200" s="35">
        <f t="shared" si="68"/>
        <v>91.040521278761972</v>
      </c>
      <c r="AN200" s="36">
        <f t="shared" si="69"/>
        <v>8</v>
      </c>
      <c r="AO200" s="35">
        <f t="shared" si="70"/>
        <v>8.9594787212380371</v>
      </c>
      <c r="AP200" s="30">
        <f t="shared" si="71"/>
        <v>296.7730239303844</v>
      </c>
      <c r="AQ200" s="107">
        <f t="shared" si="72"/>
        <v>0</v>
      </c>
      <c r="AR200" s="109">
        <f t="shared" si="73"/>
        <v>100</v>
      </c>
      <c r="AS200" s="34">
        <f t="shared" si="74"/>
        <v>10</v>
      </c>
      <c r="AT200" s="37">
        <v>1</v>
      </c>
      <c r="AU200" s="38">
        <f t="shared" si="75"/>
        <v>24.172105390379503</v>
      </c>
      <c r="AV200" s="37">
        <v>0</v>
      </c>
      <c r="AW200" s="66" t="s">
        <v>440</v>
      </c>
      <c r="AX200" s="37">
        <v>1</v>
      </c>
      <c r="AY200" s="37">
        <f t="shared" si="61"/>
        <v>8</v>
      </c>
      <c r="AZ200" s="37">
        <v>3</v>
      </c>
      <c r="BA200" s="37">
        <f t="shared" si="60"/>
        <v>24</v>
      </c>
      <c r="BB200" s="37">
        <v>0</v>
      </c>
      <c r="BC200" s="37">
        <v>4</v>
      </c>
      <c r="BD200" s="37">
        <v>0</v>
      </c>
      <c r="BE200" s="56" t="s">
        <v>428</v>
      </c>
      <c r="BF200" s="56" t="s">
        <v>429</v>
      </c>
      <c r="BG200" s="128">
        <f t="shared" si="76"/>
        <v>31</v>
      </c>
      <c r="BH200" s="75">
        <v>11</v>
      </c>
      <c r="BI200" s="75">
        <v>28</v>
      </c>
      <c r="BJ200" s="12"/>
      <c r="BK200" s="12"/>
      <c r="BL200" s="12"/>
    </row>
    <row r="201" spans="1:64" s="1" customFormat="1" x14ac:dyDescent="0.3">
      <c r="A201" s="28" t="s">
        <v>4</v>
      </c>
      <c r="B201" s="28" t="s">
        <v>5</v>
      </c>
      <c r="C201" s="29" t="s">
        <v>5</v>
      </c>
      <c r="D201" s="29" t="s">
        <v>16</v>
      </c>
      <c r="E201" s="102">
        <v>1120</v>
      </c>
      <c r="F201" s="30">
        <v>52.5</v>
      </c>
      <c r="G201" s="36">
        <f t="shared" si="62"/>
        <v>5</v>
      </c>
      <c r="H201" s="29" t="s">
        <v>350</v>
      </c>
      <c r="I201" s="69">
        <f t="shared" si="63"/>
        <v>8</v>
      </c>
      <c r="J201" s="41">
        <v>1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32">
        <v>0</v>
      </c>
      <c r="R201" s="41">
        <v>0</v>
      </c>
      <c r="S201" s="41">
        <v>0</v>
      </c>
      <c r="T201" s="41">
        <v>0</v>
      </c>
      <c r="U201" s="33">
        <v>2591</v>
      </c>
      <c r="V201" s="32">
        <v>0</v>
      </c>
      <c r="W201" s="41">
        <v>0</v>
      </c>
      <c r="X201" s="41">
        <v>0</v>
      </c>
      <c r="Y201" s="41">
        <v>0</v>
      </c>
      <c r="Z201" s="41">
        <v>0</v>
      </c>
      <c r="AA201" s="41">
        <v>0</v>
      </c>
      <c r="AB201" s="41">
        <v>0</v>
      </c>
      <c r="AC201" s="41">
        <v>0</v>
      </c>
      <c r="AD201" s="41">
        <v>0</v>
      </c>
      <c r="AE201" s="41">
        <v>0</v>
      </c>
      <c r="AF201" s="43">
        <v>0</v>
      </c>
      <c r="AG201" s="31">
        <f t="shared" si="64"/>
        <v>0</v>
      </c>
      <c r="AH201" s="25">
        <f t="shared" si="65"/>
        <v>129.55000000000001</v>
      </c>
      <c r="AI201" s="25">
        <f t="shared" si="66"/>
        <v>4</v>
      </c>
      <c r="AJ201" s="34">
        <v>0</v>
      </c>
      <c r="AK201" s="25">
        <v>4</v>
      </c>
      <c r="AL201" s="112">
        <f t="shared" si="67"/>
        <v>6.4775</v>
      </c>
      <c r="AM201" s="35">
        <f t="shared" si="68"/>
        <v>96.91238903898109</v>
      </c>
      <c r="AN201" s="36">
        <f t="shared" si="69"/>
        <v>8</v>
      </c>
      <c r="AO201" s="35">
        <f t="shared" si="70"/>
        <v>3.0876109610189113</v>
      </c>
      <c r="AP201" s="30">
        <f t="shared" si="71"/>
        <v>578.34821428571445</v>
      </c>
      <c r="AQ201" s="107">
        <f t="shared" si="72"/>
        <v>0</v>
      </c>
      <c r="AR201" s="109">
        <f t="shared" si="73"/>
        <v>100</v>
      </c>
      <c r="AS201" s="34">
        <f t="shared" si="74"/>
        <v>10</v>
      </c>
      <c r="AT201" s="37">
        <v>0</v>
      </c>
      <c r="AU201" s="38">
        <f t="shared" si="75"/>
        <v>0</v>
      </c>
      <c r="AV201" s="37">
        <v>0</v>
      </c>
      <c r="AW201" s="66" t="s">
        <v>437</v>
      </c>
      <c r="AX201" s="37">
        <v>1</v>
      </c>
      <c r="AY201" s="37">
        <f t="shared" si="61"/>
        <v>8</v>
      </c>
      <c r="AZ201" s="37">
        <v>2</v>
      </c>
      <c r="BA201" s="37">
        <f t="shared" si="60"/>
        <v>16</v>
      </c>
      <c r="BB201" s="37">
        <v>0</v>
      </c>
      <c r="BC201" s="37">
        <v>2</v>
      </c>
      <c r="BD201" s="37">
        <v>0</v>
      </c>
      <c r="BE201" s="37" t="s">
        <v>428</v>
      </c>
      <c r="BF201" s="37" t="s">
        <v>429</v>
      </c>
      <c r="BG201" s="128">
        <f t="shared" si="76"/>
        <v>31</v>
      </c>
      <c r="BH201" s="75">
        <v>7</v>
      </c>
      <c r="BI201" s="75">
        <v>5</v>
      </c>
      <c r="BJ201" s="12"/>
      <c r="BK201" s="12"/>
      <c r="BL201" s="12"/>
    </row>
    <row r="202" spans="1:64" s="1" customFormat="1" x14ac:dyDescent="0.3">
      <c r="A202" s="28" t="s">
        <v>4</v>
      </c>
      <c r="B202" s="28" t="s">
        <v>5</v>
      </c>
      <c r="C202" s="29" t="s">
        <v>18</v>
      </c>
      <c r="D202" s="29" t="s">
        <v>21</v>
      </c>
      <c r="E202" s="102">
        <v>4504</v>
      </c>
      <c r="F202" s="30">
        <v>189.9</v>
      </c>
      <c r="G202" s="36">
        <f t="shared" si="62"/>
        <v>10</v>
      </c>
      <c r="H202" s="29" t="s">
        <v>351</v>
      </c>
      <c r="I202" s="69">
        <f t="shared" si="63"/>
        <v>5</v>
      </c>
      <c r="J202" s="41">
        <v>2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32">
        <v>0</v>
      </c>
      <c r="R202" s="41">
        <v>0</v>
      </c>
      <c r="S202" s="41">
        <v>0</v>
      </c>
      <c r="T202" s="41">
        <v>0</v>
      </c>
      <c r="U202" s="33">
        <v>5009</v>
      </c>
      <c r="V202" s="32">
        <v>1</v>
      </c>
      <c r="W202" s="41">
        <v>0</v>
      </c>
      <c r="X202" s="41">
        <v>0</v>
      </c>
      <c r="Y202" s="41">
        <v>0</v>
      </c>
      <c r="Z202" s="41">
        <v>0</v>
      </c>
      <c r="AA202" s="41">
        <v>0</v>
      </c>
      <c r="AB202" s="41">
        <v>0</v>
      </c>
      <c r="AC202" s="41">
        <v>0</v>
      </c>
      <c r="AD202" s="41">
        <v>0</v>
      </c>
      <c r="AE202" s="41">
        <v>0</v>
      </c>
      <c r="AF202" s="42">
        <v>0</v>
      </c>
      <c r="AG202" s="31">
        <f t="shared" si="64"/>
        <v>1</v>
      </c>
      <c r="AH202" s="25">
        <f t="shared" si="65"/>
        <v>250.45</v>
      </c>
      <c r="AI202" s="25">
        <f t="shared" si="66"/>
        <v>37</v>
      </c>
      <c r="AJ202" s="34">
        <v>1</v>
      </c>
      <c r="AK202" s="25">
        <v>36</v>
      </c>
      <c r="AL202" s="112">
        <f t="shared" si="67"/>
        <v>12.522500000000001</v>
      </c>
      <c r="AM202" s="35">
        <f t="shared" si="68"/>
        <v>85.226592134158523</v>
      </c>
      <c r="AN202" s="36">
        <f t="shared" si="69"/>
        <v>8</v>
      </c>
      <c r="AO202" s="35">
        <f t="shared" si="70"/>
        <v>14.773407865841486</v>
      </c>
      <c r="AP202" s="30">
        <f t="shared" si="71"/>
        <v>278.03063943161635</v>
      </c>
      <c r="AQ202" s="107">
        <f t="shared" si="72"/>
        <v>22.202486678507995</v>
      </c>
      <c r="AR202" s="109">
        <f t="shared" si="73"/>
        <v>92.014374126572179</v>
      </c>
      <c r="AS202" s="34">
        <f t="shared" si="74"/>
        <v>8</v>
      </c>
      <c r="AT202" s="37">
        <v>0</v>
      </c>
      <c r="AU202" s="38">
        <f t="shared" si="75"/>
        <v>0</v>
      </c>
      <c r="AV202" s="37">
        <v>0</v>
      </c>
      <c r="AW202" s="66" t="s">
        <v>439</v>
      </c>
      <c r="AX202" s="37">
        <v>2</v>
      </c>
      <c r="AY202" s="37">
        <f t="shared" si="61"/>
        <v>16</v>
      </c>
      <c r="AZ202" s="37">
        <v>4</v>
      </c>
      <c r="BA202" s="37">
        <f t="shared" si="60"/>
        <v>32</v>
      </c>
      <c r="BB202" s="37">
        <v>0</v>
      </c>
      <c r="BC202" s="37">
        <v>6</v>
      </c>
      <c r="BD202" s="37">
        <v>0</v>
      </c>
      <c r="BE202" s="56" t="s">
        <v>428</v>
      </c>
      <c r="BF202" s="56" t="s">
        <v>429</v>
      </c>
      <c r="BG202" s="128">
        <f t="shared" si="76"/>
        <v>31</v>
      </c>
      <c r="BH202" s="75">
        <v>24</v>
      </c>
      <c r="BI202" s="75">
        <v>40</v>
      </c>
      <c r="BJ202" s="12"/>
      <c r="BK202" s="12"/>
      <c r="BL202" s="12"/>
    </row>
    <row r="203" spans="1:64" s="1" customFormat="1" x14ac:dyDescent="0.3">
      <c r="A203" s="28" t="s">
        <v>4</v>
      </c>
      <c r="B203" s="28" t="s">
        <v>5</v>
      </c>
      <c r="C203" s="29" t="s">
        <v>18</v>
      </c>
      <c r="D203" s="29" t="s">
        <v>22</v>
      </c>
      <c r="E203" s="102">
        <v>6614</v>
      </c>
      <c r="F203" s="30">
        <v>124.5</v>
      </c>
      <c r="G203" s="36">
        <f t="shared" si="62"/>
        <v>10</v>
      </c>
      <c r="H203" s="29" t="s">
        <v>351</v>
      </c>
      <c r="I203" s="69">
        <f t="shared" si="63"/>
        <v>5</v>
      </c>
      <c r="J203" s="41">
        <v>2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32">
        <v>0</v>
      </c>
      <c r="R203" s="41">
        <v>0</v>
      </c>
      <c r="S203" s="41">
        <v>0</v>
      </c>
      <c r="T203" s="41">
        <v>0</v>
      </c>
      <c r="U203" s="33">
        <v>6974</v>
      </c>
      <c r="V203" s="32">
        <v>2</v>
      </c>
      <c r="W203" s="41">
        <v>0</v>
      </c>
      <c r="X203" s="41">
        <v>0</v>
      </c>
      <c r="Y203" s="41">
        <v>0</v>
      </c>
      <c r="Z203" s="41">
        <v>0</v>
      </c>
      <c r="AA203" s="41">
        <v>0</v>
      </c>
      <c r="AB203" s="41">
        <v>0</v>
      </c>
      <c r="AC203" s="41">
        <v>0</v>
      </c>
      <c r="AD203" s="41">
        <v>0</v>
      </c>
      <c r="AE203" s="41">
        <v>0</v>
      </c>
      <c r="AF203" s="42">
        <v>0</v>
      </c>
      <c r="AG203" s="31">
        <f t="shared" si="64"/>
        <v>2</v>
      </c>
      <c r="AH203" s="25">
        <f t="shared" si="65"/>
        <v>348.7</v>
      </c>
      <c r="AI203" s="25">
        <f t="shared" si="66"/>
        <v>37</v>
      </c>
      <c r="AJ203" s="34">
        <v>1</v>
      </c>
      <c r="AK203" s="25">
        <v>36</v>
      </c>
      <c r="AL203" s="112">
        <f t="shared" si="67"/>
        <v>17.434999999999999</v>
      </c>
      <c r="AM203" s="35">
        <f t="shared" si="68"/>
        <v>89.389159736162895</v>
      </c>
      <c r="AN203" s="36">
        <f t="shared" si="69"/>
        <v>8</v>
      </c>
      <c r="AO203" s="35">
        <f t="shared" si="70"/>
        <v>10.61084026383711</v>
      </c>
      <c r="AP203" s="30">
        <f t="shared" si="71"/>
        <v>263.60749924402779</v>
      </c>
      <c r="AQ203" s="107">
        <f t="shared" si="72"/>
        <v>15.119443604475356</v>
      </c>
      <c r="AR203" s="109">
        <f t="shared" si="73"/>
        <v>94.264410668196163</v>
      </c>
      <c r="AS203" s="34">
        <f t="shared" si="74"/>
        <v>8</v>
      </c>
      <c r="AT203" s="37">
        <v>1</v>
      </c>
      <c r="AU203" s="38">
        <f t="shared" si="75"/>
        <v>15.119443604475356</v>
      </c>
      <c r="AV203" s="37">
        <v>1</v>
      </c>
      <c r="AW203" s="66"/>
      <c r="AX203" s="37">
        <v>2</v>
      </c>
      <c r="AY203" s="37">
        <f t="shared" si="61"/>
        <v>16</v>
      </c>
      <c r="AZ203" s="37">
        <v>5</v>
      </c>
      <c r="BA203" s="37">
        <f t="shared" si="60"/>
        <v>40</v>
      </c>
      <c r="BB203" s="37">
        <v>1</v>
      </c>
      <c r="BC203" s="37">
        <v>6</v>
      </c>
      <c r="BD203" s="37">
        <v>0</v>
      </c>
      <c r="BE203" s="56" t="s">
        <v>428</v>
      </c>
      <c r="BF203" s="56" t="s">
        <v>429</v>
      </c>
      <c r="BG203" s="128">
        <f t="shared" si="76"/>
        <v>31</v>
      </c>
      <c r="BH203" s="75">
        <v>34</v>
      </c>
      <c r="BI203" s="75">
        <v>78</v>
      </c>
      <c r="BJ203" s="12"/>
      <c r="BK203" s="12"/>
      <c r="BL203" s="12"/>
    </row>
    <row r="204" spans="1:64" s="1" customFormat="1" x14ac:dyDescent="0.3">
      <c r="A204" s="28" t="s">
        <v>4</v>
      </c>
      <c r="B204" s="28" t="s">
        <v>43</v>
      </c>
      <c r="C204" s="29" t="s">
        <v>64</v>
      </c>
      <c r="D204" s="29" t="s">
        <v>68</v>
      </c>
      <c r="E204" s="102">
        <v>15119</v>
      </c>
      <c r="F204" s="30">
        <v>256.10000000000002</v>
      </c>
      <c r="G204" s="36">
        <f t="shared" si="62"/>
        <v>10</v>
      </c>
      <c r="H204" s="29" t="s">
        <v>351</v>
      </c>
      <c r="I204" s="69">
        <f t="shared" si="63"/>
        <v>5</v>
      </c>
      <c r="J204" s="45">
        <v>4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32">
        <v>0</v>
      </c>
      <c r="R204" s="45">
        <v>0</v>
      </c>
      <c r="S204" s="45">
        <v>0</v>
      </c>
      <c r="T204" s="45">
        <v>0</v>
      </c>
      <c r="U204" s="33">
        <v>8009</v>
      </c>
      <c r="V204" s="32">
        <v>5</v>
      </c>
      <c r="W204" s="41">
        <v>0</v>
      </c>
      <c r="X204" s="41">
        <v>0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0</v>
      </c>
      <c r="AF204" s="43">
        <v>0</v>
      </c>
      <c r="AG204" s="31">
        <f t="shared" si="64"/>
        <v>5</v>
      </c>
      <c r="AH204" s="25">
        <f t="shared" si="65"/>
        <v>400.45</v>
      </c>
      <c r="AI204" s="25">
        <f t="shared" si="66"/>
        <v>86</v>
      </c>
      <c r="AJ204" s="34">
        <v>4</v>
      </c>
      <c r="AK204" s="25">
        <v>82</v>
      </c>
      <c r="AL204" s="112">
        <f t="shared" si="67"/>
        <v>20.022500000000001</v>
      </c>
      <c r="AM204" s="35">
        <f t="shared" si="68"/>
        <v>78.524160319640401</v>
      </c>
      <c r="AN204" s="36">
        <f t="shared" si="69"/>
        <v>8</v>
      </c>
      <c r="AO204" s="35">
        <f t="shared" si="70"/>
        <v>21.475839680359595</v>
      </c>
      <c r="AP204" s="30">
        <f t="shared" si="71"/>
        <v>132.43270057543489</v>
      </c>
      <c r="AQ204" s="107">
        <f t="shared" si="72"/>
        <v>26.456776241814936</v>
      </c>
      <c r="AR204" s="109">
        <f t="shared" si="73"/>
        <v>80.022474715944554</v>
      </c>
      <c r="AS204" s="34">
        <f t="shared" si="74"/>
        <v>8</v>
      </c>
      <c r="AT204" s="37">
        <v>2</v>
      </c>
      <c r="AU204" s="38">
        <f t="shared" si="75"/>
        <v>13.228388120907468</v>
      </c>
      <c r="AV204" s="37">
        <v>0</v>
      </c>
      <c r="AW204" s="66" t="s">
        <v>445</v>
      </c>
      <c r="AX204" s="37">
        <v>4</v>
      </c>
      <c r="AY204" s="37">
        <f t="shared" si="61"/>
        <v>32</v>
      </c>
      <c r="AZ204" s="37">
        <v>9</v>
      </c>
      <c r="BA204" s="37">
        <f t="shared" si="60"/>
        <v>72</v>
      </c>
      <c r="BB204" s="37">
        <v>0</v>
      </c>
      <c r="BC204" s="37">
        <v>13</v>
      </c>
      <c r="BD204" s="37">
        <v>0</v>
      </c>
      <c r="BE204" s="56" t="s">
        <v>428</v>
      </c>
      <c r="BF204" s="56" t="s">
        <v>429</v>
      </c>
      <c r="BG204" s="128">
        <f t="shared" si="76"/>
        <v>31</v>
      </c>
      <c r="BH204" s="75">
        <v>66</v>
      </c>
      <c r="BI204" s="75">
        <v>88</v>
      </c>
      <c r="BJ204" s="12"/>
      <c r="BK204" s="12"/>
      <c r="BL204" s="12"/>
    </row>
    <row r="205" spans="1:64" s="1" customFormat="1" x14ac:dyDescent="0.3">
      <c r="A205" s="28" t="s">
        <v>70</v>
      </c>
      <c r="B205" s="28" t="s">
        <v>71</v>
      </c>
      <c r="C205" s="29" t="s">
        <v>90</v>
      </c>
      <c r="D205" s="29" t="s">
        <v>92</v>
      </c>
      <c r="E205" s="102">
        <v>13534</v>
      </c>
      <c r="F205" s="39">
        <v>345</v>
      </c>
      <c r="G205" s="36">
        <f t="shared" si="62"/>
        <v>10</v>
      </c>
      <c r="H205" s="29" t="s">
        <v>351</v>
      </c>
      <c r="I205" s="69">
        <f t="shared" si="63"/>
        <v>5</v>
      </c>
      <c r="J205" s="32">
        <v>2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3">
        <v>10855</v>
      </c>
      <c r="V205" s="32">
        <v>1</v>
      </c>
      <c r="W205" s="32">
        <v>0</v>
      </c>
      <c r="X205" s="32">
        <v>0</v>
      </c>
      <c r="Y205" s="32">
        <v>0</v>
      </c>
      <c r="Z205" s="32">
        <v>0</v>
      </c>
      <c r="AA205" s="32">
        <v>0</v>
      </c>
      <c r="AB205" s="32">
        <v>0</v>
      </c>
      <c r="AC205" s="32">
        <v>0</v>
      </c>
      <c r="AD205" s="32">
        <v>0</v>
      </c>
      <c r="AE205" s="32">
        <v>0</v>
      </c>
      <c r="AF205" s="42">
        <v>0</v>
      </c>
      <c r="AG205" s="31">
        <f t="shared" si="64"/>
        <v>1</v>
      </c>
      <c r="AH205" s="25">
        <f t="shared" si="65"/>
        <v>542.75</v>
      </c>
      <c r="AI205" s="25">
        <f t="shared" si="66"/>
        <v>86</v>
      </c>
      <c r="AJ205" s="34">
        <v>3</v>
      </c>
      <c r="AK205" s="25">
        <v>83</v>
      </c>
      <c r="AL205" s="112">
        <f t="shared" si="67"/>
        <v>27.137499999999999</v>
      </c>
      <c r="AM205" s="35">
        <f t="shared" si="68"/>
        <v>84.154767388300328</v>
      </c>
      <c r="AN205" s="36">
        <f t="shared" si="69"/>
        <v>8</v>
      </c>
      <c r="AO205" s="35">
        <f t="shared" si="70"/>
        <v>15.845232611699679</v>
      </c>
      <c r="AP205" s="30">
        <f t="shared" si="71"/>
        <v>200.51352150140391</v>
      </c>
      <c r="AQ205" s="107">
        <f t="shared" si="72"/>
        <v>22.166395744052014</v>
      </c>
      <c r="AR205" s="109">
        <f t="shared" si="73"/>
        <v>88.945186549976967</v>
      </c>
      <c r="AS205" s="34">
        <f t="shared" si="74"/>
        <v>8</v>
      </c>
      <c r="AT205" s="37">
        <v>2</v>
      </c>
      <c r="AU205" s="38">
        <f t="shared" si="75"/>
        <v>14.777597162701344</v>
      </c>
      <c r="AV205" s="37">
        <v>1</v>
      </c>
      <c r="AW205" s="66"/>
      <c r="AX205" s="37">
        <v>3</v>
      </c>
      <c r="AY205" s="37">
        <f t="shared" si="61"/>
        <v>24</v>
      </c>
      <c r="AZ205" s="37">
        <v>4</v>
      </c>
      <c r="BA205" s="37">
        <f t="shared" si="60"/>
        <v>32</v>
      </c>
      <c r="BB205" s="37">
        <v>2</v>
      </c>
      <c r="BC205" s="37">
        <v>8</v>
      </c>
      <c r="BD205" s="37">
        <v>0</v>
      </c>
      <c r="BE205" s="56" t="s">
        <v>375</v>
      </c>
      <c r="BF205" s="56" t="s">
        <v>375</v>
      </c>
      <c r="BG205" s="128">
        <f t="shared" si="76"/>
        <v>31</v>
      </c>
      <c r="BH205" s="75">
        <v>141</v>
      </c>
      <c r="BI205" s="75">
        <v>183</v>
      </c>
      <c r="BJ205" s="12"/>
      <c r="BK205" s="12"/>
      <c r="BL205" s="12"/>
    </row>
    <row r="206" spans="1:64" s="1" customFormat="1" x14ac:dyDescent="0.3">
      <c r="A206" s="28" t="s">
        <v>269</v>
      </c>
      <c r="B206" s="28" t="s">
        <v>270</v>
      </c>
      <c r="C206" s="29" t="s">
        <v>271</v>
      </c>
      <c r="D206" s="29" t="s">
        <v>272</v>
      </c>
      <c r="E206" s="102">
        <v>1481</v>
      </c>
      <c r="F206" s="31">
        <v>21.6</v>
      </c>
      <c r="G206" s="36">
        <f t="shared" si="62"/>
        <v>3</v>
      </c>
      <c r="H206" s="29" t="s">
        <v>349</v>
      </c>
      <c r="I206" s="69">
        <f t="shared" si="63"/>
        <v>10</v>
      </c>
      <c r="J206" s="32">
        <v>1</v>
      </c>
      <c r="K206" s="32">
        <v>1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3">
        <v>2904</v>
      </c>
      <c r="V206" s="32">
        <v>0</v>
      </c>
      <c r="W206" s="32">
        <v>0</v>
      </c>
      <c r="X206" s="32">
        <v>0</v>
      </c>
      <c r="Y206" s="32">
        <v>0</v>
      </c>
      <c r="Z206" s="32">
        <v>0</v>
      </c>
      <c r="AA206" s="32">
        <v>0</v>
      </c>
      <c r="AB206" s="32">
        <v>0</v>
      </c>
      <c r="AC206" s="32">
        <v>0</v>
      </c>
      <c r="AD206" s="32">
        <v>0</v>
      </c>
      <c r="AE206" s="32">
        <v>0</v>
      </c>
      <c r="AF206" s="42">
        <v>0</v>
      </c>
      <c r="AG206" s="31">
        <f t="shared" si="64"/>
        <v>0</v>
      </c>
      <c r="AH206" s="25">
        <f t="shared" si="65"/>
        <v>145.19999999999999</v>
      </c>
      <c r="AI206" s="25">
        <f t="shared" si="66"/>
        <v>24</v>
      </c>
      <c r="AJ206" s="34">
        <v>0</v>
      </c>
      <c r="AK206" s="25">
        <v>24</v>
      </c>
      <c r="AL206" s="112">
        <f t="shared" si="67"/>
        <v>7.26</v>
      </c>
      <c r="AM206" s="35">
        <f t="shared" si="68"/>
        <v>83.471074380165291</v>
      </c>
      <c r="AN206" s="36">
        <f t="shared" si="69"/>
        <v>8</v>
      </c>
      <c r="AO206" s="35">
        <f t="shared" si="70"/>
        <v>16.528925619834713</v>
      </c>
      <c r="AP206" s="30">
        <f t="shared" si="71"/>
        <v>490.20931802835918</v>
      </c>
      <c r="AQ206" s="107">
        <f t="shared" si="72"/>
        <v>0</v>
      </c>
      <c r="AR206" s="109">
        <f t="shared" si="73"/>
        <v>100</v>
      </c>
      <c r="AS206" s="34">
        <f t="shared" si="74"/>
        <v>10</v>
      </c>
      <c r="AT206" s="37">
        <v>0</v>
      </c>
      <c r="AU206" s="38">
        <f t="shared" si="75"/>
        <v>0</v>
      </c>
      <c r="AV206" s="37">
        <v>0</v>
      </c>
      <c r="AW206" s="66" t="s">
        <v>395</v>
      </c>
      <c r="AX206" s="37">
        <v>2</v>
      </c>
      <c r="AY206" s="37">
        <f t="shared" si="61"/>
        <v>16</v>
      </c>
      <c r="AZ206" s="37">
        <v>2</v>
      </c>
      <c r="BA206" s="37">
        <f t="shared" si="60"/>
        <v>16</v>
      </c>
      <c r="BB206" s="37">
        <v>0</v>
      </c>
      <c r="BC206" s="37">
        <v>1</v>
      </c>
      <c r="BD206" s="37">
        <v>0</v>
      </c>
      <c r="BE206" s="56" t="s">
        <v>375</v>
      </c>
      <c r="BF206" s="56" t="s">
        <v>376</v>
      </c>
      <c r="BG206" s="128">
        <f t="shared" si="76"/>
        <v>31</v>
      </c>
      <c r="BH206" s="75">
        <v>31</v>
      </c>
      <c r="BI206" s="75">
        <v>36</v>
      </c>
    </row>
    <row r="207" spans="1:64" s="1" customFormat="1" x14ac:dyDescent="0.3">
      <c r="A207" s="28" t="s">
        <v>269</v>
      </c>
      <c r="B207" s="28" t="s">
        <v>270</v>
      </c>
      <c r="C207" s="29" t="s">
        <v>271</v>
      </c>
      <c r="D207" s="29" t="s">
        <v>273</v>
      </c>
      <c r="E207" s="102">
        <v>70223</v>
      </c>
      <c r="F207" s="31">
        <v>131.30000000000001</v>
      </c>
      <c r="G207" s="36">
        <f t="shared" si="62"/>
        <v>10</v>
      </c>
      <c r="H207" s="29" t="s">
        <v>350</v>
      </c>
      <c r="I207" s="69">
        <f t="shared" si="63"/>
        <v>8</v>
      </c>
      <c r="J207" s="32">
        <v>13</v>
      </c>
      <c r="K207" s="32">
        <v>1</v>
      </c>
      <c r="L207" s="32">
        <v>1</v>
      </c>
      <c r="M207" s="32">
        <v>1</v>
      </c>
      <c r="N207" s="32">
        <v>1</v>
      </c>
      <c r="O207" s="32">
        <v>0</v>
      </c>
      <c r="P207" s="32">
        <v>0</v>
      </c>
      <c r="Q207" s="32">
        <v>1</v>
      </c>
      <c r="R207" s="32">
        <v>0</v>
      </c>
      <c r="S207" s="32">
        <v>0</v>
      </c>
      <c r="T207" s="32">
        <v>0</v>
      </c>
      <c r="U207" s="33">
        <v>58170</v>
      </c>
      <c r="V207" s="32">
        <v>9</v>
      </c>
      <c r="W207" s="41">
        <v>0</v>
      </c>
      <c r="X207" s="41">
        <v>1</v>
      </c>
      <c r="Y207" s="41">
        <v>0</v>
      </c>
      <c r="Z207" s="41">
        <v>0</v>
      </c>
      <c r="AA207" s="41">
        <v>0</v>
      </c>
      <c r="AB207" s="41">
        <v>0</v>
      </c>
      <c r="AC207" s="32">
        <v>0</v>
      </c>
      <c r="AD207" s="32">
        <v>0</v>
      </c>
      <c r="AE207" s="32">
        <v>0</v>
      </c>
      <c r="AF207" s="42">
        <v>0</v>
      </c>
      <c r="AG207" s="31">
        <f t="shared" si="64"/>
        <v>10</v>
      </c>
      <c r="AH207" s="25">
        <f t="shared" si="65"/>
        <v>2908.5</v>
      </c>
      <c r="AI207" s="25">
        <f t="shared" si="66"/>
        <v>768</v>
      </c>
      <c r="AJ207" s="34">
        <v>11</v>
      </c>
      <c r="AK207" s="25">
        <v>757</v>
      </c>
      <c r="AL207" s="112">
        <f t="shared" si="67"/>
        <v>145.42500000000001</v>
      </c>
      <c r="AM207" s="35">
        <f t="shared" si="68"/>
        <v>73.594636410520891</v>
      </c>
      <c r="AN207" s="36">
        <f t="shared" si="69"/>
        <v>5</v>
      </c>
      <c r="AO207" s="35">
        <f t="shared" si="70"/>
        <v>26.405363589479116</v>
      </c>
      <c r="AP207" s="30">
        <f t="shared" si="71"/>
        <v>207.09026956979909</v>
      </c>
      <c r="AQ207" s="107">
        <f t="shared" si="72"/>
        <v>15.664383464107202</v>
      </c>
      <c r="AR207" s="109">
        <f t="shared" si="73"/>
        <v>92.435963555097132</v>
      </c>
      <c r="AS207" s="34">
        <f t="shared" si="74"/>
        <v>8</v>
      </c>
      <c r="AT207" s="37">
        <v>14</v>
      </c>
      <c r="AU207" s="38">
        <f t="shared" si="75"/>
        <v>19.936488045227346</v>
      </c>
      <c r="AV207" s="37">
        <v>2</v>
      </c>
      <c r="AW207" s="66"/>
      <c r="AX207" s="37">
        <v>18</v>
      </c>
      <c r="AY207" s="37">
        <f t="shared" si="61"/>
        <v>144</v>
      </c>
      <c r="AZ207" s="37">
        <v>30</v>
      </c>
      <c r="BA207" s="37">
        <f t="shared" ref="BA207:BA238" si="77">+AZ207*8</f>
        <v>240</v>
      </c>
      <c r="BB207" s="37">
        <v>14</v>
      </c>
      <c r="BC207" s="37">
        <v>48</v>
      </c>
      <c r="BD207" s="37">
        <v>0</v>
      </c>
      <c r="BE207" s="37" t="s">
        <v>375</v>
      </c>
      <c r="BF207" s="37" t="s">
        <v>376</v>
      </c>
      <c r="BG207" s="128">
        <f t="shared" si="76"/>
        <v>31</v>
      </c>
      <c r="BH207" s="75">
        <v>341</v>
      </c>
      <c r="BI207" s="75">
        <v>507</v>
      </c>
    </row>
    <row r="208" spans="1:64" s="1" customFormat="1" x14ac:dyDescent="0.3">
      <c r="A208" s="28" t="s">
        <v>269</v>
      </c>
      <c r="B208" s="28" t="s">
        <v>276</v>
      </c>
      <c r="C208" s="29" t="s">
        <v>331</v>
      </c>
      <c r="D208" s="29" t="s">
        <v>336</v>
      </c>
      <c r="E208" s="102">
        <v>5571</v>
      </c>
      <c r="F208" s="31">
        <v>44.8</v>
      </c>
      <c r="G208" s="36">
        <f t="shared" si="62"/>
        <v>3</v>
      </c>
      <c r="H208" s="29" t="s">
        <v>349</v>
      </c>
      <c r="I208" s="69">
        <f t="shared" si="63"/>
        <v>10</v>
      </c>
      <c r="J208" s="32">
        <v>2</v>
      </c>
      <c r="K208" s="32">
        <v>1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3">
        <v>6579</v>
      </c>
      <c r="V208" s="32">
        <v>0</v>
      </c>
      <c r="W208" s="32">
        <v>0</v>
      </c>
      <c r="X208" s="32">
        <v>0</v>
      </c>
      <c r="Y208" s="32">
        <v>0</v>
      </c>
      <c r="Z208" s="32">
        <v>0</v>
      </c>
      <c r="AA208" s="32">
        <v>0</v>
      </c>
      <c r="AB208" s="32">
        <v>0</v>
      </c>
      <c r="AC208" s="32">
        <v>0</v>
      </c>
      <c r="AD208" s="32">
        <v>0</v>
      </c>
      <c r="AE208" s="32">
        <v>0</v>
      </c>
      <c r="AF208" s="42">
        <v>0</v>
      </c>
      <c r="AG208" s="31">
        <f t="shared" si="64"/>
        <v>0</v>
      </c>
      <c r="AH208" s="25">
        <f t="shared" si="65"/>
        <v>328.95</v>
      </c>
      <c r="AI208" s="25">
        <f t="shared" si="66"/>
        <v>34</v>
      </c>
      <c r="AJ208" s="34">
        <v>0</v>
      </c>
      <c r="AK208" s="25">
        <v>34</v>
      </c>
      <c r="AL208" s="112">
        <f t="shared" si="67"/>
        <v>16.447500000000002</v>
      </c>
      <c r="AM208" s="35">
        <f t="shared" si="68"/>
        <v>89.664082687338492</v>
      </c>
      <c r="AN208" s="36">
        <f t="shared" si="69"/>
        <v>8</v>
      </c>
      <c r="AO208" s="35">
        <f t="shared" si="70"/>
        <v>10.335917312661499</v>
      </c>
      <c r="AP208" s="30">
        <f t="shared" si="71"/>
        <v>295.23424878836835</v>
      </c>
      <c r="AQ208" s="107">
        <f t="shared" si="72"/>
        <v>0</v>
      </c>
      <c r="AR208" s="109">
        <f t="shared" si="73"/>
        <v>100</v>
      </c>
      <c r="AS208" s="34">
        <f t="shared" si="74"/>
        <v>10</v>
      </c>
      <c r="AT208" s="37">
        <v>0</v>
      </c>
      <c r="AU208" s="38">
        <f t="shared" si="75"/>
        <v>0</v>
      </c>
      <c r="AV208" s="48">
        <v>0</v>
      </c>
      <c r="AW208" s="67" t="s">
        <v>373</v>
      </c>
      <c r="AX208" s="48">
        <v>2</v>
      </c>
      <c r="AY208" s="37">
        <f t="shared" si="61"/>
        <v>16</v>
      </c>
      <c r="AZ208" s="48">
        <v>4</v>
      </c>
      <c r="BA208" s="37">
        <f t="shared" si="77"/>
        <v>32</v>
      </c>
      <c r="BB208" s="48">
        <v>0</v>
      </c>
      <c r="BC208" s="48">
        <v>7</v>
      </c>
      <c r="BD208" s="48">
        <v>0</v>
      </c>
      <c r="BE208" s="122" t="s">
        <v>375</v>
      </c>
      <c r="BF208" s="122" t="s">
        <v>376</v>
      </c>
      <c r="BG208" s="128">
        <f t="shared" si="76"/>
        <v>31</v>
      </c>
      <c r="BH208" s="75">
        <v>27</v>
      </c>
      <c r="BI208" s="75">
        <v>78</v>
      </c>
    </row>
    <row r="209" spans="1:61" s="1" customFormat="1" x14ac:dyDescent="0.3">
      <c r="A209" s="28" t="s">
        <v>269</v>
      </c>
      <c r="B209" s="28" t="s">
        <v>282</v>
      </c>
      <c r="C209" s="29" t="s">
        <v>287</v>
      </c>
      <c r="D209" s="29" t="s">
        <v>290</v>
      </c>
      <c r="E209" s="102">
        <v>9207</v>
      </c>
      <c r="F209" s="31">
        <v>449.2</v>
      </c>
      <c r="G209" s="36">
        <f t="shared" si="62"/>
        <v>10</v>
      </c>
      <c r="H209" s="29" t="s">
        <v>350</v>
      </c>
      <c r="I209" s="69">
        <f t="shared" si="63"/>
        <v>8</v>
      </c>
      <c r="J209" s="32">
        <v>3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3">
        <v>5968</v>
      </c>
      <c r="V209" s="32">
        <v>1</v>
      </c>
      <c r="W209" s="32">
        <v>0</v>
      </c>
      <c r="X209" s="32">
        <v>0</v>
      </c>
      <c r="Y209" s="32">
        <v>0</v>
      </c>
      <c r="Z209" s="32">
        <v>0</v>
      </c>
      <c r="AA209" s="32">
        <v>0</v>
      </c>
      <c r="AB209" s="32">
        <v>0</v>
      </c>
      <c r="AC209" s="32">
        <v>0</v>
      </c>
      <c r="AD209" s="32">
        <v>0</v>
      </c>
      <c r="AE209" s="32">
        <v>0</v>
      </c>
      <c r="AF209" s="42">
        <v>0</v>
      </c>
      <c r="AG209" s="31">
        <f t="shared" si="64"/>
        <v>1</v>
      </c>
      <c r="AH209" s="25">
        <f t="shared" si="65"/>
        <v>298.39999999999998</v>
      </c>
      <c r="AI209" s="25">
        <f t="shared" si="66"/>
        <v>99</v>
      </c>
      <c r="AJ209" s="34">
        <v>1</v>
      </c>
      <c r="AK209" s="25">
        <v>98</v>
      </c>
      <c r="AL209" s="112">
        <f t="shared" si="67"/>
        <v>14.92</v>
      </c>
      <c r="AM209" s="35">
        <f t="shared" si="68"/>
        <v>66.823056300268092</v>
      </c>
      <c r="AN209" s="36">
        <f t="shared" si="69"/>
        <v>5</v>
      </c>
      <c r="AO209" s="35">
        <f t="shared" si="70"/>
        <v>33.1769436997319</v>
      </c>
      <c r="AP209" s="30">
        <f t="shared" si="71"/>
        <v>162.05061366351688</v>
      </c>
      <c r="AQ209" s="107">
        <f t="shared" si="72"/>
        <v>10.86130118388183</v>
      </c>
      <c r="AR209" s="109">
        <f t="shared" si="73"/>
        <v>93.297587131367294</v>
      </c>
      <c r="AS209" s="34">
        <f t="shared" si="74"/>
        <v>8</v>
      </c>
      <c r="AT209" s="37">
        <v>0</v>
      </c>
      <c r="AU209" s="38">
        <f t="shared" si="75"/>
        <v>0</v>
      </c>
      <c r="AV209" s="37">
        <v>0</v>
      </c>
      <c r="AW209" s="66"/>
      <c r="AX209" s="37">
        <v>1</v>
      </c>
      <c r="AY209" s="37">
        <f t="shared" si="61"/>
        <v>8</v>
      </c>
      <c r="AZ209" s="37">
        <v>6</v>
      </c>
      <c r="BA209" s="37">
        <f t="shared" si="77"/>
        <v>48</v>
      </c>
      <c r="BB209" s="37">
        <v>0</v>
      </c>
      <c r="BC209" s="37">
        <v>8</v>
      </c>
      <c r="BD209" s="37">
        <v>0</v>
      </c>
      <c r="BE209" s="37" t="s">
        <v>375</v>
      </c>
      <c r="BF209" s="37" t="s">
        <v>376</v>
      </c>
      <c r="BG209" s="128">
        <f t="shared" si="76"/>
        <v>31</v>
      </c>
      <c r="BH209" s="75">
        <v>24</v>
      </c>
      <c r="BI209" s="75">
        <v>35</v>
      </c>
    </row>
    <row r="210" spans="1:61" s="1" customFormat="1" x14ac:dyDescent="0.3">
      <c r="A210" s="28" t="s">
        <v>269</v>
      </c>
      <c r="B210" s="28" t="s">
        <v>282</v>
      </c>
      <c r="C210" s="29" t="s">
        <v>294</v>
      </c>
      <c r="D210" s="29" t="s">
        <v>298</v>
      </c>
      <c r="E210" s="102">
        <v>24541</v>
      </c>
      <c r="F210" s="31">
        <v>76.2</v>
      </c>
      <c r="G210" s="36">
        <f t="shared" si="62"/>
        <v>8</v>
      </c>
      <c r="H210" s="29" t="s">
        <v>351</v>
      </c>
      <c r="I210" s="69">
        <f t="shared" si="63"/>
        <v>5</v>
      </c>
      <c r="J210" s="32">
        <v>3</v>
      </c>
      <c r="K210" s="32">
        <v>0</v>
      </c>
      <c r="L210" s="32">
        <v>0</v>
      </c>
      <c r="M210" s="32">
        <v>1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3">
        <v>21838</v>
      </c>
      <c r="V210" s="32">
        <v>1</v>
      </c>
      <c r="W210" s="32">
        <v>0</v>
      </c>
      <c r="X210" s="32">
        <v>0</v>
      </c>
      <c r="Y210" s="32">
        <v>0</v>
      </c>
      <c r="Z210" s="32">
        <v>0</v>
      </c>
      <c r="AA210" s="32">
        <v>0</v>
      </c>
      <c r="AB210" s="32">
        <v>0</v>
      </c>
      <c r="AC210" s="32">
        <v>0</v>
      </c>
      <c r="AD210" s="32">
        <v>0</v>
      </c>
      <c r="AE210" s="32">
        <v>0</v>
      </c>
      <c r="AF210" s="42">
        <v>0</v>
      </c>
      <c r="AG210" s="31">
        <f t="shared" si="64"/>
        <v>1</v>
      </c>
      <c r="AH210" s="25">
        <f t="shared" si="65"/>
        <v>1091.9000000000001</v>
      </c>
      <c r="AI210" s="25">
        <f t="shared" si="66"/>
        <v>469</v>
      </c>
      <c r="AJ210" s="34">
        <v>1</v>
      </c>
      <c r="AK210" s="25">
        <v>468</v>
      </c>
      <c r="AL210" s="112">
        <f t="shared" si="67"/>
        <v>54.594999999999999</v>
      </c>
      <c r="AM210" s="35">
        <f t="shared" si="68"/>
        <v>57.047348658302042</v>
      </c>
      <c r="AN210" s="36">
        <f t="shared" si="69"/>
        <v>5</v>
      </c>
      <c r="AO210" s="35">
        <f t="shared" si="70"/>
        <v>42.952651341697958</v>
      </c>
      <c r="AP210" s="30">
        <f t="shared" si="71"/>
        <v>222.46444725153827</v>
      </c>
      <c r="AQ210" s="107">
        <f t="shared" si="72"/>
        <v>4.0748135772788396</v>
      </c>
      <c r="AR210" s="109">
        <f t="shared" si="73"/>
        <v>98.168330433189851</v>
      </c>
      <c r="AS210" s="34">
        <f t="shared" si="74"/>
        <v>8</v>
      </c>
      <c r="AT210" s="37">
        <v>6</v>
      </c>
      <c r="AU210" s="38">
        <f t="shared" si="75"/>
        <v>24.448881463673036</v>
      </c>
      <c r="AV210" s="37">
        <v>1</v>
      </c>
      <c r="AW210" s="66"/>
      <c r="AX210" s="37">
        <v>18</v>
      </c>
      <c r="AY210" s="37">
        <f t="shared" si="61"/>
        <v>144</v>
      </c>
      <c r="AZ210" s="37">
        <v>26</v>
      </c>
      <c r="BA210" s="37">
        <f t="shared" si="77"/>
        <v>208</v>
      </c>
      <c r="BB210" s="37">
        <v>9</v>
      </c>
      <c r="BC210" s="37">
        <v>18</v>
      </c>
      <c r="BD210" s="37">
        <v>5</v>
      </c>
      <c r="BE210" s="37" t="s">
        <v>375</v>
      </c>
      <c r="BF210" s="37" t="s">
        <v>376</v>
      </c>
      <c r="BG210" s="128">
        <f t="shared" si="76"/>
        <v>31</v>
      </c>
      <c r="BH210" s="75">
        <v>99</v>
      </c>
      <c r="BI210" s="75">
        <v>166</v>
      </c>
    </row>
    <row r="211" spans="1:61" s="1" customFormat="1" x14ac:dyDescent="0.3">
      <c r="A211" s="28" t="s">
        <v>269</v>
      </c>
      <c r="B211" s="28" t="s">
        <v>303</v>
      </c>
      <c r="C211" s="29" t="s">
        <v>306</v>
      </c>
      <c r="D211" s="29" t="s">
        <v>310</v>
      </c>
      <c r="E211" s="102">
        <v>7949</v>
      </c>
      <c r="F211" s="31">
        <v>195.1</v>
      </c>
      <c r="G211" s="36">
        <f t="shared" si="62"/>
        <v>10</v>
      </c>
      <c r="H211" s="29" t="s">
        <v>352</v>
      </c>
      <c r="I211" s="69">
        <f t="shared" si="63"/>
        <v>3</v>
      </c>
      <c r="J211" s="32">
        <v>3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3">
        <v>5486</v>
      </c>
      <c r="V211" s="32">
        <v>2</v>
      </c>
      <c r="W211" s="32">
        <v>0</v>
      </c>
      <c r="X211" s="32">
        <v>0</v>
      </c>
      <c r="Y211" s="32">
        <v>0</v>
      </c>
      <c r="Z211" s="32">
        <v>0</v>
      </c>
      <c r="AA211" s="32">
        <v>0</v>
      </c>
      <c r="AB211" s="32">
        <v>0</v>
      </c>
      <c r="AC211" s="32">
        <v>0</v>
      </c>
      <c r="AD211" s="32">
        <v>0</v>
      </c>
      <c r="AE211" s="32">
        <v>0</v>
      </c>
      <c r="AF211" s="42">
        <v>0</v>
      </c>
      <c r="AG211" s="31">
        <f t="shared" si="64"/>
        <v>2</v>
      </c>
      <c r="AH211" s="25">
        <f t="shared" si="65"/>
        <v>274.3</v>
      </c>
      <c r="AI211" s="25">
        <f t="shared" si="66"/>
        <v>104</v>
      </c>
      <c r="AJ211" s="34">
        <v>1</v>
      </c>
      <c r="AK211" s="25">
        <v>103</v>
      </c>
      <c r="AL211" s="112">
        <f t="shared" si="67"/>
        <v>13.715</v>
      </c>
      <c r="AM211" s="35">
        <f t="shared" si="68"/>
        <v>62.085308056872037</v>
      </c>
      <c r="AN211" s="36">
        <f t="shared" si="69"/>
        <v>5</v>
      </c>
      <c r="AO211" s="35">
        <f t="shared" si="70"/>
        <v>37.914691943127963</v>
      </c>
      <c r="AP211" s="30">
        <f t="shared" si="71"/>
        <v>172.53742609133226</v>
      </c>
      <c r="AQ211" s="107">
        <f t="shared" si="72"/>
        <v>12.580198767140521</v>
      </c>
      <c r="AR211" s="109">
        <f t="shared" si="73"/>
        <v>92.708713087860005</v>
      </c>
      <c r="AS211" s="34">
        <f t="shared" si="74"/>
        <v>8</v>
      </c>
      <c r="AT211" s="37">
        <v>1</v>
      </c>
      <c r="AU211" s="38">
        <f t="shared" si="75"/>
        <v>12.580198767140521</v>
      </c>
      <c r="AV211" s="37">
        <v>0</v>
      </c>
      <c r="AW211" s="66"/>
      <c r="AX211" s="37">
        <v>1</v>
      </c>
      <c r="AY211" s="37">
        <f t="shared" si="61"/>
        <v>8</v>
      </c>
      <c r="AZ211" s="37">
        <v>2</v>
      </c>
      <c r="BA211" s="37">
        <f t="shared" si="77"/>
        <v>16</v>
      </c>
      <c r="BB211" s="37">
        <v>0</v>
      </c>
      <c r="BC211" s="37">
        <v>5</v>
      </c>
      <c r="BD211" s="37">
        <v>5</v>
      </c>
      <c r="BE211" s="37" t="s">
        <v>375</v>
      </c>
      <c r="BF211" s="37" t="s">
        <v>376</v>
      </c>
      <c r="BG211" s="128">
        <f t="shared" si="76"/>
        <v>31</v>
      </c>
      <c r="BH211" s="75">
        <v>44</v>
      </c>
      <c r="BI211" s="75">
        <v>74</v>
      </c>
    </row>
    <row r="212" spans="1:61" s="1" customFormat="1" x14ac:dyDescent="0.3">
      <c r="A212" s="28" t="s">
        <v>269</v>
      </c>
      <c r="B212" s="28" t="s">
        <v>303</v>
      </c>
      <c r="C212" s="29" t="s">
        <v>315</v>
      </c>
      <c r="D212" s="29" t="s">
        <v>318</v>
      </c>
      <c r="E212" s="102">
        <v>21663</v>
      </c>
      <c r="F212" s="31">
        <v>207.5</v>
      </c>
      <c r="G212" s="36">
        <f t="shared" si="62"/>
        <v>10</v>
      </c>
      <c r="H212" s="29" t="s">
        <v>352</v>
      </c>
      <c r="I212" s="69">
        <f t="shared" si="63"/>
        <v>3</v>
      </c>
      <c r="J212" s="32">
        <v>3</v>
      </c>
      <c r="K212" s="32">
        <v>1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3">
        <v>16944</v>
      </c>
      <c r="V212" s="32">
        <v>7</v>
      </c>
      <c r="W212" s="32">
        <v>0</v>
      </c>
      <c r="X212" s="32">
        <v>0</v>
      </c>
      <c r="Y212" s="32">
        <v>0</v>
      </c>
      <c r="Z212" s="32">
        <v>0</v>
      </c>
      <c r="AA212" s="32">
        <v>0</v>
      </c>
      <c r="AB212" s="32">
        <v>0</v>
      </c>
      <c r="AC212" s="32">
        <v>0</v>
      </c>
      <c r="AD212" s="32">
        <v>0</v>
      </c>
      <c r="AE212" s="32">
        <v>0</v>
      </c>
      <c r="AF212" s="42">
        <v>0</v>
      </c>
      <c r="AG212" s="31">
        <f t="shared" si="64"/>
        <v>7</v>
      </c>
      <c r="AH212" s="25">
        <f t="shared" si="65"/>
        <v>847.2</v>
      </c>
      <c r="AI212" s="25">
        <f t="shared" si="66"/>
        <v>321</v>
      </c>
      <c r="AJ212" s="34">
        <v>4</v>
      </c>
      <c r="AK212" s="25">
        <v>317</v>
      </c>
      <c r="AL212" s="112">
        <f t="shared" si="67"/>
        <v>42.36</v>
      </c>
      <c r="AM212" s="35">
        <f t="shared" si="68"/>
        <v>62.110481586402265</v>
      </c>
      <c r="AN212" s="36">
        <f t="shared" si="69"/>
        <v>5</v>
      </c>
      <c r="AO212" s="35">
        <f t="shared" si="70"/>
        <v>37.889518413597735</v>
      </c>
      <c r="AP212" s="30">
        <f t="shared" si="71"/>
        <v>195.54078382495501</v>
      </c>
      <c r="AQ212" s="107">
        <f t="shared" si="72"/>
        <v>18.464663250703964</v>
      </c>
      <c r="AR212" s="109">
        <f t="shared" si="73"/>
        <v>90.557129367327661</v>
      </c>
      <c r="AS212" s="34">
        <f t="shared" si="74"/>
        <v>8</v>
      </c>
      <c r="AT212" s="37">
        <v>8</v>
      </c>
      <c r="AU212" s="38">
        <f t="shared" si="75"/>
        <v>36.929326501407928</v>
      </c>
      <c r="AV212" s="37">
        <v>1</v>
      </c>
      <c r="AW212" s="66"/>
      <c r="AX212" s="37">
        <v>2</v>
      </c>
      <c r="AY212" s="37">
        <f t="shared" si="61"/>
        <v>16</v>
      </c>
      <c r="AZ212" s="37">
        <v>7</v>
      </c>
      <c r="BA212" s="37">
        <f t="shared" si="77"/>
        <v>56</v>
      </c>
      <c r="BB212" s="37">
        <v>1</v>
      </c>
      <c r="BC212" s="37">
        <v>11</v>
      </c>
      <c r="BD212" s="37">
        <v>5</v>
      </c>
      <c r="BE212" s="37" t="s">
        <v>375</v>
      </c>
      <c r="BF212" s="37" t="s">
        <v>376</v>
      </c>
      <c r="BG212" s="128">
        <f t="shared" si="76"/>
        <v>31</v>
      </c>
      <c r="BH212" s="75">
        <v>121</v>
      </c>
      <c r="BI212" s="75">
        <v>144</v>
      </c>
    </row>
    <row r="213" spans="1:61" s="1" customFormat="1" x14ac:dyDescent="0.3">
      <c r="A213" s="28" t="s">
        <v>269</v>
      </c>
      <c r="B213" s="28" t="s">
        <v>303</v>
      </c>
      <c r="C213" s="29" t="s">
        <v>315</v>
      </c>
      <c r="D213" s="29" t="s">
        <v>319</v>
      </c>
      <c r="E213" s="102">
        <v>27177</v>
      </c>
      <c r="F213" s="31">
        <v>223.9</v>
      </c>
      <c r="G213" s="36">
        <f t="shared" si="62"/>
        <v>10</v>
      </c>
      <c r="H213" s="29" t="s">
        <v>352</v>
      </c>
      <c r="I213" s="69">
        <f t="shared" si="63"/>
        <v>3</v>
      </c>
      <c r="J213" s="32">
        <v>5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3">
        <v>19580</v>
      </c>
      <c r="V213" s="32">
        <v>11</v>
      </c>
      <c r="W213" s="32">
        <v>0</v>
      </c>
      <c r="X213" s="32">
        <v>0</v>
      </c>
      <c r="Y213" s="32">
        <v>0</v>
      </c>
      <c r="Z213" s="32">
        <v>0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42">
        <v>0</v>
      </c>
      <c r="AG213" s="31">
        <f t="shared" si="64"/>
        <v>11</v>
      </c>
      <c r="AH213" s="25">
        <f t="shared" si="65"/>
        <v>979</v>
      </c>
      <c r="AI213" s="25">
        <f t="shared" si="66"/>
        <v>262</v>
      </c>
      <c r="AJ213" s="34">
        <v>7</v>
      </c>
      <c r="AK213" s="25">
        <v>255</v>
      </c>
      <c r="AL213" s="112">
        <f t="shared" si="67"/>
        <v>48.95</v>
      </c>
      <c r="AM213" s="35">
        <f t="shared" si="68"/>
        <v>73.237997957099083</v>
      </c>
      <c r="AN213" s="36">
        <f t="shared" si="69"/>
        <v>5</v>
      </c>
      <c r="AO213" s="35">
        <f t="shared" si="70"/>
        <v>26.762002042900917</v>
      </c>
      <c r="AP213" s="30">
        <f t="shared" si="71"/>
        <v>180.11553887478385</v>
      </c>
      <c r="AQ213" s="107">
        <f t="shared" si="72"/>
        <v>25.757073996394009</v>
      </c>
      <c r="AR213" s="109">
        <f t="shared" si="73"/>
        <v>85.699693564862102</v>
      </c>
      <c r="AS213" s="34">
        <f t="shared" si="74"/>
        <v>8</v>
      </c>
      <c r="AT213" s="37">
        <v>6</v>
      </c>
      <c r="AU213" s="38">
        <f t="shared" si="75"/>
        <v>22.077491996909153</v>
      </c>
      <c r="AV213" s="37">
        <v>0</v>
      </c>
      <c r="AW213" s="66"/>
      <c r="AX213" s="37">
        <v>1</v>
      </c>
      <c r="AY213" s="37">
        <f t="shared" si="61"/>
        <v>8</v>
      </c>
      <c r="AZ213" s="37">
        <v>8</v>
      </c>
      <c r="BA213" s="37">
        <f t="shared" si="77"/>
        <v>64</v>
      </c>
      <c r="BB213" s="37">
        <v>0</v>
      </c>
      <c r="BC213" s="37">
        <v>18</v>
      </c>
      <c r="BD213" s="37">
        <v>5</v>
      </c>
      <c r="BE213" s="37" t="s">
        <v>375</v>
      </c>
      <c r="BF213" s="37" t="s">
        <v>376</v>
      </c>
      <c r="BG213" s="128">
        <f t="shared" si="76"/>
        <v>31</v>
      </c>
      <c r="BH213" s="75">
        <v>165</v>
      </c>
      <c r="BI213" s="75">
        <v>362</v>
      </c>
    </row>
    <row r="214" spans="1:61" s="1" customFormat="1" x14ac:dyDescent="0.3">
      <c r="A214" s="28" t="s">
        <v>269</v>
      </c>
      <c r="B214" s="28" t="s">
        <v>303</v>
      </c>
      <c r="C214" s="29" t="s">
        <v>320</v>
      </c>
      <c r="D214" s="29" t="s">
        <v>324</v>
      </c>
      <c r="E214" s="102">
        <v>41528</v>
      </c>
      <c r="F214" s="31">
        <v>341.8</v>
      </c>
      <c r="G214" s="36">
        <f t="shared" si="62"/>
        <v>10</v>
      </c>
      <c r="H214" s="29" t="s">
        <v>352</v>
      </c>
      <c r="I214" s="69">
        <f t="shared" si="63"/>
        <v>3</v>
      </c>
      <c r="J214" s="32">
        <v>4</v>
      </c>
      <c r="K214" s="32">
        <v>0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1</v>
      </c>
      <c r="S214" s="32">
        <v>0</v>
      </c>
      <c r="T214" s="32">
        <v>0</v>
      </c>
      <c r="U214" s="33">
        <v>22518</v>
      </c>
      <c r="V214" s="32">
        <v>9</v>
      </c>
      <c r="W214" s="32">
        <v>0</v>
      </c>
      <c r="X214" s="32">
        <v>0</v>
      </c>
      <c r="Y214" s="32">
        <v>0</v>
      </c>
      <c r="Z214" s="32">
        <v>0</v>
      </c>
      <c r="AA214" s="32">
        <v>0</v>
      </c>
      <c r="AB214" s="32">
        <v>0</v>
      </c>
      <c r="AC214" s="32">
        <v>0</v>
      </c>
      <c r="AD214" s="32">
        <v>0</v>
      </c>
      <c r="AE214" s="32">
        <v>0</v>
      </c>
      <c r="AF214" s="42">
        <v>0</v>
      </c>
      <c r="AG214" s="31">
        <f t="shared" si="64"/>
        <v>9</v>
      </c>
      <c r="AH214" s="25">
        <f t="shared" si="65"/>
        <v>1125.9000000000001</v>
      </c>
      <c r="AI214" s="25">
        <f t="shared" si="66"/>
        <v>336</v>
      </c>
      <c r="AJ214" s="34">
        <v>5</v>
      </c>
      <c r="AK214" s="25">
        <v>331</v>
      </c>
      <c r="AL214" s="112">
        <f t="shared" si="67"/>
        <v>56.295000000000002</v>
      </c>
      <c r="AM214" s="35">
        <f t="shared" si="68"/>
        <v>70.157207567279514</v>
      </c>
      <c r="AN214" s="36">
        <f t="shared" si="69"/>
        <v>5</v>
      </c>
      <c r="AO214" s="35">
        <f t="shared" si="70"/>
        <v>29.84279243272049</v>
      </c>
      <c r="AP214" s="30">
        <f t="shared" si="71"/>
        <v>135.55914082065115</v>
      </c>
      <c r="AQ214" s="107">
        <f t="shared" si="72"/>
        <v>12.04006935079946</v>
      </c>
      <c r="AR214" s="109">
        <f t="shared" si="73"/>
        <v>91.118216537880812</v>
      </c>
      <c r="AS214" s="34">
        <f t="shared" si="74"/>
        <v>8</v>
      </c>
      <c r="AT214" s="37">
        <v>2</v>
      </c>
      <c r="AU214" s="38">
        <f t="shared" si="75"/>
        <v>4.8160277403197842</v>
      </c>
      <c r="AV214" s="37">
        <v>1</v>
      </c>
      <c r="AW214" s="66"/>
      <c r="AX214" s="37">
        <v>2</v>
      </c>
      <c r="AY214" s="37">
        <f t="shared" si="61"/>
        <v>16</v>
      </c>
      <c r="AZ214" s="37">
        <v>7</v>
      </c>
      <c r="BA214" s="37">
        <f t="shared" si="77"/>
        <v>56</v>
      </c>
      <c r="BB214" s="37">
        <v>1</v>
      </c>
      <c r="BC214" s="37">
        <v>26</v>
      </c>
      <c r="BD214" s="37">
        <v>5</v>
      </c>
      <c r="BE214" s="37" t="s">
        <v>375</v>
      </c>
      <c r="BF214" s="37" t="s">
        <v>376</v>
      </c>
      <c r="BG214" s="128">
        <f t="shared" si="76"/>
        <v>31</v>
      </c>
      <c r="BH214" s="75">
        <v>344</v>
      </c>
      <c r="BI214" s="75">
        <v>546</v>
      </c>
    </row>
    <row r="215" spans="1:61" s="1" customFormat="1" x14ac:dyDescent="0.3">
      <c r="A215" s="28" t="s">
        <v>269</v>
      </c>
      <c r="B215" s="28" t="s">
        <v>303</v>
      </c>
      <c r="C215" s="29" t="s">
        <v>328</v>
      </c>
      <c r="D215" s="29" t="s">
        <v>330</v>
      </c>
      <c r="E215" s="102">
        <v>67672</v>
      </c>
      <c r="F215" s="31">
        <v>210.6</v>
      </c>
      <c r="G215" s="36">
        <f t="shared" si="62"/>
        <v>10</v>
      </c>
      <c r="H215" s="29" t="s">
        <v>352</v>
      </c>
      <c r="I215" s="69">
        <f t="shared" si="63"/>
        <v>3</v>
      </c>
      <c r="J215" s="32">
        <v>6</v>
      </c>
      <c r="K215" s="32">
        <v>1</v>
      </c>
      <c r="L215" s="32">
        <v>1</v>
      </c>
      <c r="M215" s="32">
        <v>1</v>
      </c>
      <c r="N215" s="32">
        <v>1</v>
      </c>
      <c r="O215" s="32">
        <v>1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3">
        <v>58226</v>
      </c>
      <c r="V215" s="32">
        <v>24</v>
      </c>
      <c r="W215" s="32">
        <v>0</v>
      </c>
      <c r="X215" s="32">
        <v>1</v>
      </c>
      <c r="Y215" s="32">
        <v>0</v>
      </c>
      <c r="Z215" s="32">
        <v>1</v>
      </c>
      <c r="AA215" s="32">
        <v>0</v>
      </c>
      <c r="AB215" s="32">
        <v>0</v>
      </c>
      <c r="AC215" s="32">
        <v>0</v>
      </c>
      <c r="AD215" s="32">
        <v>0</v>
      </c>
      <c r="AE215" s="32">
        <v>0</v>
      </c>
      <c r="AF215" s="42">
        <v>0</v>
      </c>
      <c r="AG215" s="31">
        <f t="shared" si="64"/>
        <v>26</v>
      </c>
      <c r="AH215" s="25">
        <f t="shared" si="65"/>
        <v>2911.3</v>
      </c>
      <c r="AI215" s="25">
        <f t="shared" si="66"/>
        <v>903</v>
      </c>
      <c r="AJ215" s="34">
        <v>28</v>
      </c>
      <c r="AK215" s="25">
        <v>875</v>
      </c>
      <c r="AL215" s="112">
        <f t="shared" si="67"/>
        <v>145.565</v>
      </c>
      <c r="AM215" s="35">
        <f t="shared" si="68"/>
        <v>68.982928588603031</v>
      </c>
      <c r="AN215" s="36">
        <f t="shared" si="69"/>
        <v>5</v>
      </c>
      <c r="AO215" s="35">
        <f t="shared" si="70"/>
        <v>31.017071411396969</v>
      </c>
      <c r="AP215" s="30">
        <f t="shared" si="71"/>
        <v>215.10373566615442</v>
      </c>
      <c r="AQ215" s="107">
        <f t="shared" si="72"/>
        <v>41.376049178389884</v>
      </c>
      <c r="AR215" s="109">
        <f t="shared" si="73"/>
        <v>80.764606876653048</v>
      </c>
      <c r="AS215" s="34">
        <f t="shared" si="74"/>
        <v>8</v>
      </c>
      <c r="AT215" s="37">
        <v>19</v>
      </c>
      <c r="AU215" s="38">
        <f t="shared" si="75"/>
        <v>28.076604799621702</v>
      </c>
      <c r="AV215" s="37">
        <v>2</v>
      </c>
      <c r="AW215" s="66"/>
      <c r="AX215" s="37">
        <v>2</v>
      </c>
      <c r="AY215" s="37">
        <f t="shared" ref="AY215:AY246" si="78">+AX215*8</f>
        <v>16</v>
      </c>
      <c r="AZ215" s="37">
        <v>13</v>
      </c>
      <c r="BA215" s="37">
        <f t="shared" si="77"/>
        <v>104</v>
      </c>
      <c r="BB215" s="37">
        <v>1</v>
      </c>
      <c r="BC215" s="37">
        <v>18</v>
      </c>
      <c r="BD215" s="37">
        <v>5</v>
      </c>
      <c r="BE215" s="37" t="s">
        <v>375</v>
      </c>
      <c r="BF215" s="37" t="s">
        <v>376</v>
      </c>
      <c r="BG215" s="128">
        <f t="shared" si="76"/>
        <v>31</v>
      </c>
      <c r="BH215" s="75">
        <v>517</v>
      </c>
      <c r="BI215" s="75">
        <v>703</v>
      </c>
    </row>
    <row r="216" spans="1:61" s="1" customFormat="1" x14ac:dyDescent="0.3">
      <c r="A216" s="28" t="s">
        <v>160</v>
      </c>
      <c r="B216" s="28" t="s">
        <v>242</v>
      </c>
      <c r="C216" s="29" t="s">
        <v>243</v>
      </c>
      <c r="D216" s="29" t="s">
        <v>244</v>
      </c>
      <c r="E216" s="102">
        <v>12413</v>
      </c>
      <c r="F216" s="30">
        <v>307.2</v>
      </c>
      <c r="G216" s="36">
        <f t="shared" si="62"/>
        <v>10</v>
      </c>
      <c r="H216" s="29" t="s">
        <v>350</v>
      </c>
      <c r="I216" s="69">
        <f t="shared" si="63"/>
        <v>8</v>
      </c>
      <c r="J216" s="32">
        <v>4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3">
        <v>10185</v>
      </c>
      <c r="V216" s="32">
        <v>2</v>
      </c>
      <c r="W216" s="32">
        <v>0</v>
      </c>
      <c r="X216" s="32">
        <v>0</v>
      </c>
      <c r="Y216" s="32">
        <v>0</v>
      </c>
      <c r="Z216" s="32">
        <v>0</v>
      </c>
      <c r="AA216" s="32">
        <v>0</v>
      </c>
      <c r="AB216" s="32">
        <v>0</v>
      </c>
      <c r="AC216" s="32">
        <v>0</v>
      </c>
      <c r="AD216" s="32">
        <v>0</v>
      </c>
      <c r="AE216" s="32">
        <v>0</v>
      </c>
      <c r="AF216" s="42">
        <v>0</v>
      </c>
      <c r="AG216" s="31">
        <f t="shared" si="64"/>
        <v>2</v>
      </c>
      <c r="AH216" s="25">
        <f t="shared" si="65"/>
        <v>509.25</v>
      </c>
      <c r="AI216" s="25">
        <f t="shared" si="66"/>
        <v>128</v>
      </c>
      <c r="AJ216" s="34">
        <v>1</v>
      </c>
      <c r="AK216" s="25">
        <v>127</v>
      </c>
      <c r="AL216" s="112">
        <f t="shared" si="67"/>
        <v>25.462499999999999</v>
      </c>
      <c r="AM216" s="35">
        <f t="shared" si="68"/>
        <v>74.864997545409921</v>
      </c>
      <c r="AN216" s="36">
        <f t="shared" si="69"/>
        <v>5</v>
      </c>
      <c r="AO216" s="35">
        <f t="shared" si="70"/>
        <v>25.135002454590083</v>
      </c>
      <c r="AP216" s="30">
        <f t="shared" si="71"/>
        <v>205.12768871344559</v>
      </c>
      <c r="AQ216" s="107">
        <f t="shared" si="72"/>
        <v>8.0560702489325706</v>
      </c>
      <c r="AR216" s="109">
        <f t="shared" si="73"/>
        <v>96.072655866470299</v>
      </c>
      <c r="AS216" s="34">
        <f t="shared" si="74"/>
        <v>8</v>
      </c>
      <c r="AT216" s="37">
        <v>1</v>
      </c>
      <c r="AU216" s="38">
        <f t="shared" si="75"/>
        <v>8.0560702489325706</v>
      </c>
      <c r="AV216" s="37">
        <v>0</v>
      </c>
      <c r="AW216" s="66" t="s">
        <v>397</v>
      </c>
      <c r="AX216" s="37">
        <v>7</v>
      </c>
      <c r="AY216" s="37">
        <f t="shared" si="78"/>
        <v>56</v>
      </c>
      <c r="AZ216" s="37">
        <v>8</v>
      </c>
      <c r="BA216" s="37">
        <f t="shared" si="77"/>
        <v>64</v>
      </c>
      <c r="BB216" s="37">
        <v>0</v>
      </c>
      <c r="BC216" s="37">
        <v>12</v>
      </c>
      <c r="BD216" s="37">
        <v>0</v>
      </c>
      <c r="BE216" s="37" t="s">
        <v>375</v>
      </c>
      <c r="BF216" s="37" t="s">
        <v>376</v>
      </c>
      <c r="BG216" s="128">
        <f t="shared" si="76"/>
        <v>31</v>
      </c>
      <c r="BH216" s="75">
        <v>41</v>
      </c>
      <c r="BI216" s="75">
        <v>97</v>
      </c>
    </row>
    <row r="217" spans="1:61" s="1" customFormat="1" x14ac:dyDescent="0.3">
      <c r="A217" s="28" t="s">
        <v>160</v>
      </c>
      <c r="B217" s="28" t="s">
        <v>242</v>
      </c>
      <c r="C217" s="29" t="s">
        <v>254</v>
      </c>
      <c r="D217" s="29" t="s">
        <v>255</v>
      </c>
      <c r="E217" s="102">
        <v>50386</v>
      </c>
      <c r="F217" s="30">
        <v>117.2</v>
      </c>
      <c r="G217" s="36">
        <f t="shared" si="62"/>
        <v>10</v>
      </c>
      <c r="H217" s="29" t="s">
        <v>351</v>
      </c>
      <c r="I217" s="69">
        <f t="shared" si="63"/>
        <v>5</v>
      </c>
      <c r="J217" s="32">
        <v>15</v>
      </c>
      <c r="K217" s="32">
        <v>2</v>
      </c>
      <c r="L217" s="32">
        <v>0</v>
      </c>
      <c r="M217" s="32">
        <v>1</v>
      </c>
      <c r="N217" s="32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3">
        <v>47402</v>
      </c>
      <c r="V217" s="32">
        <v>14</v>
      </c>
      <c r="W217" s="32">
        <v>0</v>
      </c>
      <c r="X217" s="32">
        <v>0</v>
      </c>
      <c r="Y217" s="32">
        <v>0</v>
      </c>
      <c r="Z217" s="32">
        <v>0</v>
      </c>
      <c r="AA217" s="32">
        <v>0</v>
      </c>
      <c r="AB217" s="32">
        <v>0</v>
      </c>
      <c r="AC217" s="32">
        <v>0</v>
      </c>
      <c r="AD217" s="32">
        <v>0</v>
      </c>
      <c r="AE217" s="32">
        <v>0</v>
      </c>
      <c r="AF217" s="42">
        <v>0</v>
      </c>
      <c r="AG217" s="31">
        <f t="shared" si="64"/>
        <v>14</v>
      </c>
      <c r="AH217" s="25">
        <f t="shared" si="65"/>
        <v>2370.1</v>
      </c>
      <c r="AI217" s="25">
        <f t="shared" si="66"/>
        <v>349</v>
      </c>
      <c r="AJ217" s="34">
        <v>10</v>
      </c>
      <c r="AK217" s="25">
        <v>339</v>
      </c>
      <c r="AL217" s="112">
        <f t="shared" si="67"/>
        <v>118.505</v>
      </c>
      <c r="AM217" s="35">
        <f t="shared" si="68"/>
        <v>85.274882916332643</v>
      </c>
      <c r="AN217" s="36">
        <f t="shared" si="69"/>
        <v>8</v>
      </c>
      <c r="AO217" s="35">
        <f t="shared" si="70"/>
        <v>14.725117083667355</v>
      </c>
      <c r="AP217" s="30">
        <f t="shared" si="71"/>
        <v>235.19430000396935</v>
      </c>
      <c r="AQ217" s="107">
        <f t="shared" si="72"/>
        <v>19.846782836502204</v>
      </c>
      <c r="AR217" s="109">
        <f t="shared" si="73"/>
        <v>91.561537487869714</v>
      </c>
      <c r="AS217" s="34">
        <f t="shared" si="74"/>
        <v>8</v>
      </c>
      <c r="AT217" s="37">
        <v>2</v>
      </c>
      <c r="AU217" s="38">
        <f t="shared" si="75"/>
        <v>3.9693565673004403</v>
      </c>
      <c r="AV217" s="37">
        <v>1</v>
      </c>
      <c r="AW217" s="66"/>
      <c r="AX217" s="37">
        <v>23</v>
      </c>
      <c r="AY217" s="37">
        <f t="shared" si="78"/>
        <v>184</v>
      </c>
      <c r="AZ217" s="37">
        <v>34</v>
      </c>
      <c r="BA217" s="37">
        <f t="shared" si="77"/>
        <v>272</v>
      </c>
      <c r="BB217" s="37">
        <v>11</v>
      </c>
      <c r="BC217" s="37">
        <v>54</v>
      </c>
      <c r="BD217" s="37">
        <v>0</v>
      </c>
      <c r="BE217" s="37" t="s">
        <v>375</v>
      </c>
      <c r="BF217" s="37" t="s">
        <v>376</v>
      </c>
      <c r="BG217" s="128">
        <f t="shared" si="76"/>
        <v>31</v>
      </c>
      <c r="BH217" s="75">
        <v>259</v>
      </c>
      <c r="BI217" s="75">
        <v>441</v>
      </c>
    </row>
    <row r="218" spans="1:61" s="1" customFormat="1" x14ac:dyDescent="0.3">
      <c r="A218" s="28" t="s">
        <v>160</v>
      </c>
      <c r="B218" s="28" t="s">
        <v>242</v>
      </c>
      <c r="C218" s="29" t="s">
        <v>254</v>
      </c>
      <c r="D218" s="29" t="s">
        <v>256</v>
      </c>
      <c r="E218" s="102">
        <v>18691</v>
      </c>
      <c r="F218" s="30">
        <v>110.8</v>
      </c>
      <c r="G218" s="36">
        <f t="shared" si="62"/>
        <v>10</v>
      </c>
      <c r="H218" s="29" t="s">
        <v>351</v>
      </c>
      <c r="I218" s="69">
        <f t="shared" si="63"/>
        <v>5</v>
      </c>
      <c r="J218" s="32">
        <v>5</v>
      </c>
      <c r="K218" s="32">
        <v>3</v>
      </c>
      <c r="L218" s="32">
        <v>1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3">
        <v>17639</v>
      </c>
      <c r="V218" s="32">
        <v>3</v>
      </c>
      <c r="W218" s="32">
        <v>0</v>
      </c>
      <c r="X218" s="32">
        <v>0</v>
      </c>
      <c r="Y218" s="32">
        <v>0</v>
      </c>
      <c r="Z218" s="32">
        <v>0</v>
      </c>
      <c r="AA218" s="32">
        <v>0</v>
      </c>
      <c r="AB218" s="32">
        <v>0</v>
      </c>
      <c r="AC218" s="32">
        <v>0</v>
      </c>
      <c r="AD218" s="32">
        <v>0</v>
      </c>
      <c r="AE218" s="32">
        <v>0</v>
      </c>
      <c r="AF218" s="42">
        <v>0</v>
      </c>
      <c r="AG218" s="31">
        <f t="shared" si="64"/>
        <v>3</v>
      </c>
      <c r="AH218" s="25">
        <f t="shared" si="65"/>
        <v>881.95</v>
      </c>
      <c r="AI218" s="25">
        <f t="shared" si="66"/>
        <v>80</v>
      </c>
      <c r="AJ218" s="34">
        <v>2</v>
      </c>
      <c r="AK218" s="25">
        <v>78</v>
      </c>
      <c r="AL218" s="112">
        <f t="shared" si="67"/>
        <v>44.097499999999997</v>
      </c>
      <c r="AM218" s="35">
        <f t="shared" si="68"/>
        <v>90.929190997222065</v>
      </c>
      <c r="AN218" s="36">
        <f t="shared" si="69"/>
        <v>8</v>
      </c>
      <c r="AO218" s="35">
        <f t="shared" si="70"/>
        <v>9.0708090027779349</v>
      </c>
      <c r="AP218" s="30">
        <f t="shared" si="71"/>
        <v>235.92905676528812</v>
      </c>
      <c r="AQ218" s="107">
        <f t="shared" si="72"/>
        <v>10.700337060617409</v>
      </c>
      <c r="AR218" s="109">
        <f t="shared" si="73"/>
        <v>95.464595498611033</v>
      </c>
      <c r="AS218" s="34">
        <f t="shared" si="74"/>
        <v>8</v>
      </c>
      <c r="AT218" s="37">
        <v>1</v>
      </c>
      <c r="AU218" s="38">
        <f t="shared" si="75"/>
        <v>5.3501685303087045</v>
      </c>
      <c r="AV218" s="37">
        <v>1</v>
      </c>
      <c r="AW218" s="66"/>
      <c r="AX218" s="37">
        <v>7</v>
      </c>
      <c r="AY218" s="37">
        <f t="shared" si="78"/>
        <v>56</v>
      </c>
      <c r="AZ218" s="37">
        <v>11</v>
      </c>
      <c r="BA218" s="37">
        <f t="shared" si="77"/>
        <v>88</v>
      </c>
      <c r="BB218" s="37">
        <v>1</v>
      </c>
      <c r="BC218" s="37">
        <v>13</v>
      </c>
      <c r="BD218" s="37">
        <v>0</v>
      </c>
      <c r="BE218" s="37" t="s">
        <v>375</v>
      </c>
      <c r="BF218" s="37" t="s">
        <v>376</v>
      </c>
      <c r="BG218" s="128">
        <f t="shared" si="76"/>
        <v>31</v>
      </c>
      <c r="BH218" s="75">
        <v>115</v>
      </c>
      <c r="BI218" s="75">
        <v>120</v>
      </c>
    </row>
    <row r="219" spans="1:61" s="1" customFormat="1" x14ac:dyDescent="0.3">
      <c r="A219" s="28" t="s">
        <v>160</v>
      </c>
      <c r="B219" s="28" t="s">
        <v>242</v>
      </c>
      <c r="C219" s="29" t="s">
        <v>259</v>
      </c>
      <c r="D219" s="29" t="s">
        <v>263</v>
      </c>
      <c r="E219" s="102">
        <v>8052</v>
      </c>
      <c r="F219" s="30">
        <v>166.3</v>
      </c>
      <c r="G219" s="36">
        <f t="shared" si="62"/>
        <v>10</v>
      </c>
      <c r="H219" s="29" t="s">
        <v>350</v>
      </c>
      <c r="I219" s="69">
        <f t="shared" si="63"/>
        <v>8</v>
      </c>
      <c r="J219" s="32">
        <v>3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3">
        <v>7007</v>
      </c>
      <c r="V219" s="32">
        <v>2</v>
      </c>
      <c r="W219" s="32">
        <v>0</v>
      </c>
      <c r="X219" s="32">
        <v>0</v>
      </c>
      <c r="Y219" s="32">
        <v>0</v>
      </c>
      <c r="Z219" s="32">
        <v>0</v>
      </c>
      <c r="AA219" s="32">
        <v>0</v>
      </c>
      <c r="AB219" s="32">
        <v>0</v>
      </c>
      <c r="AC219" s="32">
        <v>0</v>
      </c>
      <c r="AD219" s="32">
        <v>0</v>
      </c>
      <c r="AE219" s="32">
        <v>0</v>
      </c>
      <c r="AF219" s="42">
        <v>0</v>
      </c>
      <c r="AG219" s="31">
        <f t="shared" si="64"/>
        <v>2</v>
      </c>
      <c r="AH219" s="25">
        <f t="shared" si="65"/>
        <v>350.35</v>
      </c>
      <c r="AI219" s="25">
        <f t="shared" si="66"/>
        <v>59</v>
      </c>
      <c r="AJ219" s="34">
        <v>5</v>
      </c>
      <c r="AK219" s="25">
        <v>54</v>
      </c>
      <c r="AL219" s="112">
        <f t="shared" si="67"/>
        <v>17.517499999999998</v>
      </c>
      <c r="AM219" s="35">
        <f t="shared" si="68"/>
        <v>83.159697445411723</v>
      </c>
      <c r="AN219" s="36">
        <f t="shared" si="69"/>
        <v>8</v>
      </c>
      <c r="AO219" s="35">
        <f t="shared" si="70"/>
        <v>16.84030255458827</v>
      </c>
      <c r="AP219" s="30">
        <f t="shared" si="71"/>
        <v>217.55464480874318</v>
      </c>
      <c r="AQ219" s="107">
        <f t="shared" si="72"/>
        <v>62.09637357178341</v>
      </c>
      <c r="AR219" s="109">
        <f t="shared" si="73"/>
        <v>71.457114314257169</v>
      </c>
      <c r="AS219" s="34">
        <f t="shared" si="74"/>
        <v>5</v>
      </c>
      <c r="AT219" s="37">
        <v>1</v>
      </c>
      <c r="AU219" s="38">
        <f t="shared" si="75"/>
        <v>12.419274714356682</v>
      </c>
      <c r="AV219" s="37">
        <v>0</v>
      </c>
      <c r="AW219" s="66" t="s">
        <v>403</v>
      </c>
      <c r="AX219" s="37">
        <v>4</v>
      </c>
      <c r="AY219" s="37">
        <f t="shared" si="78"/>
        <v>32</v>
      </c>
      <c r="AZ219" s="37">
        <v>7</v>
      </c>
      <c r="BA219" s="37">
        <f t="shared" si="77"/>
        <v>56</v>
      </c>
      <c r="BB219" s="37">
        <v>0</v>
      </c>
      <c r="BC219" s="37">
        <v>10</v>
      </c>
      <c r="BD219" s="37">
        <v>0</v>
      </c>
      <c r="BE219" s="37" t="s">
        <v>404</v>
      </c>
      <c r="BF219" s="37" t="s">
        <v>376</v>
      </c>
      <c r="BG219" s="128">
        <f t="shared" si="76"/>
        <v>31</v>
      </c>
      <c r="BH219" s="75">
        <v>60</v>
      </c>
      <c r="BI219" s="75">
        <v>127</v>
      </c>
    </row>
    <row r="220" spans="1:61" s="1" customFormat="1" x14ac:dyDescent="0.3">
      <c r="A220" s="28" t="s">
        <v>160</v>
      </c>
      <c r="B220" s="28" t="s">
        <v>176</v>
      </c>
      <c r="C220" s="29" t="s">
        <v>224</v>
      </c>
      <c r="D220" s="29" t="s">
        <v>225</v>
      </c>
      <c r="E220" s="102">
        <v>8825</v>
      </c>
      <c r="F220" s="30">
        <v>79.599999999999994</v>
      </c>
      <c r="G220" s="36">
        <f t="shared" si="62"/>
        <v>8</v>
      </c>
      <c r="H220" s="29" t="s">
        <v>349</v>
      </c>
      <c r="I220" s="69">
        <f t="shared" si="63"/>
        <v>10</v>
      </c>
      <c r="J220" s="32">
        <v>3</v>
      </c>
      <c r="K220" s="32">
        <v>1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3">
        <v>7064</v>
      </c>
      <c r="V220" s="32">
        <v>2</v>
      </c>
      <c r="W220" s="32">
        <v>0</v>
      </c>
      <c r="X220" s="32">
        <v>0</v>
      </c>
      <c r="Y220" s="32">
        <v>0</v>
      </c>
      <c r="Z220" s="32">
        <v>0</v>
      </c>
      <c r="AA220" s="32">
        <v>0</v>
      </c>
      <c r="AB220" s="32">
        <v>0</v>
      </c>
      <c r="AC220" s="32">
        <v>0</v>
      </c>
      <c r="AD220" s="32">
        <v>0</v>
      </c>
      <c r="AE220" s="32">
        <v>0</v>
      </c>
      <c r="AF220" s="42">
        <v>0</v>
      </c>
      <c r="AG220" s="31">
        <f t="shared" si="64"/>
        <v>2</v>
      </c>
      <c r="AH220" s="25">
        <f t="shared" si="65"/>
        <v>353.2</v>
      </c>
      <c r="AI220" s="25">
        <f t="shared" si="66"/>
        <v>97</v>
      </c>
      <c r="AJ220" s="34">
        <v>1</v>
      </c>
      <c r="AK220" s="25">
        <v>96</v>
      </c>
      <c r="AL220" s="112">
        <f t="shared" si="67"/>
        <v>17.66</v>
      </c>
      <c r="AM220" s="35">
        <f t="shared" si="68"/>
        <v>72.536806342015865</v>
      </c>
      <c r="AN220" s="36">
        <f t="shared" si="69"/>
        <v>5</v>
      </c>
      <c r="AO220" s="35">
        <f t="shared" si="70"/>
        <v>27.463193657984146</v>
      </c>
      <c r="AP220" s="30">
        <f t="shared" si="71"/>
        <v>200.11331444759207</v>
      </c>
      <c r="AQ220" s="107">
        <f t="shared" si="72"/>
        <v>11.331444759206798</v>
      </c>
      <c r="AR220" s="109">
        <f t="shared" si="73"/>
        <v>94.337485843714617</v>
      </c>
      <c r="AS220" s="34">
        <f t="shared" si="74"/>
        <v>8</v>
      </c>
      <c r="AT220" s="37">
        <v>2</v>
      </c>
      <c r="AU220" s="38">
        <f t="shared" si="75"/>
        <v>22.662889518413596</v>
      </c>
      <c r="AV220" s="37">
        <v>1</v>
      </c>
      <c r="AW220" s="66"/>
      <c r="AX220" s="37">
        <v>1</v>
      </c>
      <c r="AY220" s="37">
        <f t="shared" si="78"/>
        <v>8</v>
      </c>
      <c r="AZ220" s="37">
        <v>1</v>
      </c>
      <c r="BA220" s="37">
        <f t="shared" si="77"/>
        <v>8</v>
      </c>
      <c r="BB220" s="37">
        <v>1</v>
      </c>
      <c r="BC220" s="37">
        <v>3</v>
      </c>
      <c r="BD220" s="37">
        <v>0</v>
      </c>
      <c r="BE220" s="37" t="s">
        <v>375</v>
      </c>
      <c r="BF220" s="37" t="s">
        <v>376</v>
      </c>
      <c r="BG220" s="128">
        <f t="shared" si="76"/>
        <v>31</v>
      </c>
      <c r="BH220" s="75">
        <v>43</v>
      </c>
      <c r="BI220" s="75">
        <v>67</v>
      </c>
    </row>
    <row r="221" spans="1:61" s="1" customFormat="1" x14ac:dyDescent="0.3">
      <c r="A221" s="28" t="s">
        <v>160</v>
      </c>
      <c r="B221" s="28" t="s">
        <v>176</v>
      </c>
      <c r="C221" s="29" t="s">
        <v>224</v>
      </c>
      <c r="D221" s="29" t="s">
        <v>226</v>
      </c>
      <c r="E221" s="102">
        <v>27955</v>
      </c>
      <c r="F221" s="30">
        <v>207.2</v>
      </c>
      <c r="G221" s="36">
        <f t="shared" si="62"/>
        <v>10</v>
      </c>
      <c r="H221" s="29" t="s">
        <v>350</v>
      </c>
      <c r="I221" s="69">
        <f t="shared" si="63"/>
        <v>8</v>
      </c>
      <c r="J221" s="32">
        <v>6</v>
      </c>
      <c r="K221" s="32">
        <v>1</v>
      </c>
      <c r="L221" s="32">
        <v>0</v>
      </c>
      <c r="M221" s="32">
        <v>1</v>
      </c>
      <c r="N221" s="32">
        <v>1</v>
      </c>
      <c r="O221" s="32">
        <v>0</v>
      </c>
      <c r="P221" s="32">
        <v>0</v>
      </c>
      <c r="Q221" s="32">
        <v>1</v>
      </c>
      <c r="R221" s="32">
        <v>0</v>
      </c>
      <c r="S221" s="32">
        <v>0</v>
      </c>
      <c r="T221" s="32">
        <v>0</v>
      </c>
      <c r="U221" s="33">
        <v>27786</v>
      </c>
      <c r="V221" s="32">
        <v>8</v>
      </c>
      <c r="W221" s="32">
        <v>0</v>
      </c>
      <c r="X221" s="32">
        <v>0</v>
      </c>
      <c r="Y221" s="32">
        <v>0</v>
      </c>
      <c r="Z221" s="32">
        <v>59</v>
      </c>
      <c r="AA221" s="32">
        <v>0</v>
      </c>
      <c r="AB221" s="32">
        <v>0</v>
      </c>
      <c r="AC221" s="32">
        <v>0</v>
      </c>
      <c r="AD221" s="32">
        <v>0</v>
      </c>
      <c r="AE221" s="32">
        <v>0</v>
      </c>
      <c r="AF221" s="42">
        <v>0</v>
      </c>
      <c r="AG221" s="31">
        <f t="shared" si="64"/>
        <v>67</v>
      </c>
      <c r="AH221" s="25">
        <f t="shared" si="65"/>
        <v>1389.3</v>
      </c>
      <c r="AI221" s="25">
        <f t="shared" si="66"/>
        <v>557</v>
      </c>
      <c r="AJ221" s="34">
        <v>56</v>
      </c>
      <c r="AK221" s="25">
        <v>501</v>
      </c>
      <c r="AL221" s="112">
        <f t="shared" si="67"/>
        <v>69.465000000000003</v>
      </c>
      <c r="AM221" s="35">
        <f t="shared" si="68"/>
        <v>59.907867271287699</v>
      </c>
      <c r="AN221" s="36">
        <f t="shared" si="69"/>
        <v>5</v>
      </c>
      <c r="AO221" s="35">
        <f t="shared" si="70"/>
        <v>40.092132728712301</v>
      </c>
      <c r="AP221" s="30">
        <f t="shared" si="71"/>
        <v>248.48864246109821</v>
      </c>
      <c r="AQ221" s="107">
        <f t="shared" si="72"/>
        <v>200.32194598461811</v>
      </c>
      <c r="AR221" s="109">
        <f t="shared" si="73"/>
        <v>19.383862376736502</v>
      </c>
      <c r="AS221" s="34">
        <f t="shared" si="74"/>
        <v>3</v>
      </c>
      <c r="AT221" s="37">
        <v>4</v>
      </c>
      <c r="AU221" s="38">
        <f t="shared" si="75"/>
        <v>14.308710427472725</v>
      </c>
      <c r="AV221" s="37">
        <v>2</v>
      </c>
      <c r="AW221" s="66"/>
      <c r="AX221" s="37">
        <v>5</v>
      </c>
      <c r="AY221" s="37">
        <f t="shared" si="78"/>
        <v>40</v>
      </c>
      <c r="AZ221" s="37">
        <v>7</v>
      </c>
      <c r="BA221" s="37">
        <f t="shared" si="77"/>
        <v>56</v>
      </c>
      <c r="BB221" s="37">
        <v>1</v>
      </c>
      <c r="BC221" s="37">
        <v>4</v>
      </c>
      <c r="BD221" s="37">
        <v>5</v>
      </c>
      <c r="BE221" s="37" t="s">
        <v>375</v>
      </c>
      <c r="BF221" s="37" t="s">
        <v>376</v>
      </c>
      <c r="BG221" s="128">
        <f t="shared" si="76"/>
        <v>31</v>
      </c>
      <c r="BH221" s="75">
        <v>151</v>
      </c>
      <c r="BI221" s="75">
        <v>605</v>
      </c>
    </row>
    <row r="222" spans="1:61" s="1" customFormat="1" x14ac:dyDescent="0.3">
      <c r="A222" s="28" t="s">
        <v>160</v>
      </c>
      <c r="B222" s="28" t="s">
        <v>176</v>
      </c>
      <c r="C222" s="29" t="s">
        <v>176</v>
      </c>
      <c r="D222" s="29" t="s">
        <v>238</v>
      </c>
      <c r="E222" s="102">
        <v>247119</v>
      </c>
      <c r="F222" s="30">
        <v>191.6</v>
      </c>
      <c r="G222" s="36">
        <f t="shared" si="62"/>
        <v>10</v>
      </c>
      <c r="H222" s="29" t="s">
        <v>352</v>
      </c>
      <c r="I222" s="69">
        <f t="shared" si="63"/>
        <v>3</v>
      </c>
      <c r="J222" s="32">
        <v>12</v>
      </c>
      <c r="K222" s="32">
        <v>4</v>
      </c>
      <c r="L222" s="32">
        <v>5</v>
      </c>
      <c r="M222" s="32">
        <v>2</v>
      </c>
      <c r="N222" s="32">
        <v>1</v>
      </c>
      <c r="O222" s="32">
        <v>1</v>
      </c>
      <c r="P222" s="32">
        <v>1</v>
      </c>
      <c r="Q222" s="32">
        <v>4</v>
      </c>
      <c r="R222" s="32">
        <v>0</v>
      </c>
      <c r="S222" s="32">
        <v>0</v>
      </c>
      <c r="T222" s="32">
        <v>0</v>
      </c>
      <c r="U222" s="33">
        <v>155937</v>
      </c>
      <c r="V222" s="32">
        <v>73</v>
      </c>
      <c r="W222" s="32">
        <v>2</v>
      </c>
      <c r="X222" s="32">
        <v>0</v>
      </c>
      <c r="Y222" s="32">
        <v>0</v>
      </c>
      <c r="Z222" s="32">
        <v>13</v>
      </c>
      <c r="AA222" s="32">
        <v>0</v>
      </c>
      <c r="AB222" s="32">
        <v>0</v>
      </c>
      <c r="AC222" s="32">
        <v>0</v>
      </c>
      <c r="AD222" s="32">
        <v>0</v>
      </c>
      <c r="AE222" s="32">
        <v>0</v>
      </c>
      <c r="AF222" s="42">
        <v>0</v>
      </c>
      <c r="AG222" s="31">
        <f t="shared" si="64"/>
        <v>88</v>
      </c>
      <c r="AH222" s="25">
        <f t="shared" si="65"/>
        <v>7796.85</v>
      </c>
      <c r="AI222" s="25">
        <f t="shared" si="66"/>
        <v>2550</v>
      </c>
      <c r="AJ222" s="34">
        <v>73</v>
      </c>
      <c r="AK222" s="25">
        <v>2477</v>
      </c>
      <c r="AL222" s="112">
        <f t="shared" si="67"/>
        <v>389.84249999999997</v>
      </c>
      <c r="AM222" s="35">
        <f t="shared" si="68"/>
        <v>67.29448431097174</v>
      </c>
      <c r="AN222" s="36">
        <f t="shared" si="69"/>
        <v>5</v>
      </c>
      <c r="AO222" s="35">
        <f t="shared" si="70"/>
        <v>32.70551568902826</v>
      </c>
      <c r="AP222" s="30">
        <f t="shared" si="71"/>
        <v>157.75496825416096</v>
      </c>
      <c r="AQ222" s="107">
        <f t="shared" si="72"/>
        <v>29.540423844382666</v>
      </c>
      <c r="AR222" s="109">
        <f t="shared" si="73"/>
        <v>81.274489056477933</v>
      </c>
      <c r="AS222" s="34">
        <f t="shared" si="74"/>
        <v>8</v>
      </c>
      <c r="AT222" s="37">
        <v>54</v>
      </c>
      <c r="AU222" s="38">
        <f t="shared" si="75"/>
        <v>21.851820378036493</v>
      </c>
      <c r="AV222" s="37">
        <v>6</v>
      </c>
      <c r="AW222" s="66"/>
      <c r="AX222" s="37">
        <v>34</v>
      </c>
      <c r="AY222" s="37">
        <f t="shared" si="78"/>
        <v>272</v>
      </c>
      <c r="AZ222" s="37">
        <v>36</v>
      </c>
      <c r="BA222" s="37">
        <f t="shared" si="77"/>
        <v>288</v>
      </c>
      <c r="BB222" s="37">
        <v>8</v>
      </c>
      <c r="BC222" s="37">
        <v>17</v>
      </c>
      <c r="BD222" s="37">
        <v>5</v>
      </c>
      <c r="BE222" s="37" t="s">
        <v>375</v>
      </c>
      <c r="BF222" s="37" t="s">
        <v>376</v>
      </c>
      <c r="BG222" s="128">
        <f t="shared" si="76"/>
        <v>31</v>
      </c>
      <c r="BH222" s="75">
        <v>2063</v>
      </c>
      <c r="BI222" s="75">
        <v>2553</v>
      </c>
    </row>
    <row r="223" spans="1:61" s="1" customFormat="1" x14ac:dyDescent="0.3">
      <c r="A223" s="28" t="s">
        <v>160</v>
      </c>
      <c r="B223" s="28" t="s">
        <v>186</v>
      </c>
      <c r="C223" s="29" t="s">
        <v>170</v>
      </c>
      <c r="D223" s="29" t="s">
        <v>204</v>
      </c>
      <c r="E223" s="102">
        <v>8813</v>
      </c>
      <c r="F223" s="30">
        <v>186.5</v>
      </c>
      <c r="G223" s="36">
        <f t="shared" si="62"/>
        <v>10</v>
      </c>
      <c r="H223" s="29" t="s">
        <v>351</v>
      </c>
      <c r="I223" s="69">
        <f t="shared" si="63"/>
        <v>5</v>
      </c>
      <c r="J223" s="32">
        <v>3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3">
        <v>10696</v>
      </c>
      <c r="V223" s="32">
        <v>3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32">
        <v>0</v>
      </c>
      <c r="AC223" s="32">
        <v>0</v>
      </c>
      <c r="AD223" s="32">
        <v>0</v>
      </c>
      <c r="AE223" s="32">
        <v>0</v>
      </c>
      <c r="AF223" s="42">
        <v>0</v>
      </c>
      <c r="AG223" s="31">
        <f t="shared" si="64"/>
        <v>3</v>
      </c>
      <c r="AH223" s="25">
        <f t="shared" si="65"/>
        <v>534.79999999999995</v>
      </c>
      <c r="AI223" s="25">
        <f t="shared" si="66"/>
        <v>73</v>
      </c>
      <c r="AJ223" s="34">
        <v>1</v>
      </c>
      <c r="AK223" s="25">
        <v>72</v>
      </c>
      <c r="AL223" s="112">
        <f t="shared" si="67"/>
        <v>26.74</v>
      </c>
      <c r="AM223" s="35">
        <f t="shared" si="68"/>
        <v>86.35003739715782</v>
      </c>
      <c r="AN223" s="36">
        <f t="shared" si="69"/>
        <v>8</v>
      </c>
      <c r="AO223" s="35">
        <f t="shared" si="70"/>
        <v>13.649962602842185</v>
      </c>
      <c r="AP223" s="30">
        <f t="shared" si="71"/>
        <v>303.41540905480537</v>
      </c>
      <c r="AQ223" s="107">
        <f t="shared" si="72"/>
        <v>11.346873936230567</v>
      </c>
      <c r="AR223" s="109">
        <f t="shared" si="73"/>
        <v>96.260284218399406</v>
      </c>
      <c r="AS223" s="34">
        <f t="shared" si="74"/>
        <v>8</v>
      </c>
      <c r="AT223" s="37">
        <v>0</v>
      </c>
      <c r="AU223" s="38">
        <f t="shared" si="75"/>
        <v>0</v>
      </c>
      <c r="AV223" s="37">
        <v>1</v>
      </c>
      <c r="AW223" s="66" t="s">
        <v>387</v>
      </c>
      <c r="AX223" s="37">
        <v>6</v>
      </c>
      <c r="AY223" s="37">
        <f t="shared" si="78"/>
        <v>48</v>
      </c>
      <c r="AZ223" s="37">
        <v>7</v>
      </c>
      <c r="BA223" s="37">
        <f t="shared" si="77"/>
        <v>56</v>
      </c>
      <c r="BB223" s="48">
        <v>1</v>
      </c>
      <c r="BC223" s="48">
        <v>7</v>
      </c>
      <c r="BD223" s="48">
        <v>0</v>
      </c>
      <c r="BE223" s="48" t="s">
        <v>375</v>
      </c>
      <c r="BF223" s="48" t="s">
        <v>375</v>
      </c>
      <c r="BG223" s="128">
        <f t="shared" si="76"/>
        <v>31</v>
      </c>
      <c r="BH223" s="75">
        <v>32</v>
      </c>
      <c r="BI223" s="75">
        <v>25</v>
      </c>
    </row>
    <row r="224" spans="1:61" s="1" customFormat="1" x14ac:dyDescent="0.3">
      <c r="A224" s="28" t="s">
        <v>160</v>
      </c>
      <c r="B224" s="28" t="s">
        <v>186</v>
      </c>
      <c r="C224" s="29" t="s">
        <v>189</v>
      </c>
      <c r="D224" s="29" t="s">
        <v>192</v>
      </c>
      <c r="E224" s="102">
        <v>12565</v>
      </c>
      <c r="F224" s="30">
        <v>106.2</v>
      </c>
      <c r="G224" s="36">
        <f t="shared" si="62"/>
        <v>10</v>
      </c>
      <c r="H224" s="29" t="s">
        <v>351</v>
      </c>
      <c r="I224" s="69">
        <f t="shared" si="63"/>
        <v>5</v>
      </c>
      <c r="J224" s="32">
        <v>5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3">
        <v>8840</v>
      </c>
      <c r="V224" s="32">
        <v>4</v>
      </c>
      <c r="W224" s="32">
        <v>0</v>
      </c>
      <c r="X224" s="32">
        <v>0</v>
      </c>
      <c r="Y224" s="32">
        <v>0</v>
      </c>
      <c r="Z224" s="32">
        <v>0</v>
      </c>
      <c r="AA224" s="32">
        <v>0</v>
      </c>
      <c r="AB224" s="32">
        <v>0</v>
      </c>
      <c r="AC224" s="32">
        <v>0</v>
      </c>
      <c r="AD224" s="32">
        <v>0</v>
      </c>
      <c r="AE224" s="32">
        <v>0</v>
      </c>
      <c r="AF224" s="42">
        <v>0</v>
      </c>
      <c r="AG224" s="31">
        <f t="shared" si="64"/>
        <v>4</v>
      </c>
      <c r="AH224" s="25">
        <f t="shared" si="65"/>
        <v>442</v>
      </c>
      <c r="AI224" s="25">
        <f t="shared" si="66"/>
        <v>102</v>
      </c>
      <c r="AJ224" s="34">
        <v>1</v>
      </c>
      <c r="AK224" s="25">
        <v>101</v>
      </c>
      <c r="AL224" s="112">
        <f t="shared" si="67"/>
        <v>22.1</v>
      </c>
      <c r="AM224" s="35">
        <f t="shared" si="68"/>
        <v>76.923076923076934</v>
      </c>
      <c r="AN224" s="36">
        <f t="shared" si="69"/>
        <v>8</v>
      </c>
      <c r="AO224" s="35">
        <f t="shared" si="70"/>
        <v>23.076923076923077</v>
      </c>
      <c r="AP224" s="30">
        <f t="shared" si="71"/>
        <v>175.88539594110625</v>
      </c>
      <c r="AQ224" s="107">
        <f t="shared" si="72"/>
        <v>7.9586152009550339</v>
      </c>
      <c r="AR224" s="109">
        <f t="shared" si="73"/>
        <v>95.475113122171948</v>
      </c>
      <c r="AS224" s="34">
        <f t="shared" si="74"/>
        <v>8</v>
      </c>
      <c r="AT224" s="37">
        <v>2</v>
      </c>
      <c r="AU224" s="38">
        <f t="shared" si="75"/>
        <v>15.917230401910068</v>
      </c>
      <c r="AV224" s="37">
        <v>1</v>
      </c>
      <c r="AW224" s="66"/>
      <c r="AX224" s="37">
        <v>6</v>
      </c>
      <c r="AY224" s="37">
        <f t="shared" si="78"/>
        <v>48</v>
      </c>
      <c r="AZ224" s="37">
        <v>7</v>
      </c>
      <c r="BA224" s="37">
        <f t="shared" si="77"/>
        <v>56</v>
      </c>
      <c r="BB224" s="48">
        <v>1</v>
      </c>
      <c r="BC224" s="48">
        <v>11</v>
      </c>
      <c r="BD224" s="48">
        <v>0</v>
      </c>
      <c r="BE224" s="48" t="s">
        <v>375</v>
      </c>
      <c r="BF224" s="48" t="s">
        <v>375</v>
      </c>
      <c r="BG224" s="128">
        <f t="shared" si="76"/>
        <v>31</v>
      </c>
      <c r="BH224" s="75">
        <v>34</v>
      </c>
      <c r="BI224" s="75">
        <v>59</v>
      </c>
    </row>
    <row r="225" spans="1:64" s="1" customFormat="1" x14ac:dyDescent="0.3">
      <c r="A225" s="28" t="s">
        <v>160</v>
      </c>
      <c r="B225" s="28" t="s">
        <v>186</v>
      </c>
      <c r="C225" s="29" t="s">
        <v>214</v>
      </c>
      <c r="D225" s="29" t="s">
        <v>217</v>
      </c>
      <c r="E225" s="102">
        <v>4989</v>
      </c>
      <c r="F225" s="30">
        <v>59.3</v>
      </c>
      <c r="G225" s="36">
        <f t="shared" si="62"/>
        <v>5</v>
      </c>
      <c r="H225" s="29" t="s">
        <v>350</v>
      </c>
      <c r="I225" s="69">
        <f t="shared" si="63"/>
        <v>8</v>
      </c>
      <c r="J225" s="32">
        <v>2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3">
        <v>3247</v>
      </c>
      <c r="V225" s="32">
        <v>0</v>
      </c>
      <c r="W225" s="32">
        <v>0</v>
      </c>
      <c r="X225" s="32">
        <v>0</v>
      </c>
      <c r="Y225" s="32">
        <v>0</v>
      </c>
      <c r="Z225" s="32">
        <v>0</v>
      </c>
      <c r="AA225" s="32">
        <v>0</v>
      </c>
      <c r="AB225" s="32">
        <v>0</v>
      </c>
      <c r="AC225" s="32">
        <v>0</v>
      </c>
      <c r="AD225" s="32">
        <v>0</v>
      </c>
      <c r="AE225" s="32">
        <v>0</v>
      </c>
      <c r="AF225" s="42">
        <v>0</v>
      </c>
      <c r="AG225" s="31">
        <f t="shared" si="64"/>
        <v>0</v>
      </c>
      <c r="AH225" s="25">
        <f t="shared" si="65"/>
        <v>162.35</v>
      </c>
      <c r="AI225" s="25">
        <f t="shared" si="66"/>
        <v>37</v>
      </c>
      <c r="AJ225" s="34">
        <v>0</v>
      </c>
      <c r="AK225" s="25">
        <v>37</v>
      </c>
      <c r="AL225" s="112">
        <f t="shared" si="67"/>
        <v>8.1174999999999997</v>
      </c>
      <c r="AM225" s="35">
        <f t="shared" si="68"/>
        <v>77.209732060363407</v>
      </c>
      <c r="AN225" s="36">
        <f t="shared" si="69"/>
        <v>8</v>
      </c>
      <c r="AO225" s="35">
        <f t="shared" si="70"/>
        <v>22.790267939636589</v>
      </c>
      <c r="AP225" s="30">
        <f t="shared" si="71"/>
        <v>162.70795750651433</v>
      </c>
      <c r="AQ225" s="107">
        <f t="shared" si="72"/>
        <v>0</v>
      </c>
      <c r="AR225" s="109">
        <f t="shared" si="73"/>
        <v>100</v>
      </c>
      <c r="AS225" s="34">
        <f t="shared" si="74"/>
        <v>10</v>
      </c>
      <c r="AT225" s="37">
        <v>0</v>
      </c>
      <c r="AU225" s="38">
        <f t="shared" si="75"/>
        <v>0</v>
      </c>
      <c r="AV225" s="37">
        <v>0</v>
      </c>
      <c r="AW225" s="66" t="s">
        <v>384</v>
      </c>
      <c r="AX225" s="37">
        <v>2</v>
      </c>
      <c r="AY225" s="37">
        <f t="shared" si="78"/>
        <v>16</v>
      </c>
      <c r="AZ225" s="37">
        <v>5</v>
      </c>
      <c r="BA225" s="37">
        <f t="shared" si="77"/>
        <v>40</v>
      </c>
      <c r="BB225" s="48">
        <v>0</v>
      </c>
      <c r="BC225" s="48">
        <v>7</v>
      </c>
      <c r="BD225" s="48">
        <v>0</v>
      </c>
      <c r="BE225" s="48" t="s">
        <v>375</v>
      </c>
      <c r="BF225" s="48" t="s">
        <v>375</v>
      </c>
      <c r="BG225" s="128">
        <f t="shared" si="76"/>
        <v>31</v>
      </c>
      <c r="BH225" s="75">
        <v>49</v>
      </c>
      <c r="BI225" s="75">
        <v>23</v>
      </c>
    </row>
    <row r="226" spans="1:64" s="1" customFormat="1" x14ac:dyDescent="0.3">
      <c r="A226" s="28" t="s">
        <v>160</v>
      </c>
      <c r="B226" s="28" t="s">
        <v>161</v>
      </c>
      <c r="C226" s="29" t="s">
        <v>162</v>
      </c>
      <c r="D226" s="29" t="s">
        <v>166</v>
      </c>
      <c r="E226" s="102">
        <v>10592</v>
      </c>
      <c r="F226" s="30">
        <v>84.1</v>
      </c>
      <c r="G226" s="36">
        <f t="shared" si="62"/>
        <v>8</v>
      </c>
      <c r="H226" s="29" t="s">
        <v>351</v>
      </c>
      <c r="I226" s="69">
        <f t="shared" si="63"/>
        <v>5</v>
      </c>
      <c r="J226" s="32">
        <v>4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3">
        <v>5564</v>
      </c>
      <c r="V226" s="32">
        <v>1</v>
      </c>
      <c r="W226" s="32">
        <v>0</v>
      </c>
      <c r="X226" s="32">
        <v>0</v>
      </c>
      <c r="Y226" s="32">
        <v>0</v>
      </c>
      <c r="Z226" s="32">
        <v>0</v>
      </c>
      <c r="AA226" s="32">
        <v>0</v>
      </c>
      <c r="AB226" s="32">
        <v>0</v>
      </c>
      <c r="AC226" s="32">
        <v>0</v>
      </c>
      <c r="AD226" s="32">
        <v>0</v>
      </c>
      <c r="AE226" s="32">
        <v>0</v>
      </c>
      <c r="AF226" s="42">
        <v>0</v>
      </c>
      <c r="AG226" s="31">
        <f t="shared" si="64"/>
        <v>1</v>
      </c>
      <c r="AH226" s="25">
        <f t="shared" si="65"/>
        <v>278.2</v>
      </c>
      <c r="AI226" s="25">
        <f t="shared" si="66"/>
        <v>49</v>
      </c>
      <c r="AJ226" s="34">
        <v>0</v>
      </c>
      <c r="AK226" s="25">
        <v>49</v>
      </c>
      <c r="AL226" s="112">
        <f t="shared" si="67"/>
        <v>13.91</v>
      </c>
      <c r="AM226" s="35">
        <f t="shared" si="68"/>
        <v>82.386772106398283</v>
      </c>
      <c r="AN226" s="36">
        <f t="shared" si="69"/>
        <v>8</v>
      </c>
      <c r="AO226" s="35">
        <f t="shared" si="70"/>
        <v>17.613227893601728</v>
      </c>
      <c r="AP226" s="30">
        <f t="shared" si="71"/>
        <v>131.32552870090635</v>
      </c>
      <c r="AQ226" s="107">
        <f t="shared" si="72"/>
        <v>0</v>
      </c>
      <c r="AR226" s="109">
        <f t="shared" si="73"/>
        <v>100</v>
      </c>
      <c r="AS226" s="34">
        <f t="shared" si="74"/>
        <v>10</v>
      </c>
      <c r="AT226" s="37">
        <v>1</v>
      </c>
      <c r="AU226" s="38">
        <f t="shared" si="75"/>
        <v>9.4410876132930515</v>
      </c>
      <c r="AV226" s="37">
        <v>1</v>
      </c>
      <c r="AW226" s="66"/>
      <c r="AX226" s="37">
        <v>8</v>
      </c>
      <c r="AY226" s="37">
        <f t="shared" si="78"/>
        <v>64</v>
      </c>
      <c r="AZ226" s="37">
        <v>8</v>
      </c>
      <c r="BA226" s="37">
        <f t="shared" si="77"/>
        <v>64</v>
      </c>
      <c r="BB226" s="48">
        <v>1</v>
      </c>
      <c r="BC226" s="48">
        <v>14</v>
      </c>
      <c r="BD226" s="48">
        <v>0</v>
      </c>
      <c r="BE226" s="48" t="s">
        <v>375</v>
      </c>
      <c r="BF226" s="48" t="s">
        <v>376</v>
      </c>
      <c r="BG226" s="128">
        <f t="shared" si="76"/>
        <v>31</v>
      </c>
      <c r="BH226" s="75">
        <v>24</v>
      </c>
      <c r="BI226" s="75">
        <v>97</v>
      </c>
    </row>
    <row r="227" spans="1:64" s="1" customFormat="1" x14ac:dyDescent="0.3">
      <c r="A227" s="28" t="s">
        <v>160</v>
      </c>
      <c r="B227" s="28" t="s">
        <v>161</v>
      </c>
      <c r="C227" s="29" t="s">
        <v>179</v>
      </c>
      <c r="D227" s="29" t="s">
        <v>184</v>
      </c>
      <c r="E227" s="102">
        <v>3107</v>
      </c>
      <c r="F227" s="30">
        <v>69.099999999999994</v>
      </c>
      <c r="G227" s="36">
        <f t="shared" si="62"/>
        <v>5</v>
      </c>
      <c r="H227" s="29" t="s">
        <v>350</v>
      </c>
      <c r="I227" s="69">
        <f t="shared" si="63"/>
        <v>8</v>
      </c>
      <c r="J227" s="32">
        <v>2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3">
        <v>2268</v>
      </c>
      <c r="V227" s="32">
        <v>2</v>
      </c>
      <c r="W227" s="32">
        <v>0</v>
      </c>
      <c r="X227" s="32">
        <v>0</v>
      </c>
      <c r="Y227" s="32">
        <v>0</v>
      </c>
      <c r="Z227" s="32">
        <v>0</v>
      </c>
      <c r="AA227" s="32">
        <v>0</v>
      </c>
      <c r="AB227" s="32">
        <v>0</v>
      </c>
      <c r="AC227" s="32">
        <v>0</v>
      </c>
      <c r="AD227" s="32">
        <v>0</v>
      </c>
      <c r="AE227" s="32">
        <v>0</v>
      </c>
      <c r="AF227" s="42">
        <v>0</v>
      </c>
      <c r="AG227" s="31">
        <f t="shared" si="64"/>
        <v>2</v>
      </c>
      <c r="AH227" s="25">
        <f t="shared" si="65"/>
        <v>113.4</v>
      </c>
      <c r="AI227" s="25">
        <f t="shared" si="66"/>
        <v>21</v>
      </c>
      <c r="AJ227" s="34">
        <v>0</v>
      </c>
      <c r="AK227" s="25">
        <v>21</v>
      </c>
      <c r="AL227" s="112">
        <f t="shared" si="67"/>
        <v>5.67</v>
      </c>
      <c r="AM227" s="35">
        <f t="shared" si="68"/>
        <v>81.481481481481481</v>
      </c>
      <c r="AN227" s="36">
        <f t="shared" si="69"/>
        <v>8</v>
      </c>
      <c r="AO227" s="35">
        <f t="shared" si="70"/>
        <v>18.518518518518519</v>
      </c>
      <c r="AP227" s="30">
        <f t="shared" si="71"/>
        <v>182.49114901834571</v>
      </c>
      <c r="AQ227" s="107">
        <f t="shared" si="72"/>
        <v>0</v>
      </c>
      <c r="AR227" s="109">
        <f t="shared" si="73"/>
        <v>100</v>
      </c>
      <c r="AS227" s="34">
        <f t="shared" si="74"/>
        <v>10</v>
      </c>
      <c r="AT227" s="37">
        <v>1</v>
      </c>
      <c r="AU227" s="38">
        <f t="shared" si="75"/>
        <v>32.1853878339234</v>
      </c>
      <c r="AV227" s="56">
        <v>0</v>
      </c>
      <c r="AW227" s="66" t="s">
        <v>380</v>
      </c>
      <c r="AX227" s="37">
        <v>2</v>
      </c>
      <c r="AY227" s="37">
        <f t="shared" si="78"/>
        <v>16</v>
      </c>
      <c r="AZ227" s="37">
        <v>4</v>
      </c>
      <c r="BA227" s="37">
        <f t="shared" si="77"/>
        <v>32</v>
      </c>
      <c r="BB227" s="48">
        <v>0</v>
      </c>
      <c r="BC227" s="48">
        <v>6</v>
      </c>
      <c r="BD227" s="48">
        <v>0</v>
      </c>
      <c r="BE227" s="48" t="s">
        <v>375</v>
      </c>
      <c r="BF227" s="48" t="s">
        <v>376</v>
      </c>
      <c r="BG227" s="128">
        <f t="shared" si="76"/>
        <v>31</v>
      </c>
      <c r="BH227" s="75">
        <v>4</v>
      </c>
      <c r="BI227" s="75">
        <v>27</v>
      </c>
    </row>
    <row r="228" spans="1:64" s="1" customFormat="1" x14ac:dyDescent="0.3">
      <c r="A228" s="28" t="s">
        <v>105</v>
      </c>
      <c r="B228" s="28" t="s">
        <v>106</v>
      </c>
      <c r="C228" s="29" t="s">
        <v>106</v>
      </c>
      <c r="D228" s="29" t="s">
        <v>109</v>
      </c>
      <c r="E228" s="102">
        <v>12531</v>
      </c>
      <c r="F228" s="30">
        <v>205.4</v>
      </c>
      <c r="G228" s="36">
        <f t="shared" si="62"/>
        <v>10</v>
      </c>
      <c r="H228" s="29" t="s">
        <v>351</v>
      </c>
      <c r="I228" s="69">
        <f t="shared" si="63"/>
        <v>5</v>
      </c>
      <c r="J228" s="32">
        <v>2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3">
        <v>4455</v>
      </c>
      <c r="V228" s="32">
        <v>4</v>
      </c>
      <c r="W228" s="32">
        <v>0</v>
      </c>
      <c r="X228" s="32">
        <v>0</v>
      </c>
      <c r="Y228" s="32">
        <v>0</v>
      </c>
      <c r="Z228" s="32">
        <v>0</v>
      </c>
      <c r="AA228" s="32">
        <v>0</v>
      </c>
      <c r="AB228" s="32">
        <v>0</v>
      </c>
      <c r="AC228" s="32">
        <v>0</v>
      </c>
      <c r="AD228" s="32">
        <v>0</v>
      </c>
      <c r="AE228" s="32">
        <v>0</v>
      </c>
      <c r="AF228" s="42">
        <v>0</v>
      </c>
      <c r="AG228" s="31">
        <f t="shared" si="64"/>
        <v>4</v>
      </c>
      <c r="AH228" s="25">
        <f t="shared" si="65"/>
        <v>222.75</v>
      </c>
      <c r="AI228" s="25">
        <f t="shared" si="66"/>
        <v>80</v>
      </c>
      <c r="AJ228" s="34">
        <v>3</v>
      </c>
      <c r="AK228" s="25">
        <v>77</v>
      </c>
      <c r="AL228" s="112">
        <f t="shared" si="67"/>
        <v>11.137499999999999</v>
      </c>
      <c r="AM228" s="35">
        <f t="shared" si="68"/>
        <v>64.085297418630745</v>
      </c>
      <c r="AN228" s="36">
        <f t="shared" si="69"/>
        <v>5</v>
      </c>
      <c r="AO228" s="35">
        <f t="shared" si="70"/>
        <v>35.914702581369248</v>
      </c>
      <c r="AP228" s="30">
        <f t="shared" si="71"/>
        <v>88.879578644960503</v>
      </c>
      <c r="AQ228" s="107">
        <f t="shared" si="72"/>
        <v>23.940627244433802</v>
      </c>
      <c r="AR228" s="109">
        <f t="shared" si="73"/>
        <v>73.06397306397308</v>
      </c>
      <c r="AS228" s="34">
        <f t="shared" si="74"/>
        <v>5</v>
      </c>
      <c r="AT228" s="37">
        <v>0</v>
      </c>
      <c r="AU228" s="38">
        <f t="shared" si="75"/>
        <v>0</v>
      </c>
      <c r="AV228" s="37">
        <v>1</v>
      </c>
      <c r="AW228" s="66"/>
      <c r="AX228" s="37">
        <v>1</v>
      </c>
      <c r="AY228" s="37">
        <f t="shared" si="78"/>
        <v>8</v>
      </c>
      <c r="AZ228" s="37">
        <v>10</v>
      </c>
      <c r="BA228" s="37">
        <f t="shared" si="77"/>
        <v>80</v>
      </c>
      <c r="BB228" s="37">
        <v>1</v>
      </c>
      <c r="BC228" s="37">
        <v>14</v>
      </c>
      <c r="BD228" s="37">
        <v>5</v>
      </c>
      <c r="BE228" s="37" t="s">
        <v>376</v>
      </c>
      <c r="BF228" s="37" t="s">
        <v>429</v>
      </c>
      <c r="BG228" s="128">
        <f t="shared" si="76"/>
        <v>30</v>
      </c>
      <c r="BH228" s="75">
        <v>24</v>
      </c>
      <c r="BI228" s="75">
        <v>29</v>
      </c>
      <c r="BJ228" s="12"/>
      <c r="BK228" s="12" t="s">
        <v>503</v>
      </c>
      <c r="BL228" s="132">
        <f>SUM(BL225:BL227)</f>
        <v>0</v>
      </c>
    </row>
    <row r="229" spans="1:64" s="1" customFormat="1" x14ac:dyDescent="0.3">
      <c r="A229" s="28" t="s">
        <v>105</v>
      </c>
      <c r="B229" s="28" t="s">
        <v>122</v>
      </c>
      <c r="C229" s="29" t="s">
        <v>123</v>
      </c>
      <c r="D229" s="29" t="s">
        <v>125</v>
      </c>
      <c r="E229" s="102">
        <v>3339</v>
      </c>
      <c r="F229" s="30">
        <v>64.3</v>
      </c>
      <c r="G229" s="36">
        <f t="shared" si="62"/>
        <v>5</v>
      </c>
      <c r="H229" s="29" t="s">
        <v>351</v>
      </c>
      <c r="I229" s="69">
        <f t="shared" si="63"/>
        <v>5</v>
      </c>
      <c r="J229" s="32">
        <v>1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3">
        <v>1380</v>
      </c>
      <c r="V229" s="32">
        <v>2</v>
      </c>
      <c r="W229" s="32">
        <v>0</v>
      </c>
      <c r="X229" s="32">
        <v>0</v>
      </c>
      <c r="Y229" s="32">
        <v>0</v>
      </c>
      <c r="Z229" s="32">
        <v>0</v>
      </c>
      <c r="AA229" s="32">
        <v>0</v>
      </c>
      <c r="AB229" s="32">
        <v>0</v>
      </c>
      <c r="AC229" s="32">
        <v>0</v>
      </c>
      <c r="AD229" s="32">
        <v>0</v>
      </c>
      <c r="AE229" s="32">
        <v>0</v>
      </c>
      <c r="AF229" s="42">
        <v>0</v>
      </c>
      <c r="AG229" s="31">
        <f t="shared" si="64"/>
        <v>2</v>
      </c>
      <c r="AH229" s="25">
        <f t="shared" si="65"/>
        <v>69</v>
      </c>
      <c r="AI229" s="25">
        <f t="shared" si="66"/>
        <v>18</v>
      </c>
      <c r="AJ229" s="34">
        <v>0</v>
      </c>
      <c r="AK229" s="25">
        <v>18</v>
      </c>
      <c r="AL229" s="112">
        <f t="shared" si="67"/>
        <v>3.45</v>
      </c>
      <c r="AM229" s="35">
        <f t="shared" si="68"/>
        <v>73.91304347826086</v>
      </c>
      <c r="AN229" s="36">
        <f t="shared" si="69"/>
        <v>5</v>
      </c>
      <c r="AO229" s="35">
        <f t="shared" si="70"/>
        <v>26.086956521739129</v>
      </c>
      <c r="AP229" s="30">
        <f t="shared" si="71"/>
        <v>103.32434860736748</v>
      </c>
      <c r="AQ229" s="107">
        <f t="shared" si="72"/>
        <v>0</v>
      </c>
      <c r="AR229" s="109">
        <f t="shared" si="73"/>
        <v>100</v>
      </c>
      <c r="AS229" s="34">
        <f t="shared" si="74"/>
        <v>10</v>
      </c>
      <c r="AT229" s="37">
        <v>0</v>
      </c>
      <c r="AU229" s="38">
        <f t="shared" si="75"/>
        <v>0</v>
      </c>
      <c r="AV229" s="37">
        <v>0</v>
      </c>
      <c r="AW229" s="66"/>
      <c r="AX229" s="37">
        <v>1</v>
      </c>
      <c r="AY229" s="37">
        <f t="shared" si="78"/>
        <v>8</v>
      </c>
      <c r="AZ229" s="37">
        <v>4</v>
      </c>
      <c r="BA229" s="37">
        <f t="shared" si="77"/>
        <v>32</v>
      </c>
      <c r="BB229" s="37">
        <v>0</v>
      </c>
      <c r="BC229" s="37">
        <v>3</v>
      </c>
      <c r="BD229" s="37">
        <v>5</v>
      </c>
      <c r="BE229" s="37" t="s">
        <v>429</v>
      </c>
      <c r="BF229" s="37" t="s">
        <v>429</v>
      </c>
      <c r="BG229" s="128">
        <f t="shared" si="76"/>
        <v>30</v>
      </c>
      <c r="BH229" s="75">
        <v>13</v>
      </c>
      <c r="BI229" s="75">
        <v>32</v>
      </c>
    </row>
    <row r="230" spans="1:64" s="1" customFormat="1" x14ac:dyDescent="0.3">
      <c r="A230" s="28" t="s">
        <v>4</v>
      </c>
      <c r="B230" s="28" t="s">
        <v>5</v>
      </c>
      <c r="C230" s="29" t="s">
        <v>5</v>
      </c>
      <c r="D230" s="29" t="s">
        <v>7</v>
      </c>
      <c r="E230" s="102">
        <v>31322</v>
      </c>
      <c r="F230" s="30">
        <v>237.7</v>
      </c>
      <c r="G230" s="36">
        <f t="shared" si="62"/>
        <v>10</v>
      </c>
      <c r="H230" s="29" t="s">
        <v>351</v>
      </c>
      <c r="I230" s="69">
        <f t="shared" si="63"/>
        <v>5</v>
      </c>
      <c r="J230" s="41">
        <v>3</v>
      </c>
      <c r="K230" s="41">
        <v>3</v>
      </c>
      <c r="L230" s="41">
        <v>1</v>
      </c>
      <c r="M230" s="41">
        <v>1</v>
      </c>
      <c r="N230" s="41">
        <v>1</v>
      </c>
      <c r="O230" s="41">
        <v>0</v>
      </c>
      <c r="P230" s="41">
        <v>0</v>
      </c>
      <c r="Q230" s="32">
        <v>1</v>
      </c>
      <c r="R230" s="41">
        <v>0</v>
      </c>
      <c r="S230" s="41">
        <v>0</v>
      </c>
      <c r="T230" s="41">
        <v>0</v>
      </c>
      <c r="U230" s="33">
        <v>46866</v>
      </c>
      <c r="V230" s="32">
        <v>58</v>
      </c>
      <c r="W230" s="41">
        <v>0</v>
      </c>
      <c r="X230" s="41">
        <v>3</v>
      </c>
      <c r="Y230" s="41">
        <v>0</v>
      </c>
      <c r="Z230" s="41">
        <v>19</v>
      </c>
      <c r="AA230" s="41">
        <v>0</v>
      </c>
      <c r="AB230" s="41">
        <v>0</v>
      </c>
      <c r="AC230" s="41">
        <v>0</v>
      </c>
      <c r="AD230" s="41">
        <v>0</v>
      </c>
      <c r="AE230" s="41">
        <v>0</v>
      </c>
      <c r="AF230" s="42">
        <v>0</v>
      </c>
      <c r="AG230" s="31">
        <f t="shared" si="64"/>
        <v>80</v>
      </c>
      <c r="AH230" s="25">
        <f t="shared" si="65"/>
        <v>2343.3000000000002</v>
      </c>
      <c r="AI230" s="25">
        <f t="shared" si="66"/>
        <v>989</v>
      </c>
      <c r="AJ230" s="34">
        <v>56</v>
      </c>
      <c r="AK230" s="25">
        <v>933</v>
      </c>
      <c r="AL230" s="112">
        <f t="shared" si="67"/>
        <v>117.16500000000001</v>
      </c>
      <c r="AM230" s="35">
        <f t="shared" si="68"/>
        <v>57.794563222805451</v>
      </c>
      <c r="AN230" s="36">
        <f t="shared" si="69"/>
        <v>5</v>
      </c>
      <c r="AO230" s="35">
        <f t="shared" si="70"/>
        <v>42.205436777194549</v>
      </c>
      <c r="AP230" s="30">
        <f t="shared" si="71"/>
        <v>374.06615158674424</v>
      </c>
      <c r="AQ230" s="107">
        <f t="shared" si="72"/>
        <v>178.78807228146351</v>
      </c>
      <c r="AR230" s="109">
        <f t="shared" si="73"/>
        <v>52.204156531387369</v>
      </c>
      <c r="AS230" s="34">
        <f t="shared" si="74"/>
        <v>5</v>
      </c>
      <c r="AT230" s="37">
        <v>4</v>
      </c>
      <c r="AU230" s="38">
        <f t="shared" si="75"/>
        <v>12.770576591533109</v>
      </c>
      <c r="AV230" s="37">
        <v>1</v>
      </c>
      <c r="AW230" s="66"/>
      <c r="AX230" s="37">
        <v>7</v>
      </c>
      <c r="AY230" s="37">
        <f t="shared" si="78"/>
        <v>56</v>
      </c>
      <c r="AZ230" s="37">
        <v>14</v>
      </c>
      <c r="BA230" s="37">
        <f t="shared" si="77"/>
        <v>112</v>
      </c>
      <c r="BB230" s="37">
        <v>2</v>
      </c>
      <c r="BC230" s="37">
        <v>13</v>
      </c>
      <c r="BD230" s="37">
        <v>5</v>
      </c>
      <c r="BE230" s="37" t="s">
        <v>428</v>
      </c>
      <c r="BF230" s="37" t="s">
        <v>429</v>
      </c>
      <c r="BG230" s="128">
        <f t="shared" si="76"/>
        <v>30</v>
      </c>
      <c r="BH230" s="75">
        <v>412</v>
      </c>
      <c r="BI230" s="75">
        <v>529</v>
      </c>
      <c r="BJ230" s="12"/>
      <c r="BK230" s="12"/>
      <c r="BL230" s="12"/>
    </row>
    <row r="231" spans="1:64" s="1" customFormat="1" x14ac:dyDescent="0.3">
      <c r="A231" s="28" t="s">
        <v>269</v>
      </c>
      <c r="B231" s="28" t="s">
        <v>282</v>
      </c>
      <c r="C231" s="29" t="s">
        <v>283</v>
      </c>
      <c r="D231" s="29" t="s">
        <v>284</v>
      </c>
      <c r="E231" s="102">
        <v>10943</v>
      </c>
      <c r="F231" s="31">
        <v>267.7</v>
      </c>
      <c r="G231" s="36">
        <f t="shared" si="62"/>
        <v>10</v>
      </c>
      <c r="H231" s="29" t="s">
        <v>351</v>
      </c>
      <c r="I231" s="69">
        <f t="shared" si="63"/>
        <v>5</v>
      </c>
      <c r="J231" s="32">
        <v>4</v>
      </c>
      <c r="K231" s="32">
        <v>1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3">
        <v>8080</v>
      </c>
      <c r="V231" s="32">
        <v>1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32">
        <v>0</v>
      </c>
      <c r="AC231" s="32">
        <v>0</v>
      </c>
      <c r="AD231" s="32">
        <v>0</v>
      </c>
      <c r="AE231" s="32">
        <v>0</v>
      </c>
      <c r="AF231" s="42">
        <v>0</v>
      </c>
      <c r="AG231" s="31">
        <f t="shared" si="64"/>
        <v>1</v>
      </c>
      <c r="AH231" s="25">
        <f t="shared" si="65"/>
        <v>404</v>
      </c>
      <c r="AI231" s="25">
        <f t="shared" si="66"/>
        <v>105</v>
      </c>
      <c r="AJ231" s="34">
        <v>0</v>
      </c>
      <c r="AK231" s="25">
        <v>105</v>
      </c>
      <c r="AL231" s="112">
        <f t="shared" si="67"/>
        <v>20.2</v>
      </c>
      <c r="AM231" s="35">
        <f t="shared" si="68"/>
        <v>74.009900990099013</v>
      </c>
      <c r="AN231" s="36">
        <f t="shared" si="69"/>
        <v>5</v>
      </c>
      <c r="AO231" s="35">
        <f t="shared" si="70"/>
        <v>25.990099009900991</v>
      </c>
      <c r="AP231" s="30">
        <f t="shared" si="71"/>
        <v>184.59289043223981</v>
      </c>
      <c r="AQ231" s="107">
        <f t="shared" si="72"/>
        <v>0</v>
      </c>
      <c r="AR231" s="109">
        <f t="shared" si="73"/>
        <v>100</v>
      </c>
      <c r="AS231" s="34">
        <f t="shared" si="74"/>
        <v>10</v>
      </c>
      <c r="AT231" s="37">
        <v>4</v>
      </c>
      <c r="AU231" s="38">
        <f t="shared" si="75"/>
        <v>36.553047610344514</v>
      </c>
      <c r="AV231" s="37">
        <v>1</v>
      </c>
      <c r="AW231" s="66"/>
      <c r="AX231" s="37">
        <v>1</v>
      </c>
      <c r="AY231" s="37">
        <f t="shared" si="78"/>
        <v>8</v>
      </c>
      <c r="AZ231" s="37">
        <v>4</v>
      </c>
      <c r="BA231" s="37">
        <f t="shared" si="77"/>
        <v>32</v>
      </c>
      <c r="BB231" s="37">
        <v>1</v>
      </c>
      <c r="BC231" s="37">
        <v>10</v>
      </c>
      <c r="BD231" s="37">
        <v>0</v>
      </c>
      <c r="BE231" s="37" t="s">
        <v>375</v>
      </c>
      <c r="BF231" s="37" t="s">
        <v>376</v>
      </c>
      <c r="BG231" s="128">
        <f t="shared" si="76"/>
        <v>30</v>
      </c>
      <c r="BH231" s="75">
        <v>46</v>
      </c>
      <c r="BI231" s="75">
        <v>43</v>
      </c>
    </row>
    <row r="232" spans="1:64" s="1" customFormat="1" x14ac:dyDescent="0.3">
      <c r="A232" s="28" t="s">
        <v>269</v>
      </c>
      <c r="B232" s="28" t="s">
        <v>303</v>
      </c>
      <c r="C232" s="29" t="s">
        <v>325</v>
      </c>
      <c r="D232" s="29" t="s">
        <v>327</v>
      </c>
      <c r="E232" s="102">
        <v>632</v>
      </c>
      <c r="F232" s="31">
        <v>61</v>
      </c>
      <c r="G232" s="36">
        <f t="shared" si="62"/>
        <v>5</v>
      </c>
      <c r="H232" s="29" t="s">
        <v>351</v>
      </c>
      <c r="I232" s="69">
        <f t="shared" si="63"/>
        <v>5</v>
      </c>
      <c r="J232" s="32">
        <v>1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3">
        <v>1807</v>
      </c>
      <c r="V232" s="32">
        <v>0</v>
      </c>
      <c r="W232" s="32">
        <v>0</v>
      </c>
      <c r="X232" s="32">
        <v>0</v>
      </c>
      <c r="Y232" s="32">
        <v>0</v>
      </c>
      <c r="Z232" s="32">
        <v>0</v>
      </c>
      <c r="AA232" s="32">
        <v>0</v>
      </c>
      <c r="AB232" s="32">
        <v>0</v>
      </c>
      <c r="AC232" s="32">
        <v>0</v>
      </c>
      <c r="AD232" s="32">
        <v>0</v>
      </c>
      <c r="AE232" s="32">
        <v>0</v>
      </c>
      <c r="AF232" s="42">
        <v>0</v>
      </c>
      <c r="AG232" s="31">
        <f t="shared" si="64"/>
        <v>0</v>
      </c>
      <c r="AH232" s="25">
        <f t="shared" si="65"/>
        <v>90.35</v>
      </c>
      <c r="AI232" s="25">
        <f t="shared" si="66"/>
        <v>28</v>
      </c>
      <c r="AJ232" s="34">
        <v>0</v>
      </c>
      <c r="AK232" s="25">
        <v>28</v>
      </c>
      <c r="AL232" s="112">
        <f t="shared" si="67"/>
        <v>4.5175000000000001</v>
      </c>
      <c r="AM232" s="35">
        <f t="shared" si="68"/>
        <v>69.009407858328714</v>
      </c>
      <c r="AN232" s="36">
        <f t="shared" si="69"/>
        <v>5</v>
      </c>
      <c r="AO232" s="35">
        <f t="shared" si="70"/>
        <v>30.990592141671279</v>
      </c>
      <c r="AP232" s="30">
        <f t="shared" si="71"/>
        <v>714.79430379746839</v>
      </c>
      <c r="AQ232" s="107">
        <f t="shared" si="72"/>
        <v>0</v>
      </c>
      <c r="AR232" s="109">
        <f t="shared" si="73"/>
        <v>100</v>
      </c>
      <c r="AS232" s="34">
        <f t="shared" si="74"/>
        <v>10</v>
      </c>
      <c r="AT232" s="37">
        <v>0</v>
      </c>
      <c r="AU232" s="38">
        <f t="shared" si="75"/>
        <v>0</v>
      </c>
      <c r="AV232" s="37">
        <v>0</v>
      </c>
      <c r="AW232" s="66"/>
      <c r="AX232" s="37">
        <v>1</v>
      </c>
      <c r="AY232" s="37">
        <f t="shared" si="78"/>
        <v>8</v>
      </c>
      <c r="AZ232" s="37">
        <v>3</v>
      </c>
      <c r="BA232" s="37">
        <f t="shared" si="77"/>
        <v>24</v>
      </c>
      <c r="BB232" s="37">
        <v>0</v>
      </c>
      <c r="BC232" s="37">
        <v>1</v>
      </c>
      <c r="BD232" s="37">
        <v>5</v>
      </c>
      <c r="BE232" s="37" t="s">
        <v>375</v>
      </c>
      <c r="BF232" s="37" t="s">
        <v>376</v>
      </c>
      <c r="BG232" s="128">
        <f t="shared" si="76"/>
        <v>30</v>
      </c>
      <c r="BH232" s="75">
        <v>9</v>
      </c>
      <c r="BI232" s="75">
        <v>10</v>
      </c>
    </row>
    <row r="233" spans="1:64" s="1" customFormat="1" x14ac:dyDescent="0.3">
      <c r="A233" s="28" t="s">
        <v>4</v>
      </c>
      <c r="B233" s="28" t="s">
        <v>5</v>
      </c>
      <c r="C233" s="29" t="s">
        <v>38</v>
      </c>
      <c r="D233" s="29" t="s">
        <v>39</v>
      </c>
      <c r="E233" s="102">
        <v>8689</v>
      </c>
      <c r="F233" s="30">
        <v>44.4</v>
      </c>
      <c r="G233" s="36">
        <f t="shared" si="62"/>
        <v>3</v>
      </c>
      <c r="H233" s="29" t="s">
        <v>350</v>
      </c>
      <c r="I233" s="69">
        <f t="shared" si="63"/>
        <v>8</v>
      </c>
      <c r="J233" s="41">
        <v>3</v>
      </c>
      <c r="K233" s="41">
        <v>1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33">
        <v>9466</v>
      </c>
      <c r="V233" s="32">
        <v>1</v>
      </c>
      <c r="W233" s="32">
        <v>0</v>
      </c>
      <c r="X233" s="32">
        <v>0</v>
      </c>
      <c r="Y233" s="32">
        <v>0</v>
      </c>
      <c r="Z233" s="32">
        <v>0</v>
      </c>
      <c r="AA233" s="32">
        <v>0</v>
      </c>
      <c r="AB233" s="32">
        <v>0</v>
      </c>
      <c r="AC233" s="32">
        <v>0</v>
      </c>
      <c r="AD233" s="32">
        <v>0</v>
      </c>
      <c r="AE233" s="32">
        <v>0</v>
      </c>
      <c r="AF233" s="42">
        <v>0</v>
      </c>
      <c r="AG233" s="31">
        <f t="shared" si="64"/>
        <v>1</v>
      </c>
      <c r="AH233" s="25">
        <f t="shared" si="65"/>
        <v>473.3</v>
      </c>
      <c r="AI233" s="25">
        <f t="shared" si="66"/>
        <v>70</v>
      </c>
      <c r="AJ233" s="34">
        <v>0</v>
      </c>
      <c r="AK233" s="25">
        <v>70</v>
      </c>
      <c r="AL233" s="112">
        <f t="shared" si="67"/>
        <v>23.664999999999999</v>
      </c>
      <c r="AM233" s="35">
        <f t="shared" si="68"/>
        <v>85.210226072258607</v>
      </c>
      <c r="AN233" s="36">
        <f t="shared" si="69"/>
        <v>8</v>
      </c>
      <c r="AO233" s="35">
        <f t="shared" si="70"/>
        <v>14.78977392774139</v>
      </c>
      <c r="AP233" s="30">
        <f t="shared" si="71"/>
        <v>272.35585222695369</v>
      </c>
      <c r="AQ233" s="107">
        <f t="shared" si="72"/>
        <v>0</v>
      </c>
      <c r="AR233" s="109">
        <f t="shared" si="73"/>
        <v>100</v>
      </c>
      <c r="AS233" s="34">
        <f t="shared" si="74"/>
        <v>10</v>
      </c>
      <c r="AT233" s="37">
        <v>0</v>
      </c>
      <c r="AU233" s="38">
        <f t="shared" si="75"/>
        <v>0</v>
      </c>
      <c r="AV233" s="37">
        <v>0</v>
      </c>
      <c r="AW233" s="66" t="s">
        <v>430</v>
      </c>
      <c r="AX233" s="37">
        <v>2</v>
      </c>
      <c r="AY233" s="37">
        <f t="shared" si="78"/>
        <v>16</v>
      </c>
      <c r="AZ233" s="37">
        <v>7</v>
      </c>
      <c r="BA233" s="37">
        <f t="shared" si="77"/>
        <v>56</v>
      </c>
      <c r="BB233" s="37">
        <v>0</v>
      </c>
      <c r="BC233" s="37">
        <v>9</v>
      </c>
      <c r="BD233" s="37">
        <v>0</v>
      </c>
      <c r="BE233" s="37" t="s">
        <v>428</v>
      </c>
      <c r="BF233" s="37" t="s">
        <v>429</v>
      </c>
      <c r="BG233" s="128">
        <f t="shared" si="76"/>
        <v>29</v>
      </c>
      <c r="BH233" s="75">
        <v>34</v>
      </c>
      <c r="BI233" s="75">
        <v>29</v>
      </c>
      <c r="BJ233" s="12"/>
      <c r="BK233" s="12"/>
      <c r="BL233" s="12"/>
    </row>
    <row r="234" spans="1:64" s="1" customFormat="1" x14ac:dyDescent="0.3">
      <c r="A234" s="28" t="s">
        <v>4</v>
      </c>
      <c r="B234" s="28" t="s">
        <v>5</v>
      </c>
      <c r="C234" s="29" t="s">
        <v>32</v>
      </c>
      <c r="D234" s="29" t="s">
        <v>34</v>
      </c>
      <c r="E234" s="102">
        <v>13379</v>
      </c>
      <c r="F234" s="30">
        <v>98.7</v>
      </c>
      <c r="G234" s="36">
        <f t="shared" si="62"/>
        <v>8</v>
      </c>
      <c r="H234" s="29" t="s">
        <v>351</v>
      </c>
      <c r="I234" s="69">
        <f t="shared" si="63"/>
        <v>5</v>
      </c>
      <c r="J234" s="41">
        <v>4</v>
      </c>
      <c r="K234" s="41">
        <v>1</v>
      </c>
      <c r="L234" s="41">
        <v>0</v>
      </c>
      <c r="M234" s="41">
        <v>1</v>
      </c>
      <c r="N234" s="41">
        <v>0</v>
      </c>
      <c r="O234" s="41">
        <v>0</v>
      </c>
      <c r="P234" s="41">
        <v>0</v>
      </c>
      <c r="Q234" s="32">
        <v>0</v>
      </c>
      <c r="R234" s="41">
        <v>0</v>
      </c>
      <c r="S234" s="41">
        <v>0</v>
      </c>
      <c r="T234" s="41">
        <v>0</v>
      </c>
      <c r="U234" s="33">
        <v>17812</v>
      </c>
      <c r="V234" s="32">
        <v>5</v>
      </c>
      <c r="W234" s="41">
        <v>0</v>
      </c>
      <c r="X234" s="41">
        <v>0</v>
      </c>
      <c r="Y234" s="41">
        <v>0</v>
      </c>
      <c r="Z234" s="41">
        <v>0</v>
      </c>
      <c r="AA234" s="41">
        <v>0</v>
      </c>
      <c r="AB234" s="41">
        <v>0</v>
      </c>
      <c r="AC234" s="41">
        <v>0</v>
      </c>
      <c r="AD234" s="41">
        <v>0</v>
      </c>
      <c r="AE234" s="41">
        <v>0</v>
      </c>
      <c r="AF234" s="43">
        <v>0</v>
      </c>
      <c r="AG234" s="31">
        <f t="shared" si="64"/>
        <v>5</v>
      </c>
      <c r="AH234" s="25">
        <f t="shared" si="65"/>
        <v>890.6</v>
      </c>
      <c r="AI234" s="25">
        <f t="shared" si="66"/>
        <v>69</v>
      </c>
      <c r="AJ234" s="34">
        <v>1</v>
      </c>
      <c r="AK234" s="25">
        <v>68</v>
      </c>
      <c r="AL234" s="112">
        <f t="shared" si="67"/>
        <v>44.53</v>
      </c>
      <c r="AM234" s="35">
        <f t="shared" si="68"/>
        <v>92.252414102852015</v>
      </c>
      <c r="AN234" s="36">
        <f t="shared" si="69"/>
        <v>8</v>
      </c>
      <c r="AO234" s="35">
        <f t="shared" si="70"/>
        <v>7.7475858971479905</v>
      </c>
      <c r="AP234" s="30">
        <f t="shared" si="71"/>
        <v>332.83503998804093</v>
      </c>
      <c r="AQ234" s="107">
        <f t="shared" si="72"/>
        <v>7.4744001793856043</v>
      </c>
      <c r="AR234" s="109">
        <f t="shared" si="73"/>
        <v>97.754322928362896</v>
      </c>
      <c r="AS234" s="34">
        <f t="shared" si="74"/>
        <v>8</v>
      </c>
      <c r="AT234" s="37">
        <v>2</v>
      </c>
      <c r="AU234" s="38">
        <f t="shared" si="75"/>
        <v>14.948800358771209</v>
      </c>
      <c r="AV234" s="37">
        <v>1</v>
      </c>
      <c r="AW234" s="66"/>
      <c r="AX234" s="37">
        <v>6</v>
      </c>
      <c r="AY234" s="37">
        <f t="shared" si="78"/>
        <v>48</v>
      </c>
      <c r="AZ234" s="37">
        <v>9</v>
      </c>
      <c r="BA234" s="37">
        <f t="shared" si="77"/>
        <v>72</v>
      </c>
      <c r="BB234" s="37">
        <v>2</v>
      </c>
      <c r="BC234" s="37">
        <v>14</v>
      </c>
      <c r="BD234" s="37">
        <v>0</v>
      </c>
      <c r="BE234" s="37" t="s">
        <v>428</v>
      </c>
      <c r="BF234" s="37" t="s">
        <v>429</v>
      </c>
      <c r="BG234" s="128">
        <f t="shared" si="76"/>
        <v>29</v>
      </c>
      <c r="BH234" s="75">
        <v>75</v>
      </c>
      <c r="BI234" s="75">
        <v>149</v>
      </c>
      <c r="BJ234" s="12"/>
      <c r="BK234" s="12"/>
      <c r="BL234" s="12"/>
    </row>
    <row r="235" spans="1:64" s="1" customFormat="1" x14ac:dyDescent="0.3">
      <c r="A235" s="28" t="s">
        <v>269</v>
      </c>
      <c r="B235" s="28" t="s">
        <v>270</v>
      </c>
      <c r="C235" s="29" t="s">
        <v>240</v>
      </c>
      <c r="D235" s="29" t="s">
        <v>278</v>
      </c>
      <c r="E235" s="102">
        <v>6868</v>
      </c>
      <c r="F235" s="31">
        <v>22.1</v>
      </c>
      <c r="G235" s="36">
        <f t="shared" si="62"/>
        <v>3</v>
      </c>
      <c r="H235" s="29" t="s">
        <v>350</v>
      </c>
      <c r="I235" s="69">
        <f t="shared" si="63"/>
        <v>8</v>
      </c>
      <c r="J235" s="32">
        <v>2</v>
      </c>
      <c r="K235" s="32">
        <v>1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3">
        <v>6186</v>
      </c>
      <c r="V235" s="32">
        <v>0</v>
      </c>
      <c r="W235" s="32">
        <v>0</v>
      </c>
      <c r="X235" s="32">
        <v>0</v>
      </c>
      <c r="Y235" s="32">
        <v>0</v>
      </c>
      <c r="Z235" s="32">
        <v>0</v>
      </c>
      <c r="AA235" s="32">
        <v>0</v>
      </c>
      <c r="AB235" s="32">
        <v>0</v>
      </c>
      <c r="AC235" s="32">
        <v>0</v>
      </c>
      <c r="AD235" s="32">
        <v>0</v>
      </c>
      <c r="AE235" s="32">
        <v>0</v>
      </c>
      <c r="AF235" s="42">
        <v>0</v>
      </c>
      <c r="AG235" s="31">
        <f t="shared" si="64"/>
        <v>0</v>
      </c>
      <c r="AH235" s="25">
        <f t="shared" si="65"/>
        <v>309.3</v>
      </c>
      <c r="AI235" s="25">
        <f t="shared" si="66"/>
        <v>65</v>
      </c>
      <c r="AJ235" s="34">
        <v>0</v>
      </c>
      <c r="AK235" s="25">
        <v>65</v>
      </c>
      <c r="AL235" s="112">
        <f t="shared" si="67"/>
        <v>15.465</v>
      </c>
      <c r="AM235" s="35">
        <f t="shared" si="68"/>
        <v>78.984804397025542</v>
      </c>
      <c r="AN235" s="36">
        <f t="shared" si="69"/>
        <v>8</v>
      </c>
      <c r="AO235" s="35">
        <f t="shared" si="70"/>
        <v>21.015195602974458</v>
      </c>
      <c r="AP235" s="30">
        <f t="shared" si="71"/>
        <v>225.17472335468841</v>
      </c>
      <c r="AQ235" s="107">
        <f t="shared" si="72"/>
        <v>0</v>
      </c>
      <c r="AR235" s="109">
        <f t="shared" si="73"/>
        <v>100</v>
      </c>
      <c r="AS235" s="34">
        <f t="shared" si="74"/>
        <v>10</v>
      </c>
      <c r="AT235" s="37">
        <v>3</v>
      </c>
      <c r="AU235" s="38">
        <f t="shared" si="75"/>
        <v>43.680838672102503</v>
      </c>
      <c r="AV235" s="37">
        <v>0</v>
      </c>
      <c r="AW235" s="66" t="s">
        <v>396</v>
      </c>
      <c r="AX235" s="37">
        <v>2</v>
      </c>
      <c r="AY235" s="37">
        <f t="shared" si="78"/>
        <v>16</v>
      </c>
      <c r="AZ235" s="37">
        <v>3</v>
      </c>
      <c r="BA235" s="37">
        <f t="shared" si="77"/>
        <v>24</v>
      </c>
      <c r="BB235" s="37">
        <v>0</v>
      </c>
      <c r="BC235" s="37">
        <v>9</v>
      </c>
      <c r="BD235" s="37">
        <v>0</v>
      </c>
      <c r="BE235" s="37" t="s">
        <v>375</v>
      </c>
      <c r="BF235" s="37" t="s">
        <v>376</v>
      </c>
      <c r="BG235" s="128">
        <f t="shared" si="76"/>
        <v>29</v>
      </c>
      <c r="BH235" s="75">
        <v>23</v>
      </c>
      <c r="BI235" s="75">
        <v>34</v>
      </c>
    </row>
    <row r="236" spans="1:64" s="1" customFormat="1" x14ac:dyDescent="0.3">
      <c r="A236" s="28" t="s">
        <v>269</v>
      </c>
      <c r="B236" s="28" t="s">
        <v>270</v>
      </c>
      <c r="C236" s="29" t="s">
        <v>271</v>
      </c>
      <c r="D236" s="29" t="s">
        <v>274</v>
      </c>
      <c r="E236" s="102">
        <v>6723</v>
      </c>
      <c r="F236" s="31">
        <v>47.2</v>
      </c>
      <c r="G236" s="36">
        <f t="shared" si="62"/>
        <v>3</v>
      </c>
      <c r="H236" s="29" t="s">
        <v>349</v>
      </c>
      <c r="I236" s="69">
        <f t="shared" si="63"/>
        <v>10</v>
      </c>
      <c r="J236" s="32">
        <v>2</v>
      </c>
      <c r="K236" s="32">
        <v>1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3">
        <v>7029</v>
      </c>
      <c r="V236" s="32">
        <v>2</v>
      </c>
      <c r="W236" s="32">
        <v>0</v>
      </c>
      <c r="X236" s="32">
        <v>0</v>
      </c>
      <c r="Y236" s="32">
        <v>0</v>
      </c>
      <c r="Z236" s="32">
        <v>0</v>
      </c>
      <c r="AA236" s="32">
        <v>0</v>
      </c>
      <c r="AB236" s="32">
        <v>0</v>
      </c>
      <c r="AC236" s="32">
        <v>0</v>
      </c>
      <c r="AD236" s="32">
        <v>0</v>
      </c>
      <c r="AE236" s="32">
        <v>0</v>
      </c>
      <c r="AF236" s="42">
        <v>0</v>
      </c>
      <c r="AG236" s="31">
        <f t="shared" si="64"/>
        <v>2</v>
      </c>
      <c r="AH236" s="25">
        <f t="shared" si="65"/>
        <v>351.45</v>
      </c>
      <c r="AI236" s="25">
        <f t="shared" si="66"/>
        <v>71</v>
      </c>
      <c r="AJ236" s="34">
        <v>2</v>
      </c>
      <c r="AK236" s="25">
        <v>69</v>
      </c>
      <c r="AL236" s="112">
        <f t="shared" si="67"/>
        <v>17.572500000000002</v>
      </c>
      <c r="AM236" s="35">
        <f t="shared" si="68"/>
        <v>79.797979797979806</v>
      </c>
      <c r="AN236" s="36">
        <f t="shared" si="69"/>
        <v>8</v>
      </c>
      <c r="AO236" s="35">
        <f t="shared" si="70"/>
        <v>20.202020202020201</v>
      </c>
      <c r="AP236" s="30">
        <f t="shared" si="71"/>
        <v>261.37884872824634</v>
      </c>
      <c r="AQ236" s="107">
        <f t="shared" si="72"/>
        <v>29.748624126134164</v>
      </c>
      <c r="AR236" s="109">
        <f t="shared" si="73"/>
        <v>88.618580167875947</v>
      </c>
      <c r="AS236" s="34">
        <f t="shared" si="74"/>
        <v>8</v>
      </c>
      <c r="AT236" s="37">
        <v>1</v>
      </c>
      <c r="AU236" s="38">
        <f t="shared" si="75"/>
        <v>14.874312063067082</v>
      </c>
      <c r="AV236" s="37">
        <v>0</v>
      </c>
      <c r="AW236" s="66" t="s">
        <v>395</v>
      </c>
      <c r="AX236" s="37">
        <v>4</v>
      </c>
      <c r="AY236" s="37">
        <f t="shared" si="78"/>
        <v>32</v>
      </c>
      <c r="AZ236" s="37">
        <v>4</v>
      </c>
      <c r="BA236" s="37">
        <f t="shared" si="77"/>
        <v>32</v>
      </c>
      <c r="BB236" s="37">
        <v>0</v>
      </c>
      <c r="BC236" s="37">
        <v>9</v>
      </c>
      <c r="BD236" s="37">
        <v>0</v>
      </c>
      <c r="BE236" s="37" t="s">
        <v>375</v>
      </c>
      <c r="BF236" s="37" t="s">
        <v>376</v>
      </c>
      <c r="BG236" s="128">
        <f t="shared" si="76"/>
        <v>29</v>
      </c>
      <c r="BH236" s="75">
        <v>26</v>
      </c>
      <c r="BI236" s="75">
        <v>75</v>
      </c>
    </row>
    <row r="237" spans="1:64" s="1" customFormat="1" x14ac:dyDescent="0.3">
      <c r="A237" s="28" t="s">
        <v>269</v>
      </c>
      <c r="B237" s="28" t="s">
        <v>270</v>
      </c>
      <c r="C237" s="29" t="s">
        <v>271</v>
      </c>
      <c r="D237" s="29" t="s">
        <v>275</v>
      </c>
      <c r="E237" s="102">
        <v>7968</v>
      </c>
      <c r="F237" s="47">
        <v>66.2</v>
      </c>
      <c r="G237" s="36">
        <f t="shared" si="62"/>
        <v>5</v>
      </c>
      <c r="H237" s="29" t="s">
        <v>350</v>
      </c>
      <c r="I237" s="69">
        <f t="shared" si="63"/>
        <v>8</v>
      </c>
      <c r="J237" s="32">
        <v>3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3">
        <v>6778</v>
      </c>
      <c r="V237" s="32">
        <v>1</v>
      </c>
      <c r="W237" s="32">
        <v>0</v>
      </c>
      <c r="X237" s="32">
        <v>0</v>
      </c>
      <c r="Y237" s="32">
        <v>0</v>
      </c>
      <c r="Z237" s="32">
        <v>0</v>
      </c>
      <c r="AA237" s="32">
        <v>0</v>
      </c>
      <c r="AB237" s="32">
        <v>0</v>
      </c>
      <c r="AC237" s="32">
        <v>0</v>
      </c>
      <c r="AD237" s="32">
        <v>0</v>
      </c>
      <c r="AE237" s="32">
        <v>0</v>
      </c>
      <c r="AF237" s="42">
        <v>0</v>
      </c>
      <c r="AG237" s="31">
        <f t="shared" si="64"/>
        <v>1</v>
      </c>
      <c r="AH237" s="25">
        <f t="shared" si="65"/>
        <v>338.9</v>
      </c>
      <c r="AI237" s="25">
        <f t="shared" si="66"/>
        <v>55</v>
      </c>
      <c r="AJ237" s="34">
        <v>1</v>
      </c>
      <c r="AK237" s="25">
        <v>54</v>
      </c>
      <c r="AL237" s="112">
        <f t="shared" si="67"/>
        <v>16.945</v>
      </c>
      <c r="AM237" s="35">
        <f t="shared" si="68"/>
        <v>83.77102390085571</v>
      </c>
      <c r="AN237" s="36">
        <f t="shared" si="69"/>
        <v>8</v>
      </c>
      <c r="AO237" s="35">
        <f t="shared" si="70"/>
        <v>16.22897609914429</v>
      </c>
      <c r="AP237" s="30">
        <f t="shared" si="71"/>
        <v>212.66315261044178</v>
      </c>
      <c r="AQ237" s="107">
        <f t="shared" si="72"/>
        <v>12.550200803212849</v>
      </c>
      <c r="AR237" s="109">
        <f t="shared" si="73"/>
        <v>94.098554145765718</v>
      </c>
      <c r="AS237" s="34">
        <f t="shared" si="74"/>
        <v>8</v>
      </c>
      <c r="AT237" s="37">
        <v>3</v>
      </c>
      <c r="AU237" s="38">
        <f t="shared" si="75"/>
        <v>37.650602409638559</v>
      </c>
      <c r="AV237" s="37">
        <v>1</v>
      </c>
      <c r="AW237" s="66"/>
      <c r="AX237" s="37">
        <v>4</v>
      </c>
      <c r="AY237" s="37">
        <f t="shared" si="78"/>
        <v>32</v>
      </c>
      <c r="AZ237" s="37">
        <v>5</v>
      </c>
      <c r="BA237" s="37">
        <f t="shared" si="77"/>
        <v>40</v>
      </c>
      <c r="BB237" s="37">
        <v>1</v>
      </c>
      <c r="BC237" s="37">
        <v>9</v>
      </c>
      <c r="BD237" s="37">
        <v>0</v>
      </c>
      <c r="BE237" s="37" t="s">
        <v>375</v>
      </c>
      <c r="BF237" s="37" t="s">
        <v>376</v>
      </c>
      <c r="BG237" s="128">
        <f t="shared" si="76"/>
        <v>29</v>
      </c>
      <c r="BH237" s="75">
        <v>43</v>
      </c>
      <c r="BI237" s="75">
        <v>98</v>
      </c>
    </row>
    <row r="238" spans="1:64" s="1" customFormat="1" x14ac:dyDescent="0.3">
      <c r="A238" s="28" t="s">
        <v>269</v>
      </c>
      <c r="B238" s="28" t="s">
        <v>276</v>
      </c>
      <c r="C238" s="29" t="s">
        <v>331</v>
      </c>
      <c r="D238" s="29" t="s">
        <v>334</v>
      </c>
      <c r="E238" s="102">
        <v>8143</v>
      </c>
      <c r="F238" s="31">
        <v>59.5</v>
      </c>
      <c r="G238" s="36">
        <f t="shared" si="62"/>
        <v>5</v>
      </c>
      <c r="H238" s="29" t="s">
        <v>350</v>
      </c>
      <c r="I238" s="69">
        <f t="shared" si="63"/>
        <v>8</v>
      </c>
      <c r="J238" s="32">
        <v>3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3">
        <v>5866</v>
      </c>
      <c r="V238" s="32">
        <v>1</v>
      </c>
      <c r="W238" s="32">
        <v>0</v>
      </c>
      <c r="X238" s="32">
        <v>0</v>
      </c>
      <c r="Y238" s="32">
        <v>0</v>
      </c>
      <c r="Z238" s="32">
        <v>0</v>
      </c>
      <c r="AA238" s="32">
        <v>0</v>
      </c>
      <c r="AB238" s="32">
        <v>0</v>
      </c>
      <c r="AC238" s="32">
        <v>0</v>
      </c>
      <c r="AD238" s="32">
        <v>0</v>
      </c>
      <c r="AE238" s="32">
        <v>0</v>
      </c>
      <c r="AF238" s="42">
        <v>0</v>
      </c>
      <c r="AG238" s="31">
        <f t="shared" si="64"/>
        <v>1</v>
      </c>
      <c r="AH238" s="25">
        <f t="shared" si="65"/>
        <v>293.3</v>
      </c>
      <c r="AI238" s="25">
        <f t="shared" si="66"/>
        <v>31</v>
      </c>
      <c r="AJ238" s="34">
        <v>1</v>
      </c>
      <c r="AK238" s="25">
        <v>30</v>
      </c>
      <c r="AL238" s="112">
        <f t="shared" si="67"/>
        <v>14.664999999999999</v>
      </c>
      <c r="AM238" s="35">
        <f t="shared" si="68"/>
        <v>89.430617115581313</v>
      </c>
      <c r="AN238" s="36">
        <f t="shared" si="69"/>
        <v>8</v>
      </c>
      <c r="AO238" s="35">
        <f t="shared" si="70"/>
        <v>10.569382884418683</v>
      </c>
      <c r="AP238" s="30">
        <f t="shared" si="71"/>
        <v>180.09333169593518</v>
      </c>
      <c r="AQ238" s="107">
        <f t="shared" si="72"/>
        <v>12.280486307257766</v>
      </c>
      <c r="AR238" s="109">
        <f t="shared" si="73"/>
        <v>93.181043300375038</v>
      </c>
      <c r="AS238" s="34">
        <f t="shared" si="74"/>
        <v>8</v>
      </c>
      <c r="AT238" s="37">
        <v>0</v>
      </c>
      <c r="AU238" s="38">
        <f t="shared" si="75"/>
        <v>0</v>
      </c>
      <c r="AV238" s="48">
        <v>0</v>
      </c>
      <c r="AW238" s="67" t="s">
        <v>373</v>
      </c>
      <c r="AX238" s="48">
        <v>3</v>
      </c>
      <c r="AY238" s="37">
        <f t="shared" si="78"/>
        <v>24</v>
      </c>
      <c r="AZ238" s="48">
        <v>6</v>
      </c>
      <c r="BA238" s="37">
        <f t="shared" si="77"/>
        <v>48</v>
      </c>
      <c r="BB238" s="48">
        <v>0</v>
      </c>
      <c r="BC238" s="48">
        <v>9</v>
      </c>
      <c r="BD238" s="48">
        <v>0</v>
      </c>
      <c r="BE238" s="48" t="s">
        <v>375</v>
      </c>
      <c r="BF238" s="48" t="s">
        <v>376</v>
      </c>
      <c r="BG238" s="128">
        <f t="shared" si="76"/>
        <v>29</v>
      </c>
      <c r="BH238" s="75">
        <v>43</v>
      </c>
      <c r="BI238" s="75">
        <v>63</v>
      </c>
    </row>
    <row r="239" spans="1:64" s="1" customFormat="1" x14ac:dyDescent="0.3">
      <c r="A239" s="28" t="s">
        <v>269</v>
      </c>
      <c r="B239" s="28" t="s">
        <v>276</v>
      </c>
      <c r="C239" s="29" t="s">
        <v>340</v>
      </c>
      <c r="D239" s="29" t="s">
        <v>341</v>
      </c>
      <c r="E239" s="102">
        <v>25803</v>
      </c>
      <c r="F239" s="31">
        <v>86</v>
      </c>
      <c r="G239" s="36">
        <f t="shared" si="62"/>
        <v>8</v>
      </c>
      <c r="H239" s="29" t="s">
        <v>351</v>
      </c>
      <c r="I239" s="69">
        <f t="shared" si="63"/>
        <v>5</v>
      </c>
      <c r="J239" s="32">
        <v>9</v>
      </c>
      <c r="K239" s="32">
        <v>2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3">
        <v>23023</v>
      </c>
      <c r="V239" s="32">
        <v>4</v>
      </c>
      <c r="W239" s="32">
        <v>0</v>
      </c>
      <c r="X239" s="32">
        <v>0</v>
      </c>
      <c r="Y239" s="32">
        <v>0</v>
      </c>
      <c r="Z239" s="32">
        <v>0</v>
      </c>
      <c r="AA239" s="32">
        <v>0</v>
      </c>
      <c r="AB239" s="32">
        <v>0</v>
      </c>
      <c r="AC239" s="32">
        <v>0</v>
      </c>
      <c r="AD239" s="32">
        <v>0</v>
      </c>
      <c r="AE239" s="32">
        <v>0</v>
      </c>
      <c r="AF239" s="42">
        <v>0</v>
      </c>
      <c r="AG239" s="31">
        <f t="shared" si="64"/>
        <v>4</v>
      </c>
      <c r="AH239" s="25">
        <f t="shared" si="65"/>
        <v>1151.1500000000001</v>
      </c>
      <c r="AI239" s="25">
        <f t="shared" si="66"/>
        <v>242</v>
      </c>
      <c r="AJ239" s="34">
        <v>3</v>
      </c>
      <c r="AK239" s="25">
        <v>239</v>
      </c>
      <c r="AL239" s="112">
        <f t="shared" si="67"/>
        <v>57.557499999999997</v>
      </c>
      <c r="AM239" s="35">
        <f t="shared" si="68"/>
        <v>78.977544194935504</v>
      </c>
      <c r="AN239" s="36">
        <f t="shared" si="69"/>
        <v>8</v>
      </c>
      <c r="AO239" s="35">
        <f t="shared" si="70"/>
        <v>21.022455805064499</v>
      </c>
      <c r="AP239" s="30">
        <f t="shared" si="71"/>
        <v>223.06514746347327</v>
      </c>
      <c r="AQ239" s="107">
        <f t="shared" si="72"/>
        <v>11.626555051738169</v>
      </c>
      <c r="AR239" s="109">
        <f t="shared" si="73"/>
        <v>94.787820874777395</v>
      </c>
      <c r="AS239" s="34">
        <f t="shared" si="74"/>
        <v>8</v>
      </c>
      <c r="AT239" s="37">
        <v>2</v>
      </c>
      <c r="AU239" s="38">
        <f t="shared" si="75"/>
        <v>7.75103670115878</v>
      </c>
      <c r="AV239" s="48">
        <v>1</v>
      </c>
      <c r="AW239" s="67"/>
      <c r="AX239" s="48">
        <v>6</v>
      </c>
      <c r="AY239" s="37">
        <f t="shared" si="78"/>
        <v>48</v>
      </c>
      <c r="AZ239" s="48">
        <v>13</v>
      </c>
      <c r="BA239" s="37">
        <f t="shared" ref="BA239:BA267" si="79">+AZ239*8</f>
        <v>104</v>
      </c>
      <c r="BB239" s="48">
        <v>2</v>
      </c>
      <c r="BC239" s="48">
        <v>30</v>
      </c>
      <c r="BD239" s="48">
        <v>0</v>
      </c>
      <c r="BE239" s="48" t="s">
        <v>375</v>
      </c>
      <c r="BF239" s="48" t="s">
        <v>376</v>
      </c>
      <c r="BG239" s="128">
        <f t="shared" si="76"/>
        <v>29</v>
      </c>
      <c r="BH239" s="75">
        <v>182</v>
      </c>
      <c r="BI239" s="75">
        <v>273</v>
      </c>
    </row>
    <row r="240" spans="1:64" s="1" customFormat="1" x14ac:dyDescent="0.3">
      <c r="A240" s="28" t="s">
        <v>269</v>
      </c>
      <c r="B240" s="28" t="s">
        <v>282</v>
      </c>
      <c r="C240" s="29" t="s">
        <v>294</v>
      </c>
      <c r="D240" s="29" t="s">
        <v>297</v>
      </c>
      <c r="E240" s="102">
        <v>49799</v>
      </c>
      <c r="F240" s="31">
        <v>482.2</v>
      </c>
      <c r="G240" s="36">
        <f t="shared" si="62"/>
        <v>10</v>
      </c>
      <c r="H240" s="29" t="s">
        <v>352</v>
      </c>
      <c r="I240" s="69">
        <f t="shared" si="63"/>
        <v>3</v>
      </c>
      <c r="J240" s="32">
        <v>2</v>
      </c>
      <c r="K240" s="32">
        <v>1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3">
        <v>34789</v>
      </c>
      <c r="V240" s="32">
        <v>9</v>
      </c>
      <c r="W240" s="32">
        <v>0</v>
      </c>
      <c r="X240" s="32">
        <v>1</v>
      </c>
      <c r="Y240" s="32">
        <v>0</v>
      </c>
      <c r="Z240" s="32">
        <v>0</v>
      </c>
      <c r="AA240" s="32">
        <v>0</v>
      </c>
      <c r="AB240" s="32">
        <v>0</v>
      </c>
      <c r="AC240" s="32">
        <v>0</v>
      </c>
      <c r="AD240" s="32">
        <v>0</v>
      </c>
      <c r="AE240" s="32">
        <v>0</v>
      </c>
      <c r="AF240" s="42">
        <v>0</v>
      </c>
      <c r="AG240" s="31">
        <f t="shared" si="64"/>
        <v>10</v>
      </c>
      <c r="AH240" s="25">
        <f t="shared" si="65"/>
        <v>1739.45</v>
      </c>
      <c r="AI240" s="25">
        <f t="shared" si="66"/>
        <v>314</v>
      </c>
      <c r="AJ240" s="34">
        <v>4</v>
      </c>
      <c r="AK240" s="25">
        <v>310</v>
      </c>
      <c r="AL240" s="112">
        <f t="shared" si="67"/>
        <v>86.972499999999997</v>
      </c>
      <c r="AM240" s="35">
        <f t="shared" si="68"/>
        <v>81.948316996751842</v>
      </c>
      <c r="AN240" s="36">
        <f t="shared" si="69"/>
        <v>8</v>
      </c>
      <c r="AO240" s="35">
        <f t="shared" si="70"/>
        <v>18.051683003248154</v>
      </c>
      <c r="AP240" s="30">
        <f t="shared" si="71"/>
        <v>174.64708126669211</v>
      </c>
      <c r="AQ240" s="107">
        <f t="shared" si="72"/>
        <v>8.0322898050161662</v>
      </c>
      <c r="AR240" s="109">
        <f t="shared" si="73"/>
        <v>95.400845094713844</v>
      </c>
      <c r="AS240" s="34">
        <f t="shared" si="74"/>
        <v>8</v>
      </c>
      <c r="AT240" s="37">
        <v>12</v>
      </c>
      <c r="AU240" s="38">
        <f t="shared" si="75"/>
        <v>24.096869415048495</v>
      </c>
      <c r="AV240" s="37">
        <v>1</v>
      </c>
      <c r="AW240" s="66"/>
      <c r="AX240" s="37">
        <v>4</v>
      </c>
      <c r="AY240" s="37">
        <f t="shared" si="78"/>
        <v>32</v>
      </c>
      <c r="AZ240" s="37">
        <v>25</v>
      </c>
      <c r="BA240" s="37">
        <f t="shared" si="79"/>
        <v>200</v>
      </c>
      <c r="BB240" s="37">
        <v>3</v>
      </c>
      <c r="BC240" s="37">
        <v>47</v>
      </c>
      <c r="BD240" s="37">
        <v>0</v>
      </c>
      <c r="BE240" s="37" t="s">
        <v>375</v>
      </c>
      <c r="BF240" s="37" t="s">
        <v>376</v>
      </c>
      <c r="BG240" s="128">
        <f t="shared" si="76"/>
        <v>29</v>
      </c>
      <c r="BH240" s="75">
        <v>186</v>
      </c>
      <c r="BI240" s="75">
        <v>301</v>
      </c>
    </row>
    <row r="241" spans="1:64" s="1" customFormat="1" x14ac:dyDescent="0.3">
      <c r="A241" s="28" t="s">
        <v>160</v>
      </c>
      <c r="B241" s="28" t="s">
        <v>242</v>
      </c>
      <c r="C241" s="29" t="s">
        <v>231</v>
      </c>
      <c r="D241" s="29" t="s">
        <v>253</v>
      </c>
      <c r="E241" s="102">
        <v>13571</v>
      </c>
      <c r="F241" s="30">
        <v>56.6</v>
      </c>
      <c r="G241" s="36">
        <f t="shared" si="62"/>
        <v>5</v>
      </c>
      <c r="H241" s="29" t="s">
        <v>350</v>
      </c>
      <c r="I241" s="69">
        <f t="shared" si="63"/>
        <v>8</v>
      </c>
      <c r="J241" s="32">
        <v>4</v>
      </c>
      <c r="K241" s="32">
        <v>1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3">
        <v>11148</v>
      </c>
      <c r="V241" s="32">
        <v>0</v>
      </c>
      <c r="W241" s="32">
        <v>0</v>
      </c>
      <c r="X241" s="32">
        <v>0</v>
      </c>
      <c r="Y241" s="32">
        <v>0</v>
      </c>
      <c r="Z241" s="32">
        <v>0</v>
      </c>
      <c r="AA241" s="32">
        <v>0</v>
      </c>
      <c r="AB241" s="32">
        <v>0</v>
      </c>
      <c r="AC241" s="32">
        <v>0</v>
      </c>
      <c r="AD241" s="32">
        <v>0</v>
      </c>
      <c r="AE241" s="32">
        <v>0</v>
      </c>
      <c r="AF241" s="42">
        <v>0</v>
      </c>
      <c r="AG241" s="31">
        <f t="shared" si="64"/>
        <v>0</v>
      </c>
      <c r="AH241" s="25">
        <f t="shared" si="65"/>
        <v>557.4</v>
      </c>
      <c r="AI241" s="25">
        <f t="shared" si="66"/>
        <v>53</v>
      </c>
      <c r="AJ241" s="34">
        <v>1</v>
      </c>
      <c r="AK241" s="25">
        <v>52</v>
      </c>
      <c r="AL241" s="112">
        <f t="shared" si="67"/>
        <v>27.87</v>
      </c>
      <c r="AM241" s="35">
        <f t="shared" si="68"/>
        <v>90.491567994259057</v>
      </c>
      <c r="AN241" s="36">
        <f t="shared" si="69"/>
        <v>8</v>
      </c>
      <c r="AO241" s="35">
        <f t="shared" si="70"/>
        <v>9.5084320057409411</v>
      </c>
      <c r="AP241" s="30">
        <f t="shared" si="71"/>
        <v>205.36437992778721</v>
      </c>
      <c r="AQ241" s="107">
        <f t="shared" si="72"/>
        <v>7.3686537469604305</v>
      </c>
      <c r="AR241" s="109">
        <f t="shared" si="73"/>
        <v>96.411912450663792</v>
      </c>
      <c r="AS241" s="34">
        <f t="shared" si="74"/>
        <v>8</v>
      </c>
      <c r="AT241" s="37">
        <v>1</v>
      </c>
      <c r="AU241" s="38">
        <f t="shared" si="75"/>
        <v>7.3686537469604305</v>
      </c>
      <c r="AV241" s="37">
        <v>1</v>
      </c>
      <c r="AW241" s="66"/>
      <c r="AX241" s="37">
        <v>5</v>
      </c>
      <c r="AY241" s="37">
        <f t="shared" si="78"/>
        <v>40</v>
      </c>
      <c r="AZ241" s="37">
        <v>9</v>
      </c>
      <c r="BA241" s="37">
        <f t="shared" si="79"/>
        <v>72</v>
      </c>
      <c r="BB241" s="37">
        <v>1</v>
      </c>
      <c r="BC241" s="37">
        <v>15</v>
      </c>
      <c r="BD241" s="37">
        <v>0</v>
      </c>
      <c r="BE241" s="37" t="s">
        <v>375</v>
      </c>
      <c r="BF241" s="37" t="s">
        <v>376</v>
      </c>
      <c r="BG241" s="128">
        <f t="shared" si="76"/>
        <v>29</v>
      </c>
      <c r="BH241" s="75">
        <v>41</v>
      </c>
      <c r="BI241" s="75">
        <v>114</v>
      </c>
    </row>
    <row r="242" spans="1:64" s="1" customFormat="1" x14ac:dyDescent="0.3">
      <c r="A242" s="28" t="s">
        <v>160</v>
      </c>
      <c r="B242" s="28" t="s">
        <v>176</v>
      </c>
      <c r="C242" s="29" t="s">
        <v>224</v>
      </c>
      <c r="D242" s="29" t="s">
        <v>228</v>
      </c>
      <c r="E242" s="102">
        <v>6033</v>
      </c>
      <c r="F242" s="30">
        <v>31.3</v>
      </c>
      <c r="G242" s="36">
        <f t="shared" si="62"/>
        <v>3</v>
      </c>
      <c r="H242" s="29" t="s">
        <v>350</v>
      </c>
      <c r="I242" s="69">
        <f t="shared" si="63"/>
        <v>8</v>
      </c>
      <c r="J242" s="32">
        <v>3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3">
        <v>4460</v>
      </c>
      <c r="V242" s="32">
        <v>1</v>
      </c>
      <c r="W242" s="32">
        <v>0</v>
      </c>
      <c r="X242" s="32">
        <v>0</v>
      </c>
      <c r="Y242" s="32">
        <v>0</v>
      </c>
      <c r="Z242" s="32">
        <v>0</v>
      </c>
      <c r="AA242" s="32">
        <v>0</v>
      </c>
      <c r="AB242" s="32">
        <v>0</v>
      </c>
      <c r="AC242" s="32">
        <v>0</v>
      </c>
      <c r="AD242" s="32">
        <v>0</v>
      </c>
      <c r="AE242" s="32">
        <v>0</v>
      </c>
      <c r="AF242" s="42">
        <v>0</v>
      </c>
      <c r="AG242" s="31">
        <f t="shared" si="64"/>
        <v>1</v>
      </c>
      <c r="AH242" s="25">
        <f t="shared" si="65"/>
        <v>223</v>
      </c>
      <c r="AI242" s="25">
        <f t="shared" si="66"/>
        <v>43</v>
      </c>
      <c r="AJ242" s="34">
        <v>0</v>
      </c>
      <c r="AK242" s="25">
        <v>43</v>
      </c>
      <c r="AL242" s="112">
        <f t="shared" si="67"/>
        <v>11.15</v>
      </c>
      <c r="AM242" s="35">
        <f t="shared" si="68"/>
        <v>80.717488789237663</v>
      </c>
      <c r="AN242" s="36">
        <f t="shared" si="69"/>
        <v>8</v>
      </c>
      <c r="AO242" s="35">
        <f t="shared" si="70"/>
        <v>19.282511210762333</v>
      </c>
      <c r="AP242" s="30">
        <f t="shared" si="71"/>
        <v>184.81684070943146</v>
      </c>
      <c r="AQ242" s="107">
        <f t="shared" si="72"/>
        <v>0</v>
      </c>
      <c r="AR242" s="109">
        <f t="shared" si="73"/>
        <v>100</v>
      </c>
      <c r="AS242" s="34">
        <f t="shared" si="74"/>
        <v>10</v>
      </c>
      <c r="AT242" s="37">
        <v>0</v>
      </c>
      <c r="AU242" s="38">
        <f t="shared" si="75"/>
        <v>0</v>
      </c>
      <c r="AV242" s="37">
        <v>1</v>
      </c>
      <c r="AW242" s="66"/>
      <c r="AX242" s="37">
        <v>2</v>
      </c>
      <c r="AY242" s="37">
        <f t="shared" si="78"/>
        <v>16</v>
      </c>
      <c r="AZ242" s="37">
        <v>7</v>
      </c>
      <c r="BA242" s="37">
        <f t="shared" si="79"/>
        <v>56</v>
      </c>
      <c r="BB242" s="37">
        <v>1</v>
      </c>
      <c r="BC242" s="37">
        <v>9</v>
      </c>
      <c r="BD242" s="37">
        <v>0</v>
      </c>
      <c r="BE242" s="37" t="s">
        <v>375</v>
      </c>
      <c r="BF242" s="37" t="s">
        <v>376</v>
      </c>
      <c r="BG242" s="128">
        <f t="shared" si="76"/>
        <v>29</v>
      </c>
      <c r="BH242" s="75">
        <v>27</v>
      </c>
      <c r="BI242" s="75">
        <v>62</v>
      </c>
    </row>
    <row r="243" spans="1:64" s="1" customFormat="1" x14ac:dyDescent="0.3">
      <c r="A243" s="28" t="s">
        <v>160</v>
      </c>
      <c r="B243" s="28" t="s">
        <v>186</v>
      </c>
      <c r="C243" s="29" t="s">
        <v>170</v>
      </c>
      <c r="D243" s="29" t="s">
        <v>200</v>
      </c>
      <c r="E243" s="102">
        <v>1910</v>
      </c>
      <c r="F243" s="30">
        <v>16.7</v>
      </c>
      <c r="G243" s="36">
        <f t="shared" si="62"/>
        <v>3</v>
      </c>
      <c r="H243" s="29" t="s">
        <v>350</v>
      </c>
      <c r="I243" s="69">
        <f t="shared" si="63"/>
        <v>8</v>
      </c>
      <c r="J243" s="32">
        <v>1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3">
        <v>4421</v>
      </c>
      <c r="V243" s="32">
        <v>0</v>
      </c>
      <c r="W243" s="32">
        <v>0</v>
      </c>
      <c r="X243" s="32">
        <v>0</v>
      </c>
      <c r="Y243" s="32">
        <v>0</v>
      </c>
      <c r="Z243" s="32">
        <v>0</v>
      </c>
      <c r="AA243" s="32">
        <v>0</v>
      </c>
      <c r="AB243" s="32">
        <v>0</v>
      </c>
      <c r="AC243" s="32">
        <v>0</v>
      </c>
      <c r="AD243" s="32">
        <v>0</v>
      </c>
      <c r="AE243" s="32">
        <v>0</v>
      </c>
      <c r="AF243" s="42">
        <v>0</v>
      </c>
      <c r="AG243" s="31">
        <f t="shared" si="64"/>
        <v>0</v>
      </c>
      <c r="AH243" s="25">
        <f t="shared" si="65"/>
        <v>221.05</v>
      </c>
      <c r="AI243" s="25">
        <f t="shared" si="66"/>
        <v>26</v>
      </c>
      <c r="AJ243" s="34">
        <v>0</v>
      </c>
      <c r="AK243" s="25">
        <v>26</v>
      </c>
      <c r="AL243" s="112">
        <f t="shared" si="67"/>
        <v>11.0525</v>
      </c>
      <c r="AM243" s="35">
        <f t="shared" si="68"/>
        <v>88.237955213752556</v>
      </c>
      <c r="AN243" s="36">
        <f t="shared" si="69"/>
        <v>8</v>
      </c>
      <c r="AO243" s="35">
        <f t="shared" si="70"/>
        <v>11.762044786247456</v>
      </c>
      <c r="AP243" s="30">
        <f t="shared" si="71"/>
        <v>578.66492146596875</v>
      </c>
      <c r="AQ243" s="107">
        <f t="shared" si="72"/>
        <v>0</v>
      </c>
      <c r="AR243" s="109">
        <f t="shared" si="73"/>
        <v>100</v>
      </c>
      <c r="AS243" s="34">
        <f t="shared" si="74"/>
        <v>10</v>
      </c>
      <c r="AT243" s="37">
        <v>0</v>
      </c>
      <c r="AU243" s="38">
        <f t="shared" si="75"/>
        <v>0</v>
      </c>
      <c r="AV243" s="37">
        <v>0</v>
      </c>
      <c r="AW243" s="66" t="s">
        <v>391</v>
      </c>
      <c r="AX243" s="37">
        <v>1</v>
      </c>
      <c r="AY243" s="37">
        <f t="shared" si="78"/>
        <v>8</v>
      </c>
      <c r="AZ243" s="37">
        <v>2</v>
      </c>
      <c r="BA243" s="37">
        <f t="shared" si="79"/>
        <v>16</v>
      </c>
      <c r="BB243" s="48">
        <v>0</v>
      </c>
      <c r="BC243" s="48">
        <v>2</v>
      </c>
      <c r="BD243" s="48">
        <v>0</v>
      </c>
      <c r="BE243" s="48" t="s">
        <v>375</v>
      </c>
      <c r="BF243" s="48" t="s">
        <v>375</v>
      </c>
      <c r="BG243" s="128">
        <f t="shared" si="76"/>
        <v>29</v>
      </c>
      <c r="BH243" s="75">
        <v>10</v>
      </c>
      <c r="BI243" s="75">
        <v>17</v>
      </c>
    </row>
    <row r="244" spans="1:64" s="13" customFormat="1" x14ac:dyDescent="0.3">
      <c r="A244" s="28" t="s">
        <v>105</v>
      </c>
      <c r="B244" s="28" t="s">
        <v>140</v>
      </c>
      <c r="C244" s="29" t="s">
        <v>155</v>
      </c>
      <c r="D244" s="29" t="s">
        <v>156</v>
      </c>
      <c r="E244" s="102">
        <v>25467</v>
      </c>
      <c r="F244" s="30">
        <v>247.3</v>
      </c>
      <c r="G244" s="36">
        <f t="shared" si="62"/>
        <v>10</v>
      </c>
      <c r="H244" s="29" t="s">
        <v>352</v>
      </c>
      <c r="I244" s="69">
        <f t="shared" si="63"/>
        <v>3</v>
      </c>
      <c r="J244" s="32">
        <v>3</v>
      </c>
      <c r="K244" s="32">
        <v>1</v>
      </c>
      <c r="L244" s="32">
        <v>1</v>
      </c>
      <c r="M244" s="32">
        <v>1</v>
      </c>
      <c r="N244" s="32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3">
        <v>18681</v>
      </c>
      <c r="V244" s="32">
        <v>0</v>
      </c>
      <c r="W244" s="32">
        <v>0</v>
      </c>
      <c r="X244" s="32">
        <v>1</v>
      </c>
      <c r="Y244" s="32">
        <v>0</v>
      </c>
      <c r="Z244" s="32">
        <v>0</v>
      </c>
      <c r="AA244" s="32">
        <v>0</v>
      </c>
      <c r="AB244" s="32">
        <v>0</v>
      </c>
      <c r="AC244" s="32">
        <v>0</v>
      </c>
      <c r="AD244" s="32">
        <v>0</v>
      </c>
      <c r="AE244" s="32">
        <v>0</v>
      </c>
      <c r="AF244" s="42">
        <v>0</v>
      </c>
      <c r="AG244" s="31">
        <f t="shared" si="64"/>
        <v>1</v>
      </c>
      <c r="AH244" s="25">
        <f>+(U243*5)/100</f>
        <v>221.05</v>
      </c>
      <c r="AI244" s="25">
        <f t="shared" si="66"/>
        <v>356</v>
      </c>
      <c r="AJ244" s="34">
        <v>0</v>
      </c>
      <c r="AK244" s="25">
        <v>356</v>
      </c>
      <c r="AL244" s="112">
        <f t="shared" si="67"/>
        <v>11.0525</v>
      </c>
      <c r="AM244" s="35">
        <f t="shared" si="68"/>
        <v>-61.049536304003617</v>
      </c>
      <c r="AN244" s="36">
        <f t="shared" si="69"/>
        <v>0</v>
      </c>
      <c r="AO244" s="35">
        <f t="shared" si="70"/>
        <v>161.0495363040036</v>
      </c>
      <c r="AP244" s="30">
        <f t="shared" si="71"/>
        <v>43.399301056268904</v>
      </c>
      <c r="AQ244" s="107">
        <f t="shared" si="72"/>
        <v>0</v>
      </c>
      <c r="AR244" s="109">
        <f t="shared" si="73"/>
        <v>100</v>
      </c>
      <c r="AS244" s="34">
        <f t="shared" si="74"/>
        <v>10</v>
      </c>
      <c r="AT244" s="37">
        <v>2</v>
      </c>
      <c r="AU244" s="38">
        <f t="shared" si="75"/>
        <v>7.8533003494718647</v>
      </c>
      <c r="AV244" s="37">
        <v>1</v>
      </c>
      <c r="AW244" s="66"/>
      <c r="AX244" s="37">
        <v>8</v>
      </c>
      <c r="AY244" s="37">
        <f t="shared" si="78"/>
        <v>64</v>
      </c>
      <c r="AZ244" s="37">
        <v>28</v>
      </c>
      <c r="BA244" s="37">
        <f t="shared" si="79"/>
        <v>224</v>
      </c>
      <c r="BB244" s="37">
        <v>3</v>
      </c>
      <c r="BC244" s="37">
        <v>23</v>
      </c>
      <c r="BD244" s="37">
        <v>5</v>
      </c>
      <c r="BE244" s="37" t="s">
        <v>375</v>
      </c>
      <c r="BF244" s="37" t="s">
        <v>429</v>
      </c>
      <c r="BG244" s="128">
        <f t="shared" si="76"/>
        <v>28</v>
      </c>
      <c r="BH244" s="75">
        <v>355</v>
      </c>
      <c r="BI244" s="75">
        <v>183</v>
      </c>
      <c r="BJ244" s="1"/>
      <c r="BK244" s="1"/>
      <c r="BL244" s="1"/>
    </row>
    <row r="245" spans="1:64" s="1" customFormat="1" x14ac:dyDescent="0.3">
      <c r="A245" s="28" t="s">
        <v>105</v>
      </c>
      <c r="B245" s="28" t="s">
        <v>106</v>
      </c>
      <c r="C245" s="29" t="s">
        <v>106</v>
      </c>
      <c r="D245" s="29" t="s">
        <v>107</v>
      </c>
      <c r="E245" s="102">
        <v>116948</v>
      </c>
      <c r="F245" s="30">
        <v>477.4</v>
      </c>
      <c r="G245" s="36">
        <f t="shared" si="62"/>
        <v>10</v>
      </c>
      <c r="H245" s="29" t="s">
        <v>351</v>
      </c>
      <c r="I245" s="69">
        <f t="shared" si="63"/>
        <v>5</v>
      </c>
      <c r="J245" s="32">
        <v>7</v>
      </c>
      <c r="K245" s="32">
        <v>3</v>
      </c>
      <c r="L245" s="32">
        <v>4</v>
      </c>
      <c r="M245" s="32">
        <v>1</v>
      </c>
      <c r="N245" s="32">
        <v>1</v>
      </c>
      <c r="O245" s="32">
        <v>1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3">
        <v>76771</v>
      </c>
      <c r="V245" s="32">
        <v>14</v>
      </c>
      <c r="W245" s="32">
        <v>0</v>
      </c>
      <c r="X245" s="32">
        <v>3</v>
      </c>
      <c r="Y245" s="32">
        <v>0</v>
      </c>
      <c r="Z245" s="32">
        <v>0</v>
      </c>
      <c r="AA245" s="32">
        <v>0</v>
      </c>
      <c r="AB245" s="32">
        <v>0</v>
      </c>
      <c r="AC245" s="32">
        <v>0</v>
      </c>
      <c r="AD245" s="32">
        <v>0</v>
      </c>
      <c r="AE245" s="32">
        <v>0</v>
      </c>
      <c r="AF245" s="42">
        <v>0</v>
      </c>
      <c r="AG245" s="31">
        <f t="shared" si="64"/>
        <v>17</v>
      </c>
      <c r="AH245" s="25">
        <f t="shared" ref="AH245:AH253" si="80">+(U245*5)/100</f>
        <v>3838.55</v>
      </c>
      <c r="AI245" s="25">
        <f t="shared" si="66"/>
        <v>1271</v>
      </c>
      <c r="AJ245" s="34">
        <v>16</v>
      </c>
      <c r="AK245" s="25">
        <v>1255</v>
      </c>
      <c r="AL245" s="112">
        <f t="shared" si="67"/>
        <v>191.92750000000001</v>
      </c>
      <c r="AM245" s="35">
        <f t="shared" si="68"/>
        <v>66.888538640893046</v>
      </c>
      <c r="AN245" s="36">
        <f t="shared" si="69"/>
        <v>5</v>
      </c>
      <c r="AO245" s="35">
        <f t="shared" si="70"/>
        <v>33.111461359106954</v>
      </c>
      <c r="AP245" s="30">
        <f t="shared" si="71"/>
        <v>164.11353764066081</v>
      </c>
      <c r="AQ245" s="107">
        <f t="shared" si="72"/>
        <v>13.681294250436093</v>
      </c>
      <c r="AR245" s="109">
        <f t="shared" si="73"/>
        <v>91.663518776621387</v>
      </c>
      <c r="AS245" s="34">
        <f t="shared" si="74"/>
        <v>8</v>
      </c>
      <c r="AT245" s="37">
        <v>25</v>
      </c>
      <c r="AU245" s="38">
        <f t="shared" si="75"/>
        <v>21.377022266306394</v>
      </c>
      <c r="AV245" s="37">
        <v>3</v>
      </c>
      <c r="AW245" s="66"/>
      <c r="AX245" s="37">
        <v>78</v>
      </c>
      <c r="AY245" s="37">
        <f t="shared" si="78"/>
        <v>624</v>
      </c>
      <c r="AZ245" s="37">
        <v>194</v>
      </c>
      <c r="BA245" s="37">
        <f t="shared" si="79"/>
        <v>1552</v>
      </c>
      <c r="BB245" s="37">
        <v>5</v>
      </c>
      <c r="BC245" s="37">
        <v>43</v>
      </c>
      <c r="BD245" s="37">
        <v>0</v>
      </c>
      <c r="BE245" s="37" t="s">
        <v>375</v>
      </c>
      <c r="BF245" s="37" t="s">
        <v>429</v>
      </c>
      <c r="BG245" s="128">
        <f t="shared" si="76"/>
        <v>28</v>
      </c>
      <c r="BH245" s="75">
        <v>843</v>
      </c>
      <c r="BI245" s="75">
        <v>1479</v>
      </c>
      <c r="BJ245" s="12" t="s">
        <v>495</v>
      </c>
      <c r="BK245" s="12" t="s">
        <v>496</v>
      </c>
      <c r="BL245" s="132">
        <v>165</v>
      </c>
    </row>
    <row r="246" spans="1:64" s="1" customFormat="1" x14ac:dyDescent="0.3">
      <c r="A246" s="28" t="s">
        <v>4</v>
      </c>
      <c r="B246" s="28" t="s">
        <v>43</v>
      </c>
      <c r="C246" s="29" t="s">
        <v>52</v>
      </c>
      <c r="D246" s="29" t="s">
        <v>54</v>
      </c>
      <c r="E246" s="102">
        <v>56181</v>
      </c>
      <c r="F246" s="30">
        <v>380.4</v>
      </c>
      <c r="G246" s="36">
        <f t="shared" si="62"/>
        <v>10</v>
      </c>
      <c r="H246" s="29" t="s">
        <v>352</v>
      </c>
      <c r="I246" s="69">
        <f t="shared" si="63"/>
        <v>3</v>
      </c>
      <c r="J246" s="45">
        <v>2</v>
      </c>
      <c r="K246" s="45">
        <v>0</v>
      </c>
      <c r="L246" s="45">
        <v>2</v>
      </c>
      <c r="M246" s="45">
        <v>1</v>
      </c>
      <c r="N246" s="45">
        <v>1</v>
      </c>
      <c r="O246" s="45">
        <v>0</v>
      </c>
      <c r="P246" s="45">
        <v>0</v>
      </c>
      <c r="Q246" s="32">
        <v>0</v>
      </c>
      <c r="R246" s="45">
        <v>0</v>
      </c>
      <c r="S246" s="45">
        <v>1</v>
      </c>
      <c r="T246" s="45">
        <v>0</v>
      </c>
      <c r="U246" s="33">
        <v>28822</v>
      </c>
      <c r="V246" s="32">
        <v>33</v>
      </c>
      <c r="W246" s="41">
        <v>0</v>
      </c>
      <c r="X246" s="41">
        <v>0</v>
      </c>
      <c r="Y246" s="41">
        <v>0</v>
      </c>
      <c r="Z246" s="41">
        <v>0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3">
        <v>0</v>
      </c>
      <c r="AG246" s="31">
        <f t="shared" si="64"/>
        <v>33</v>
      </c>
      <c r="AH246" s="25">
        <f t="shared" si="80"/>
        <v>1441.1</v>
      </c>
      <c r="AI246" s="25">
        <f t="shared" si="66"/>
        <v>486</v>
      </c>
      <c r="AJ246" s="34">
        <v>20</v>
      </c>
      <c r="AK246" s="25">
        <v>466</v>
      </c>
      <c r="AL246" s="112">
        <f t="shared" si="67"/>
        <v>72.055000000000007</v>
      </c>
      <c r="AM246" s="35">
        <f t="shared" si="68"/>
        <v>66.27576157102213</v>
      </c>
      <c r="AN246" s="36">
        <f t="shared" si="69"/>
        <v>5</v>
      </c>
      <c r="AO246" s="35">
        <f t="shared" si="70"/>
        <v>33.724238428977863</v>
      </c>
      <c r="AP246" s="30">
        <f t="shared" si="71"/>
        <v>128.25510403873193</v>
      </c>
      <c r="AQ246" s="107">
        <f t="shared" si="72"/>
        <v>35.599223936918179</v>
      </c>
      <c r="AR246" s="109">
        <f t="shared" si="73"/>
        <v>72.243425161335082</v>
      </c>
      <c r="AS246" s="34">
        <f t="shared" si="74"/>
        <v>5</v>
      </c>
      <c r="AT246" s="37">
        <v>17</v>
      </c>
      <c r="AU246" s="38">
        <f t="shared" si="75"/>
        <v>30.259340346380451</v>
      </c>
      <c r="AV246" s="37">
        <v>1</v>
      </c>
      <c r="AW246" s="66"/>
      <c r="AX246" s="37">
        <v>19</v>
      </c>
      <c r="AY246" s="37">
        <f t="shared" si="78"/>
        <v>152</v>
      </c>
      <c r="AZ246" s="37">
        <v>11</v>
      </c>
      <c r="BA246" s="37">
        <f t="shared" si="79"/>
        <v>88</v>
      </c>
      <c r="BB246" s="37">
        <v>2</v>
      </c>
      <c r="BC246" s="37">
        <v>17</v>
      </c>
      <c r="BD246" s="37">
        <v>5</v>
      </c>
      <c r="BE246" s="37" t="s">
        <v>428</v>
      </c>
      <c r="BF246" s="37" t="s">
        <v>429</v>
      </c>
      <c r="BG246" s="128">
        <f t="shared" si="76"/>
        <v>28</v>
      </c>
      <c r="BH246" s="75">
        <v>374</v>
      </c>
      <c r="BI246" s="75">
        <v>559</v>
      </c>
      <c r="BJ246" s="12"/>
      <c r="BK246" s="12"/>
      <c r="BL246" s="12"/>
    </row>
    <row r="247" spans="1:64" s="1" customFormat="1" x14ac:dyDescent="0.3">
      <c r="A247" s="28" t="s">
        <v>70</v>
      </c>
      <c r="B247" s="28" t="s">
        <v>71</v>
      </c>
      <c r="C247" s="29" t="s">
        <v>87</v>
      </c>
      <c r="D247" s="29" t="s">
        <v>89</v>
      </c>
      <c r="E247" s="102">
        <v>148234</v>
      </c>
      <c r="F247" s="40">
        <v>6701.8</v>
      </c>
      <c r="G247" s="36">
        <f t="shared" si="62"/>
        <v>10</v>
      </c>
      <c r="H247" s="29" t="s">
        <v>352</v>
      </c>
      <c r="I247" s="69">
        <f t="shared" si="63"/>
        <v>3</v>
      </c>
      <c r="J247" s="32">
        <v>5</v>
      </c>
      <c r="K247" s="32">
        <v>2</v>
      </c>
      <c r="L247" s="32">
        <v>3</v>
      </c>
      <c r="M247" s="32">
        <v>1</v>
      </c>
      <c r="N247" s="32">
        <v>1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3">
        <v>75707</v>
      </c>
      <c r="V247" s="32">
        <v>12</v>
      </c>
      <c r="W247" s="32">
        <v>0</v>
      </c>
      <c r="X247" s="32">
        <v>0</v>
      </c>
      <c r="Y247" s="32">
        <v>0</v>
      </c>
      <c r="Z247" s="32">
        <v>0</v>
      </c>
      <c r="AA247" s="32">
        <v>0</v>
      </c>
      <c r="AB247" s="32">
        <v>0</v>
      </c>
      <c r="AC247" s="32">
        <v>0</v>
      </c>
      <c r="AD247" s="32">
        <v>0</v>
      </c>
      <c r="AE247" s="32">
        <v>0</v>
      </c>
      <c r="AF247" s="42">
        <v>0</v>
      </c>
      <c r="AG247" s="31">
        <f t="shared" si="64"/>
        <v>12</v>
      </c>
      <c r="AH247" s="25">
        <f t="shared" si="80"/>
        <v>3785.35</v>
      </c>
      <c r="AI247" s="25">
        <f t="shared" si="66"/>
        <v>1528</v>
      </c>
      <c r="AJ247" s="34">
        <v>80</v>
      </c>
      <c r="AK247" s="25">
        <v>1448</v>
      </c>
      <c r="AL247" s="112">
        <f t="shared" si="67"/>
        <v>189.26750000000001</v>
      </c>
      <c r="AM247" s="35">
        <f t="shared" si="68"/>
        <v>59.633851559300986</v>
      </c>
      <c r="AN247" s="36">
        <f t="shared" si="69"/>
        <v>5</v>
      </c>
      <c r="AO247" s="35">
        <f t="shared" si="70"/>
        <v>40.366148440699014</v>
      </c>
      <c r="AP247" s="30">
        <f t="shared" si="71"/>
        <v>127.68157102958837</v>
      </c>
      <c r="AQ247" s="107">
        <f t="shared" si="72"/>
        <v>53.968725123790762</v>
      </c>
      <c r="AR247" s="109">
        <f t="shared" si="73"/>
        <v>57.73178173748795</v>
      </c>
      <c r="AS247" s="34">
        <f t="shared" si="74"/>
        <v>5</v>
      </c>
      <c r="AT247" s="37">
        <v>51</v>
      </c>
      <c r="AU247" s="38">
        <f t="shared" si="75"/>
        <v>34.405062266416607</v>
      </c>
      <c r="AV247" s="37">
        <v>2</v>
      </c>
      <c r="AW247" s="66"/>
      <c r="AX247" s="37">
        <v>60</v>
      </c>
      <c r="AY247" s="37">
        <f t="shared" ref="AY247:AY267" si="81">+AX247*8</f>
        <v>480</v>
      </c>
      <c r="AZ247" s="37">
        <v>37</v>
      </c>
      <c r="BA247" s="37">
        <f t="shared" si="79"/>
        <v>296</v>
      </c>
      <c r="BB247" s="37">
        <v>6</v>
      </c>
      <c r="BC247" s="37">
        <v>18</v>
      </c>
      <c r="BD247" s="37">
        <v>5</v>
      </c>
      <c r="BE247" s="37" t="s">
        <v>376</v>
      </c>
      <c r="BF247" s="37" t="s">
        <v>376</v>
      </c>
      <c r="BG247" s="128">
        <f t="shared" si="76"/>
        <v>28</v>
      </c>
      <c r="BH247" s="75">
        <v>663</v>
      </c>
      <c r="BI247" s="75">
        <v>786</v>
      </c>
      <c r="BJ247" s="12"/>
      <c r="BK247" s="12"/>
      <c r="BL247" s="12"/>
    </row>
    <row r="248" spans="1:64" s="1" customFormat="1" x14ac:dyDescent="0.3">
      <c r="A248" s="28" t="s">
        <v>269</v>
      </c>
      <c r="B248" s="28" t="s">
        <v>282</v>
      </c>
      <c r="C248" s="29" t="s">
        <v>299</v>
      </c>
      <c r="D248" s="29" t="s">
        <v>302</v>
      </c>
      <c r="E248" s="102">
        <v>19724</v>
      </c>
      <c r="F248" s="31">
        <v>564.4</v>
      </c>
      <c r="G248" s="36">
        <f t="shared" si="62"/>
        <v>10</v>
      </c>
      <c r="H248" s="29" t="s">
        <v>352</v>
      </c>
      <c r="I248" s="69">
        <f t="shared" si="63"/>
        <v>3</v>
      </c>
      <c r="J248" s="32">
        <v>5</v>
      </c>
      <c r="K248" s="32">
        <v>1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3">
        <v>15080</v>
      </c>
      <c r="V248" s="32">
        <v>2</v>
      </c>
      <c r="W248" s="32">
        <v>0</v>
      </c>
      <c r="X248" s="32">
        <v>0</v>
      </c>
      <c r="Y248" s="32">
        <v>0</v>
      </c>
      <c r="Z248" s="32">
        <v>0</v>
      </c>
      <c r="AA248" s="32">
        <v>0</v>
      </c>
      <c r="AB248" s="32">
        <v>0</v>
      </c>
      <c r="AC248" s="32">
        <v>0</v>
      </c>
      <c r="AD248" s="32">
        <v>0</v>
      </c>
      <c r="AE248" s="32">
        <v>0</v>
      </c>
      <c r="AF248" s="42">
        <v>0</v>
      </c>
      <c r="AG248" s="31">
        <f t="shared" si="64"/>
        <v>2</v>
      </c>
      <c r="AH248" s="25">
        <f t="shared" si="80"/>
        <v>754</v>
      </c>
      <c r="AI248" s="25">
        <f t="shared" si="66"/>
        <v>263</v>
      </c>
      <c r="AJ248" s="34">
        <v>0</v>
      </c>
      <c r="AK248" s="25">
        <v>263</v>
      </c>
      <c r="AL248" s="112">
        <f t="shared" si="67"/>
        <v>37.700000000000003</v>
      </c>
      <c r="AM248" s="35">
        <f t="shared" si="68"/>
        <v>65.119363395225463</v>
      </c>
      <c r="AN248" s="36">
        <f t="shared" si="69"/>
        <v>5</v>
      </c>
      <c r="AO248" s="35">
        <f t="shared" si="70"/>
        <v>34.880636604774537</v>
      </c>
      <c r="AP248" s="30">
        <f t="shared" si="71"/>
        <v>191.13770026363821</v>
      </c>
      <c r="AQ248" s="107">
        <f t="shared" si="72"/>
        <v>0</v>
      </c>
      <c r="AR248" s="109">
        <f t="shared" si="73"/>
        <v>100</v>
      </c>
      <c r="AS248" s="34">
        <f t="shared" si="74"/>
        <v>10</v>
      </c>
      <c r="AT248" s="37">
        <v>4</v>
      </c>
      <c r="AU248" s="38">
        <f t="shared" si="75"/>
        <v>20.279862096937741</v>
      </c>
      <c r="AV248" s="37">
        <v>1</v>
      </c>
      <c r="AW248" s="66"/>
      <c r="AX248" s="37">
        <v>1</v>
      </c>
      <c r="AY248" s="37">
        <f t="shared" si="81"/>
        <v>8</v>
      </c>
      <c r="AZ248" s="37">
        <v>22</v>
      </c>
      <c r="BA248" s="37">
        <f t="shared" si="79"/>
        <v>176</v>
      </c>
      <c r="BB248" s="37">
        <v>2</v>
      </c>
      <c r="BC248" s="37">
        <v>12</v>
      </c>
      <c r="BD248" s="37">
        <v>0</v>
      </c>
      <c r="BE248" s="37" t="s">
        <v>375</v>
      </c>
      <c r="BF248" s="37" t="s">
        <v>376</v>
      </c>
      <c r="BG248" s="128">
        <f t="shared" si="76"/>
        <v>28</v>
      </c>
      <c r="BH248" s="75">
        <v>79</v>
      </c>
      <c r="BI248" s="75">
        <v>83</v>
      </c>
    </row>
    <row r="249" spans="1:64" s="1" customFormat="1" x14ac:dyDescent="0.3">
      <c r="A249" s="28" t="s">
        <v>160</v>
      </c>
      <c r="B249" s="28" t="s">
        <v>186</v>
      </c>
      <c r="C249" s="29" t="s">
        <v>170</v>
      </c>
      <c r="D249" s="29" t="s">
        <v>201</v>
      </c>
      <c r="E249" s="102">
        <v>1363</v>
      </c>
      <c r="F249" s="30">
        <v>71.3</v>
      </c>
      <c r="G249" s="36">
        <f t="shared" si="62"/>
        <v>5</v>
      </c>
      <c r="H249" s="29" t="s">
        <v>350</v>
      </c>
      <c r="I249" s="69">
        <f t="shared" si="63"/>
        <v>8</v>
      </c>
      <c r="J249" s="32">
        <v>1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3">
        <v>1027</v>
      </c>
      <c r="V249" s="32">
        <v>0</v>
      </c>
      <c r="W249" s="32">
        <v>0</v>
      </c>
      <c r="X249" s="32">
        <v>0</v>
      </c>
      <c r="Y249" s="32">
        <v>0</v>
      </c>
      <c r="Z249" s="32">
        <v>0</v>
      </c>
      <c r="AA249" s="32">
        <v>0</v>
      </c>
      <c r="AB249" s="32">
        <v>0</v>
      </c>
      <c r="AC249" s="32">
        <v>0</v>
      </c>
      <c r="AD249" s="32">
        <v>0</v>
      </c>
      <c r="AE249" s="32">
        <v>0</v>
      </c>
      <c r="AF249" s="42">
        <v>0</v>
      </c>
      <c r="AG249" s="31">
        <f t="shared" si="64"/>
        <v>0</v>
      </c>
      <c r="AH249" s="25">
        <f t="shared" si="80"/>
        <v>51.35</v>
      </c>
      <c r="AI249" s="25">
        <f t="shared" si="66"/>
        <v>17</v>
      </c>
      <c r="AJ249" s="34">
        <v>0</v>
      </c>
      <c r="AK249" s="25">
        <v>17</v>
      </c>
      <c r="AL249" s="112">
        <f t="shared" si="67"/>
        <v>2.5674999999999999</v>
      </c>
      <c r="AM249" s="35">
        <f t="shared" si="68"/>
        <v>66.893865628042846</v>
      </c>
      <c r="AN249" s="36">
        <f t="shared" si="69"/>
        <v>5</v>
      </c>
      <c r="AO249" s="35">
        <f t="shared" si="70"/>
        <v>33.106134371957161</v>
      </c>
      <c r="AP249" s="30">
        <f t="shared" si="71"/>
        <v>188.37123991195895</v>
      </c>
      <c r="AQ249" s="107">
        <f t="shared" si="72"/>
        <v>0</v>
      </c>
      <c r="AR249" s="109">
        <f t="shared" si="73"/>
        <v>100</v>
      </c>
      <c r="AS249" s="34">
        <f t="shared" si="74"/>
        <v>10</v>
      </c>
      <c r="AT249" s="37">
        <v>0</v>
      </c>
      <c r="AU249" s="38">
        <f t="shared" si="75"/>
        <v>0</v>
      </c>
      <c r="AV249" s="37">
        <v>0</v>
      </c>
      <c r="AW249" s="66" t="s">
        <v>392</v>
      </c>
      <c r="AX249" s="37">
        <v>1</v>
      </c>
      <c r="AY249" s="37">
        <f t="shared" si="81"/>
        <v>8</v>
      </c>
      <c r="AZ249" s="37">
        <v>2</v>
      </c>
      <c r="BA249" s="37">
        <f t="shared" si="79"/>
        <v>16</v>
      </c>
      <c r="BB249" s="48">
        <v>0</v>
      </c>
      <c r="BC249" s="48">
        <v>2</v>
      </c>
      <c r="BD249" s="48">
        <v>0</v>
      </c>
      <c r="BE249" s="48" t="s">
        <v>375</v>
      </c>
      <c r="BF249" s="48" t="s">
        <v>375</v>
      </c>
      <c r="BG249" s="128">
        <f t="shared" si="76"/>
        <v>28</v>
      </c>
      <c r="BH249" s="75">
        <v>6</v>
      </c>
      <c r="BI249" s="75">
        <v>15</v>
      </c>
    </row>
    <row r="250" spans="1:64" s="1" customFormat="1" x14ac:dyDescent="0.3">
      <c r="A250" s="28" t="s">
        <v>160</v>
      </c>
      <c r="B250" s="28" t="s">
        <v>186</v>
      </c>
      <c r="C250" s="29" t="s">
        <v>170</v>
      </c>
      <c r="D250" s="29" t="s">
        <v>203</v>
      </c>
      <c r="E250" s="102">
        <v>3062</v>
      </c>
      <c r="F250" s="30">
        <v>59.1</v>
      </c>
      <c r="G250" s="36">
        <f t="shared" si="62"/>
        <v>5</v>
      </c>
      <c r="H250" s="29" t="s">
        <v>351</v>
      </c>
      <c r="I250" s="69">
        <f t="shared" si="63"/>
        <v>5</v>
      </c>
      <c r="J250" s="32">
        <v>2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3">
        <v>7993</v>
      </c>
      <c r="V250" s="32">
        <v>0</v>
      </c>
      <c r="W250" s="32">
        <v>0</v>
      </c>
      <c r="X250" s="32">
        <v>0</v>
      </c>
      <c r="Y250" s="32">
        <v>0</v>
      </c>
      <c r="Z250" s="32">
        <v>0</v>
      </c>
      <c r="AA250" s="32">
        <v>0</v>
      </c>
      <c r="AB250" s="32">
        <v>0</v>
      </c>
      <c r="AC250" s="32">
        <v>0</v>
      </c>
      <c r="AD250" s="32">
        <v>0</v>
      </c>
      <c r="AE250" s="32">
        <v>0</v>
      </c>
      <c r="AF250" s="42">
        <v>0</v>
      </c>
      <c r="AG250" s="31">
        <f t="shared" si="64"/>
        <v>0</v>
      </c>
      <c r="AH250" s="25">
        <f t="shared" si="80"/>
        <v>399.65</v>
      </c>
      <c r="AI250" s="25">
        <f t="shared" si="66"/>
        <v>66</v>
      </c>
      <c r="AJ250" s="34">
        <v>0</v>
      </c>
      <c r="AK250" s="25">
        <v>66</v>
      </c>
      <c r="AL250" s="112">
        <f t="shared" si="67"/>
        <v>19.982500000000002</v>
      </c>
      <c r="AM250" s="35">
        <f t="shared" si="68"/>
        <v>83.485549856124109</v>
      </c>
      <c r="AN250" s="36">
        <f t="shared" si="69"/>
        <v>8</v>
      </c>
      <c r="AO250" s="35">
        <f t="shared" si="70"/>
        <v>16.514450143875891</v>
      </c>
      <c r="AP250" s="30">
        <f t="shared" si="71"/>
        <v>652.59634225996092</v>
      </c>
      <c r="AQ250" s="107">
        <f t="shared" si="72"/>
        <v>0</v>
      </c>
      <c r="AR250" s="109">
        <f t="shared" si="73"/>
        <v>100</v>
      </c>
      <c r="AS250" s="34">
        <f t="shared" si="74"/>
        <v>10</v>
      </c>
      <c r="AT250" s="37">
        <v>0</v>
      </c>
      <c r="AU250" s="38">
        <f t="shared" si="75"/>
        <v>0</v>
      </c>
      <c r="AV250" s="37">
        <v>0</v>
      </c>
      <c r="AW250" s="66" t="s">
        <v>390</v>
      </c>
      <c r="AX250" s="37">
        <v>2</v>
      </c>
      <c r="AY250" s="37">
        <f t="shared" si="81"/>
        <v>16</v>
      </c>
      <c r="AZ250" s="37">
        <v>4</v>
      </c>
      <c r="BA250" s="37">
        <f t="shared" si="79"/>
        <v>32</v>
      </c>
      <c r="BB250" s="48">
        <v>0</v>
      </c>
      <c r="BC250" s="48">
        <v>5</v>
      </c>
      <c r="BD250" s="48">
        <v>0</v>
      </c>
      <c r="BE250" s="48" t="s">
        <v>375</v>
      </c>
      <c r="BF250" s="48" t="s">
        <v>375</v>
      </c>
      <c r="BG250" s="128">
        <f t="shared" si="76"/>
        <v>28</v>
      </c>
      <c r="BH250" s="75">
        <v>38</v>
      </c>
      <c r="BI250" s="75">
        <v>14</v>
      </c>
    </row>
    <row r="251" spans="1:64" s="1" customFormat="1" x14ac:dyDescent="0.3">
      <c r="A251" s="28" t="s">
        <v>160</v>
      </c>
      <c r="B251" s="28" t="s">
        <v>186</v>
      </c>
      <c r="C251" s="29" t="s">
        <v>170</v>
      </c>
      <c r="D251" s="29" t="s">
        <v>206</v>
      </c>
      <c r="E251" s="102">
        <v>1970</v>
      </c>
      <c r="F251" s="30">
        <v>73.2</v>
      </c>
      <c r="G251" s="36">
        <f t="shared" si="62"/>
        <v>5</v>
      </c>
      <c r="H251" s="29" t="s">
        <v>350</v>
      </c>
      <c r="I251" s="69">
        <f t="shared" si="63"/>
        <v>8</v>
      </c>
      <c r="J251" s="32">
        <v>1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3">
        <v>1946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32">
        <v>0</v>
      </c>
      <c r="AB251" s="32">
        <v>0</v>
      </c>
      <c r="AC251" s="32">
        <v>0</v>
      </c>
      <c r="AD251" s="32">
        <v>0</v>
      </c>
      <c r="AE251" s="32">
        <v>0</v>
      </c>
      <c r="AF251" s="42">
        <v>0</v>
      </c>
      <c r="AG251" s="31">
        <f t="shared" si="64"/>
        <v>0</v>
      </c>
      <c r="AH251" s="25">
        <f t="shared" si="80"/>
        <v>97.3</v>
      </c>
      <c r="AI251" s="25">
        <f t="shared" si="66"/>
        <v>37</v>
      </c>
      <c r="AJ251" s="34">
        <v>0</v>
      </c>
      <c r="AK251" s="25">
        <v>37</v>
      </c>
      <c r="AL251" s="112">
        <f t="shared" si="67"/>
        <v>4.8650000000000002</v>
      </c>
      <c r="AM251" s="35">
        <f t="shared" si="68"/>
        <v>61.973278520041106</v>
      </c>
      <c r="AN251" s="36">
        <f t="shared" si="69"/>
        <v>5</v>
      </c>
      <c r="AO251" s="35">
        <f t="shared" si="70"/>
        <v>38.026721479958894</v>
      </c>
      <c r="AP251" s="30">
        <f t="shared" si="71"/>
        <v>246.95431472081219</v>
      </c>
      <c r="AQ251" s="107">
        <f t="shared" si="72"/>
        <v>0</v>
      </c>
      <c r="AR251" s="109">
        <f t="shared" si="73"/>
        <v>100</v>
      </c>
      <c r="AS251" s="34">
        <f t="shared" si="74"/>
        <v>10</v>
      </c>
      <c r="AT251" s="37">
        <v>0</v>
      </c>
      <c r="AU251" s="38">
        <f t="shared" si="75"/>
        <v>0</v>
      </c>
      <c r="AV251" s="37">
        <v>0</v>
      </c>
      <c r="AW251" s="66" t="s">
        <v>383</v>
      </c>
      <c r="AX251" s="37">
        <v>1</v>
      </c>
      <c r="AY251" s="37">
        <f t="shared" si="81"/>
        <v>8</v>
      </c>
      <c r="AZ251" s="37">
        <v>2</v>
      </c>
      <c r="BA251" s="37">
        <f t="shared" si="79"/>
        <v>16</v>
      </c>
      <c r="BB251" s="48">
        <v>0</v>
      </c>
      <c r="BC251" s="48">
        <v>2</v>
      </c>
      <c r="BD251" s="48">
        <v>0</v>
      </c>
      <c r="BE251" s="48" t="s">
        <v>375</v>
      </c>
      <c r="BF251" s="48" t="s">
        <v>375</v>
      </c>
      <c r="BG251" s="128">
        <f t="shared" si="76"/>
        <v>28</v>
      </c>
      <c r="BH251" s="75">
        <v>5</v>
      </c>
      <c r="BI251" s="75">
        <v>5</v>
      </c>
    </row>
    <row r="252" spans="1:64" s="1" customFormat="1" x14ac:dyDescent="0.3">
      <c r="A252" s="28" t="s">
        <v>269</v>
      </c>
      <c r="B252" s="28" t="s">
        <v>270</v>
      </c>
      <c r="C252" s="29" t="s">
        <v>240</v>
      </c>
      <c r="D252" s="29" t="s">
        <v>281</v>
      </c>
      <c r="E252" s="102">
        <v>13225</v>
      </c>
      <c r="F252" s="31">
        <v>41.5</v>
      </c>
      <c r="G252" s="36">
        <f t="shared" si="62"/>
        <v>3</v>
      </c>
      <c r="H252" s="29" t="s">
        <v>350</v>
      </c>
      <c r="I252" s="69">
        <f t="shared" si="63"/>
        <v>8</v>
      </c>
      <c r="J252" s="32">
        <v>5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3">
        <v>10537</v>
      </c>
      <c r="V252" s="32">
        <v>1</v>
      </c>
      <c r="W252" s="32">
        <v>0</v>
      </c>
      <c r="X252" s="32">
        <v>0</v>
      </c>
      <c r="Y252" s="32">
        <v>0</v>
      </c>
      <c r="Z252" s="32">
        <v>0</v>
      </c>
      <c r="AA252" s="32">
        <v>0</v>
      </c>
      <c r="AB252" s="32">
        <v>0</v>
      </c>
      <c r="AC252" s="32">
        <v>0</v>
      </c>
      <c r="AD252" s="32">
        <v>0</v>
      </c>
      <c r="AE252" s="32">
        <v>0</v>
      </c>
      <c r="AF252" s="42">
        <v>0</v>
      </c>
      <c r="AG252" s="31">
        <f t="shared" si="64"/>
        <v>1</v>
      </c>
      <c r="AH252" s="25">
        <f t="shared" si="80"/>
        <v>526.85</v>
      </c>
      <c r="AI252" s="25">
        <f t="shared" si="66"/>
        <v>131</v>
      </c>
      <c r="AJ252" s="34">
        <v>2</v>
      </c>
      <c r="AK252" s="25">
        <v>129</v>
      </c>
      <c r="AL252" s="112">
        <f t="shared" si="67"/>
        <v>26.342500000000001</v>
      </c>
      <c r="AM252" s="35">
        <f t="shared" si="68"/>
        <v>75.135237733700293</v>
      </c>
      <c r="AN252" s="36">
        <f t="shared" si="69"/>
        <v>8</v>
      </c>
      <c r="AO252" s="35">
        <f t="shared" si="70"/>
        <v>24.864762266299707</v>
      </c>
      <c r="AP252" s="30">
        <f t="shared" si="71"/>
        <v>199.18714555765595</v>
      </c>
      <c r="AQ252" s="107">
        <f t="shared" si="72"/>
        <v>15.122873345935727</v>
      </c>
      <c r="AR252" s="109">
        <f t="shared" si="73"/>
        <v>92.407706178229105</v>
      </c>
      <c r="AS252" s="34">
        <f t="shared" si="74"/>
        <v>8</v>
      </c>
      <c r="AT252" s="37">
        <v>1</v>
      </c>
      <c r="AU252" s="38">
        <f t="shared" si="75"/>
        <v>7.5614366729678633</v>
      </c>
      <c r="AV252" s="37">
        <v>1</v>
      </c>
      <c r="AW252" s="66"/>
      <c r="AX252" s="37">
        <v>7</v>
      </c>
      <c r="AY252" s="37">
        <f t="shared" si="81"/>
        <v>56</v>
      </c>
      <c r="AZ252" s="37">
        <v>10</v>
      </c>
      <c r="BA252" s="37">
        <f t="shared" si="79"/>
        <v>80</v>
      </c>
      <c r="BB252" s="37">
        <v>1</v>
      </c>
      <c r="BC252" s="37">
        <v>16</v>
      </c>
      <c r="BD252" s="37">
        <v>0</v>
      </c>
      <c r="BE252" s="37" t="s">
        <v>375</v>
      </c>
      <c r="BF252" s="37" t="s">
        <v>376</v>
      </c>
      <c r="BG252" s="128">
        <f t="shared" si="76"/>
        <v>27</v>
      </c>
      <c r="BH252" s="75">
        <v>37</v>
      </c>
      <c r="BI252" s="75">
        <v>82</v>
      </c>
    </row>
    <row r="253" spans="1:64" s="1" customFormat="1" x14ac:dyDescent="0.3">
      <c r="A253" s="28" t="s">
        <v>160</v>
      </c>
      <c r="B253" s="28" t="s">
        <v>176</v>
      </c>
      <c r="C253" s="29" t="s">
        <v>224</v>
      </c>
      <c r="D253" s="29" t="s">
        <v>230</v>
      </c>
      <c r="E253" s="102">
        <v>10711</v>
      </c>
      <c r="F253" s="30">
        <v>25.2</v>
      </c>
      <c r="G253" s="36">
        <f t="shared" si="62"/>
        <v>3</v>
      </c>
      <c r="H253" s="29" t="s">
        <v>350</v>
      </c>
      <c r="I253" s="69">
        <f t="shared" si="63"/>
        <v>8</v>
      </c>
      <c r="J253" s="32">
        <v>4</v>
      </c>
      <c r="K253" s="32">
        <v>1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3">
        <v>10727</v>
      </c>
      <c r="V253" s="32">
        <v>1</v>
      </c>
      <c r="W253" s="32">
        <v>0</v>
      </c>
      <c r="X253" s="32">
        <v>0</v>
      </c>
      <c r="Y253" s="32">
        <v>0</v>
      </c>
      <c r="Z253" s="32">
        <v>0</v>
      </c>
      <c r="AA253" s="32">
        <v>0</v>
      </c>
      <c r="AB253" s="32">
        <v>0</v>
      </c>
      <c r="AC253" s="32">
        <v>0</v>
      </c>
      <c r="AD253" s="32">
        <v>0</v>
      </c>
      <c r="AE253" s="32">
        <v>0</v>
      </c>
      <c r="AF253" s="42">
        <v>0</v>
      </c>
      <c r="AG253" s="31">
        <f t="shared" si="64"/>
        <v>1</v>
      </c>
      <c r="AH253" s="25">
        <f t="shared" si="80"/>
        <v>536.35</v>
      </c>
      <c r="AI253" s="25">
        <f t="shared" si="66"/>
        <v>88</v>
      </c>
      <c r="AJ253" s="34">
        <v>1</v>
      </c>
      <c r="AK253" s="25">
        <v>87</v>
      </c>
      <c r="AL253" s="112">
        <f t="shared" si="67"/>
        <v>26.817499999999999</v>
      </c>
      <c r="AM253" s="35">
        <f t="shared" si="68"/>
        <v>83.592803206861191</v>
      </c>
      <c r="AN253" s="36">
        <f t="shared" si="69"/>
        <v>8</v>
      </c>
      <c r="AO253" s="35">
        <f t="shared" si="70"/>
        <v>16.407196793138809</v>
      </c>
      <c r="AP253" s="30">
        <f t="shared" si="71"/>
        <v>250.37344785734291</v>
      </c>
      <c r="AQ253" s="107">
        <f t="shared" si="72"/>
        <v>9.3361964335729635</v>
      </c>
      <c r="AR253" s="109">
        <f t="shared" si="73"/>
        <v>96.271091637923007</v>
      </c>
      <c r="AS253" s="34">
        <f t="shared" si="74"/>
        <v>8</v>
      </c>
      <c r="AT253" s="37">
        <v>1</v>
      </c>
      <c r="AU253" s="38">
        <f t="shared" si="75"/>
        <v>9.3361964335729635</v>
      </c>
      <c r="AV253" s="37">
        <v>1</v>
      </c>
      <c r="AW253" s="66"/>
      <c r="AX253" s="37">
        <v>3</v>
      </c>
      <c r="AY253" s="37">
        <f t="shared" si="81"/>
        <v>24</v>
      </c>
      <c r="AZ253" s="37">
        <v>4</v>
      </c>
      <c r="BA253" s="37">
        <f t="shared" si="79"/>
        <v>32</v>
      </c>
      <c r="BB253" s="37">
        <v>2</v>
      </c>
      <c r="BC253" s="37">
        <v>5</v>
      </c>
      <c r="BD253" s="37">
        <v>0</v>
      </c>
      <c r="BE253" s="37" t="s">
        <v>375</v>
      </c>
      <c r="BF253" s="37" t="s">
        <v>375</v>
      </c>
      <c r="BG253" s="128">
        <f t="shared" si="76"/>
        <v>27</v>
      </c>
      <c r="BH253" s="75">
        <v>65</v>
      </c>
      <c r="BI253" s="75">
        <v>206</v>
      </c>
    </row>
    <row r="254" spans="1:64" s="1" customFormat="1" x14ac:dyDescent="0.3">
      <c r="A254" s="28" t="s">
        <v>4</v>
      </c>
      <c r="B254" s="28" t="s">
        <v>5</v>
      </c>
      <c r="C254" s="29" t="s">
        <v>5</v>
      </c>
      <c r="D254" s="29" t="s">
        <v>12</v>
      </c>
      <c r="E254" s="103">
        <v>847</v>
      </c>
      <c r="F254" s="44">
        <v>23</v>
      </c>
      <c r="G254" s="36">
        <f t="shared" si="62"/>
        <v>3</v>
      </c>
      <c r="H254" s="29" t="s">
        <v>351</v>
      </c>
      <c r="I254" s="69">
        <f t="shared" si="63"/>
        <v>5</v>
      </c>
      <c r="J254" s="41">
        <v>1</v>
      </c>
      <c r="K254" s="41">
        <v>1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32">
        <v>0</v>
      </c>
      <c r="R254" s="41">
        <v>0</v>
      </c>
      <c r="S254" s="41">
        <v>0</v>
      </c>
      <c r="T254" s="41">
        <v>0</v>
      </c>
      <c r="U254" s="33">
        <v>3510</v>
      </c>
      <c r="V254" s="32">
        <v>0</v>
      </c>
      <c r="W254" s="41">
        <v>0</v>
      </c>
      <c r="X254" s="41">
        <v>0</v>
      </c>
      <c r="Y254" s="41">
        <v>0</v>
      </c>
      <c r="Z254" s="41">
        <v>0</v>
      </c>
      <c r="AA254" s="41">
        <v>0</v>
      </c>
      <c r="AB254" s="41">
        <v>0</v>
      </c>
      <c r="AC254" s="41">
        <v>0</v>
      </c>
      <c r="AD254" s="41">
        <v>0</v>
      </c>
      <c r="AE254" s="41">
        <v>0</v>
      </c>
      <c r="AF254" s="43">
        <v>0</v>
      </c>
      <c r="AG254" s="31">
        <f t="shared" si="64"/>
        <v>0</v>
      </c>
      <c r="AH254" s="25">
        <f>+(U255*5)/100</f>
        <v>2434.5500000000002</v>
      </c>
      <c r="AI254" s="25">
        <f t="shared" si="66"/>
        <v>26</v>
      </c>
      <c r="AJ254" s="34">
        <v>0</v>
      </c>
      <c r="AK254" s="25">
        <v>26</v>
      </c>
      <c r="AL254" s="112">
        <f t="shared" si="67"/>
        <v>121.72750000000001</v>
      </c>
      <c r="AM254" s="35">
        <f t="shared" si="68"/>
        <v>98.932040828900611</v>
      </c>
      <c r="AN254" s="36">
        <f t="shared" si="69"/>
        <v>8</v>
      </c>
      <c r="AO254" s="35">
        <f t="shared" si="70"/>
        <v>1.0679591710993819</v>
      </c>
      <c r="AP254" s="30">
        <f t="shared" si="71"/>
        <v>14371.605667060214</v>
      </c>
      <c r="AQ254" s="107">
        <f t="shared" si="72"/>
        <v>0</v>
      </c>
      <c r="AR254" s="109">
        <f t="shared" si="73"/>
        <v>100</v>
      </c>
      <c r="AS254" s="34">
        <f t="shared" si="74"/>
        <v>10</v>
      </c>
      <c r="AT254" s="37">
        <v>0</v>
      </c>
      <c r="AU254" s="38">
        <f t="shared" si="75"/>
        <v>0</v>
      </c>
      <c r="AV254" s="37">
        <v>0</v>
      </c>
      <c r="AW254" s="66" t="s">
        <v>432</v>
      </c>
      <c r="AX254" s="37">
        <v>1</v>
      </c>
      <c r="AY254" s="37">
        <f t="shared" si="81"/>
        <v>8</v>
      </c>
      <c r="AZ254" s="37">
        <v>2</v>
      </c>
      <c r="BA254" s="37">
        <f t="shared" si="79"/>
        <v>16</v>
      </c>
      <c r="BB254" s="37">
        <v>0</v>
      </c>
      <c r="BC254" s="37">
        <v>3</v>
      </c>
      <c r="BD254" s="37">
        <v>0</v>
      </c>
      <c r="BE254" s="37" t="s">
        <v>428</v>
      </c>
      <c r="BF254" s="37" t="s">
        <v>429</v>
      </c>
      <c r="BG254" s="128">
        <f t="shared" si="76"/>
        <v>26</v>
      </c>
      <c r="BH254" s="75">
        <v>4</v>
      </c>
      <c r="BI254" s="75">
        <v>20</v>
      </c>
      <c r="BJ254" s="12"/>
      <c r="BK254" s="12"/>
      <c r="BL254" s="12"/>
    </row>
    <row r="255" spans="1:64" s="1" customFormat="1" x14ac:dyDescent="0.3">
      <c r="A255" s="28" t="s">
        <v>105</v>
      </c>
      <c r="B255" s="28" t="s">
        <v>122</v>
      </c>
      <c r="C255" s="29" t="s">
        <v>127</v>
      </c>
      <c r="D255" s="29" t="s">
        <v>128</v>
      </c>
      <c r="E255" s="102">
        <v>82140</v>
      </c>
      <c r="F255" s="30">
        <v>495.6</v>
      </c>
      <c r="G255" s="36">
        <f t="shared" si="62"/>
        <v>10</v>
      </c>
      <c r="H255" s="29" t="s">
        <v>352</v>
      </c>
      <c r="I255" s="69">
        <f t="shared" si="63"/>
        <v>3</v>
      </c>
      <c r="J255" s="32">
        <v>13</v>
      </c>
      <c r="K255" s="32">
        <v>1</v>
      </c>
      <c r="L255" s="32">
        <v>1</v>
      </c>
      <c r="M255" s="32">
        <v>1</v>
      </c>
      <c r="N255" s="32">
        <v>0</v>
      </c>
      <c r="O255" s="32">
        <v>0</v>
      </c>
      <c r="P255" s="32">
        <v>0</v>
      </c>
      <c r="Q255" s="32">
        <v>1</v>
      </c>
      <c r="R255" s="32">
        <v>0</v>
      </c>
      <c r="S255" s="32">
        <v>1</v>
      </c>
      <c r="T255" s="32">
        <v>0</v>
      </c>
      <c r="U255" s="33">
        <v>48691</v>
      </c>
      <c r="V255" s="32">
        <v>15</v>
      </c>
      <c r="W255" s="32">
        <v>0</v>
      </c>
      <c r="X255" s="32">
        <v>1</v>
      </c>
      <c r="Y255" s="32">
        <v>0</v>
      </c>
      <c r="Z255" s="32">
        <v>0</v>
      </c>
      <c r="AA255" s="32">
        <v>0</v>
      </c>
      <c r="AB255" s="32">
        <v>0</v>
      </c>
      <c r="AC255" s="32">
        <v>0</v>
      </c>
      <c r="AD255" s="32">
        <v>0</v>
      </c>
      <c r="AE255" s="32">
        <v>0</v>
      </c>
      <c r="AF255" s="42">
        <v>0</v>
      </c>
      <c r="AG255" s="31">
        <f t="shared" si="64"/>
        <v>16</v>
      </c>
      <c r="AH255" s="25">
        <f t="shared" ref="AH255:AH272" si="82">+(U255*5)/100</f>
        <v>2434.5500000000002</v>
      </c>
      <c r="AI255" s="25">
        <f t="shared" si="66"/>
        <v>661</v>
      </c>
      <c r="AJ255" s="34">
        <v>7</v>
      </c>
      <c r="AK255" s="25">
        <v>654</v>
      </c>
      <c r="AL255" s="112">
        <f t="shared" si="67"/>
        <v>121.72750000000001</v>
      </c>
      <c r="AM255" s="35">
        <f t="shared" si="68"/>
        <v>72.849191842434948</v>
      </c>
      <c r="AN255" s="36">
        <f t="shared" si="69"/>
        <v>5</v>
      </c>
      <c r="AO255" s="35">
        <f t="shared" si="70"/>
        <v>27.150808157565049</v>
      </c>
      <c r="AP255" s="30">
        <f t="shared" si="71"/>
        <v>148.19515461407354</v>
      </c>
      <c r="AQ255" s="107">
        <f t="shared" si="72"/>
        <v>8.5220355490625757</v>
      </c>
      <c r="AR255" s="109">
        <f t="shared" si="73"/>
        <v>94.24945061715718</v>
      </c>
      <c r="AS255" s="34">
        <f t="shared" si="74"/>
        <v>8</v>
      </c>
      <c r="AT255" s="37">
        <v>22</v>
      </c>
      <c r="AU255" s="38">
        <f t="shared" si="75"/>
        <v>26.783540297053808</v>
      </c>
      <c r="AV255" s="37">
        <v>1</v>
      </c>
      <c r="AW255" s="66"/>
      <c r="AX255" s="37">
        <v>35</v>
      </c>
      <c r="AY255" s="37">
        <f t="shared" si="81"/>
        <v>280</v>
      </c>
      <c r="AZ255" s="37">
        <v>178</v>
      </c>
      <c r="BA255" s="37">
        <f t="shared" si="79"/>
        <v>1424</v>
      </c>
      <c r="BB255" s="37">
        <v>0</v>
      </c>
      <c r="BC255" s="37">
        <v>36</v>
      </c>
      <c r="BD255" s="37">
        <v>0</v>
      </c>
      <c r="BE255" s="37" t="s">
        <v>429</v>
      </c>
      <c r="BF255" s="37" t="s">
        <v>429</v>
      </c>
      <c r="BG255" s="128">
        <f t="shared" si="76"/>
        <v>26</v>
      </c>
      <c r="BH255" s="75">
        <v>392</v>
      </c>
      <c r="BI255" s="75">
        <v>688</v>
      </c>
      <c r="BJ255" s="12"/>
      <c r="BK255" s="12"/>
      <c r="BL255" s="12"/>
    </row>
    <row r="256" spans="1:64" s="1" customFormat="1" x14ac:dyDescent="0.3">
      <c r="A256" s="28" t="s">
        <v>105</v>
      </c>
      <c r="B256" s="28" t="s">
        <v>140</v>
      </c>
      <c r="C256" s="29" t="s">
        <v>155</v>
      </c>
      <c r="D256" s="29" t="s">
        <v>159</v>
      </c>
      <c r="E256" s="102">
        <v>30711</v>
      </c>
      <c r="F256" s="40">
        <v>3839.1</v>
      </c>
      <c r="G256" s="36">
        <f t="shared" si="62"/>
        <v>10</v>
      </c>
      <c r="H256" s="29" t="s">
        <v>352</v>
      </c>
      <c r="I256" s="69">
        <f t="shared" si="63"/>
        <v>3</v>
      </c>
      <c r="J256" s="32">
        <v>0</v>
      </c>
      <c r="K256" s="32">
        <v>1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3">
        <v>13362</v>
      </c>
      <c r="V256" s="32">
        <v>12</v>
      </c>
      <c r="W256" s="32">
        <v>0</v>
      </c>
      <c r="X256" s="32">
        <v>2</v>
      </c>
      <c r="Y256" s="32">
        <v>0</v>
      </c>
      <c r="Z256" s="32">
        <v>0</v>
      </c>
      <c r="AA256" s="32">
        <v>0</v>
      </c>
      <c r="AB256" s="32">
        <v>0</v>
      </c>
      <c r="AC256" s="32">
        <v>0</v>
      </c>
      <c r="AD256" s="32">
        <v>0</v>
      </c>
      <c r="AE256" s="32">
        <v>0</v>
      </c>
      <c r="AF256" s="42">
        <v>0</v>
      </c>
      <c r="AG256" s="31">
        <f t="shared" si="64"/>
        <v>14</v>
      </c>
      <c r="AH256" s="25">
        <f t="shared" si="82"/>
        <v>668.1</v>
      </c>
      <c r="AI256" s="25">
        <f t="shared" si="66"/>
        <v>285</v>
      </c>
      <c r="AJ256" s="34">
        <v>7</v>
      </c>
      <c r="AK256" s="25">
        <v>278</v>
      </c>
      <c r="AL256" s="112">
        <f t="shared" si="67"/>
        <v>33.405000000000001</v>
      </c>
      <c r="AM256" s="35">
        <f t="shared" si="68"/>
        <v>57.341715312079032</v>
      </c>
      <c r="AN256" s="36">
        <f t="shared" si="69"/>
        <v>5</v>
      </c>
      <c r="AO256" s="35">
        <f t="shared" si="70"/>
        <v>42.658284687920968</v>
      </c>
      <c r="AP256" s="30">
        <f t="shared" si="71"/>
        <v>108.7721012015239</v>
      </c>
      <c r="AQ256" s="107">
        <f t="shared" si="72"/>
        <v>22.793136009898735</v>
      </c>
      <c r="AR256" s="109">
        <f t="shared" si="73"/>
        <v>79.045053135758124</v>
      </c>
      <c r="AS256" s="34">
        <f t="shared" si="74"/>
        <v>8</v>
      </c>
      <c r="AT256" s="37">
        <v>13</v>
      </c>
      <c r="AU256" s="38">
        <f t="shared" si="75"/>
        <v>42.330109732669079</v>
      </c>
      <c r="AV256" s="37">
        <v>1</v>
      </c>
      <c r="AW256" s="66"/>
      <c r="AX256" s="37">
        <v>23</v>
      </c>
      <c r="AY256" s="37">
        <f t="shared" si="81"/>
        <v>184</v>
      </c>
      <c r="AZ256" s="37">
        <v>42</v>
      </c>
      <c r="BA256" s="37">
        <f t="shared" si="79"/>
        <v>336</v>
      </c>
      <c r="BB256" s="37">
        <v>7</v>
      </c>
      <c r="BC256" s="37">
        <v>9</v>
      </c>
      <c r="BD256" s="37">
        <v>0</v>
      </c>
      <c r="BE256" s="37" t="s">
        <v>375</v>
      </c>
      <c r="BF256" s="37" t="s">
        <v>429</v>
      </c>
      <c r="BG256" s="128">
        <f t="shared" si="76"/>
        <v>26</v>
      </c>
      <c r="BH256" s="75">
        <v>98</v>
      </c>
      <c r="BI256" s="75">
        <v>103</v>
      </c>
    </row>
    <row r="257" spans="1:64" s="1" customFormat="1" x14ac:dyDescent="0.3">
      <c r="A257" s="28" t="s">
        <v>4</v>
      </c>
      <c r="B257" s="28" t="s">
        <v>5</v>
      </c>
      <c r="C257" s="29" t="s">
        <v>23</v>
      </c>
      <c r="D257" s="29" t="s">
        <v>29</v>
      </c>
      <c r="E257" s="102">
        <v>1836</v>
      </c>
      <c r="F257" s="30">
        <v>73.400000000000006</v>
      </c>
      <c r="G257" s="36">
        <f t="shared" si="62"/>
        <v>5</v>
      </c>
      <c r="H257" s="29" t="s">
        <v>350</v>
      </c>
      <c r="I257" s="69">
        <f t="shared" si="63"/>
        <v>8</v>
      </c>
      <c r="J257" s="41">
        <v>1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32">
        <v>0</v>
      </c>
      <c r="R257" s="41">
        <v>0</v>
      </c>
      <c r="S257" s="41">
        <v>0</v>
      </c>
      <c r="T257" s="41">
        <v>0</v>
      </c>
      <c r="U257" s="33">
        <v>1842</v>
      </c>
      <c r="V257" s="32">
        <v>1</v>
      </c>
      <c r="W257" s="41">
        <v>0</v>
      </c>
      <c r="X257" s="41">
        <v>0</v>
      </c>
      <c r="Y257" s="41">
        <v>0</v>
      </c>
      <c r="Z257" s="41">
        <v>0</v>
      </c>
      <c r="AA257" s="41">
        <v>0</v>
      </c>
      <c r="AB257" s="41">
        <v>0</v>
      </c>
      <c r="AC257" s="41">
        <v>0</v>
      </c>
      <c r="AD257" s="41">
        <v>0</v>
      </c>
      <c r="AE257" s="41">
        <v>0</v>
      </c>
      <c r="AF257" s="43">
        <v>0</v>
      </c>
      <c r="AG257" s="31">
        <f t="shared" si="64"/>
        <v>1</v>
      </c>
      <c r="AH257" s="25">
        <f t="shared" si="82"/>
        <v>92.1</v>
      </c>
      <c r="AI257" s="25">
        <f t="shared" si="66"/>
        <v>31</v>
      </c>
      <c r="AJ257" s="34">
        <v>1</v>
      </c>
      <c r="AK257" s="25">
        <v>30</v>
      </c>
      <c r="AL257" s="112">
        <f t="shared" si="67"/>
        <v>4.6050000000000004</v>
      </c>
      <c r="AM257" s="35">
        <f t="shared" si="68"/>
        <v>66.340933767643861</v>
      </c>
      <c r="AN257" s="36">
        <f t="shared" si="69"/>
        <v>5</v>
      </c>
      <c r="AO257" s="35">
        <f t="shared" si="70"/>
        <v>33.659066232356139</v>
      </c>
      <c r="AP257" s="30">
        <f t="shared" si="71"/>
        <v>250.81699346405227</v>
      </c>
      <c r="AQ257" s="107">
        <f t="shared" si="72"/>
        <v>54.46623093681918</v>
      </c>
      <c r="AR257" s="109">
        <f t="shared" si="73"/>
        <v>78.284473398479903</v>
      </c>
      <c r="AS257" s="34">
        <f t="shared" si="74"/>
        <v>8</v>
      </c>
      <c r="AT257" s="37">
        <v>0</v>
      </c>
      <c r="AU257" s="38">
        <f t="shared" si="75"/>
        <v>0</v>
      </c>
      <c r="AV257" s="37">
        <v>0</v>
      </c>
      <c r="AW257" s="66" t="s">
        <v>438</v>
      </c>
      <c r="AX257" s="37">
        <v>1</v>
      </c>
      <c r="AY257" s="37">
        <f t="shared" si="81"/>
        <v>8</v>
      </c>
      <c r="AZ257" s="37">
        <v>2</v>
      </c>
      <c r="BA257" s="37">
        <f t="shared" si="79"/>
        <v>16</v>
      </c>
      <c r="BB257" s="37">
        <v>0</v>
      </c>
      <c r="BC257" s="37">
        <v>4</v>
      </c>
      <c r="BD257" s="37">
        <v>0</v>
      </c>
      <c r="BE257" s="37" t="s">
        <v>428</v>
      </c>
      <c r="BF257" s="37" t="s">
        <v>429</v>
      </c>
      <c r="BG257" s="128">
        <f t="shared" si="76"/>
        <v>26</v>
      </c>
      <c r="BH257" s="75">
        <v>8</v>
      </c>
      <c r="BI257" s="75">
        <v>22</v>
      </c>
      <c r="BJ257" s="12"/>
      <c r="BK257" s="12"/>
      <c r="BL257" s="12"/>
    </row>
    <row r="258" spans="1:64" s="1" customFormat="1" x14ac:dyDescent="0.3">
      <c r="A258" s="28" t="s">
        <v>269</v>
      </c>
      <c r="B258" s="28" t="s">
        <v>270</v>
      </c>
      <c r="C258" s="29" t="s">
        <v>240</v>
      </c>
      <c r="D258" s="29" t="s">
        <v>280</v>
      </c>
      <c r="E258" s="102">
        <v>8346</v>
      </c>
      <c r="F258" s="31">
        <v>51.4</v>
      </c>
      <c r="G258" s="36">
        <f t="shared" si="62"/>
        <v>5</v>
      </c>
      <c r="H258" s="29" t="s">
        <v>351</v>
      </c>
      <c r="I258" s="69">
        <f t="shared" si="63"/>
        <v>5</v>
      </c>
      <c r="J258" s="32">
        <v>1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3">
        <v>6592</v>
      </c>
      <c r="V258" s="32">
        <v>1</v>
      </c>
      <c r="W258" s="32">
        <v>0</v>
      </c>
      <c r="X258" s="32">
        <v>0</v>
      </c>
      <c r="Y258" s="32">
        <v>0</v>
      </c>
      <c r="Z258" s="32">
        <v>0</v>
      </c>
      <c r="AA258" s="32">
        <v>0</v>
      </c>
      <c r="AB258" s="32">
        <v>0</v>
      </c>
      <c r="AC258" s="32">
        <v>0</v>
      </c>
      <c r="AD258" s="32">
        <v>0</v>
      </c>
      <c r="AE258" s="32">
        <v>0</v>
      </c>
      <c r="AF258" s="42">
        <v>0</v>
      </c>
      <c r="AG258" s="31">
        <f t="shared" si="64"/>
        <v>1</v>
      </c>
      <c r="AH258" s="25">
        <f t="shared" si="82"/>
        <v>329.6</v>
      </c>
      <c r="AI258" s="25">
        <f t="shared" si="66"/>
        <v>57</v>
      </c>
      <c r="AJ258" s="34">
        <v>1</v>
      </c>
      <c r="AK258" s="25">
        <v>56</v>
      </c>
      <c r="AL258" s="112">
        <f t="shared" si="67"/>
        <v>16.48</v>
      </c>
      <c r="AM258" s="35">
        <f t="shared" si="68"/>
        <v>82.706310679611647</v>
      </c>
      <c r="AN258" s="36">
        <f t="shared" si="69"/>
        <v>8</v>
      </c>
      <c r="AO258" s="35">
        <f t="shared" si="70"/>
        <v>17.293689320388346</v>
      </c>
      <c r="AP258" s="30">
        <f t="shared" si="71"/>
        <v>197.45986101126289</v>
      </c>
      <c r="AQ258" s="107">
        <f t="shared" si="72"/>
        <v>11.981787682722263</v>
      </c>
      <c r="AR258" s="109">
        <f t="shared" si="73"/>
        <v>93.932038834951456</v>
      </c>
      <c r="AS258" s="34">
        <f t="shared" si="74"/>
        <v>8</v>
      </c>
      <c r="AT258" s="37">
        <v>2</v>
      </c>
      <c r="AU258" s="38">
        <f t="shared" si="75"/>
        <v>23.963575365444527</v>
      </c>
      <c r="AV258" s="37">
        <v>0</v>
      </c>
      <c r="AW258" s="66" t="s">
        <v>396</v>
      </c>
      <c r="AX258" s="37">
        <v>3</v>
      </c>
      <c r="AY258" s="37">
        <f t="shared" si="81"/>
        <v>24</v>
      </c>
      <c r="AZ258" s="37">
        <v>2</v>
      </c>
      <c r="BA258" s="37">
        <f t="shared" si="79"/>
        <v>16</v>
      </c>
      <c r="BB258" s="37">
        <v>0</v>
      </c>
      <c r="BC258" s="37">
        <v>5</v>
      </c>
      <c r="BD258" s="37">
        <v>0</v>
      </c>
      <c r="BE258" s="37" t="s">
        <v>375</v>
      </c>
      <c r="BF258" s="37" t="s">
        <v>376</v>
      </c>
      <c r="BG258" s="128">
        <f t="shared" si="76"/>
        <v>26</v>
      </c>
      <c r="BH258" s="75">
        <v>34</v>
      </c>
      <c r="BI258" s="75">
        <v>80</v>
      </c>
    </row>
    <row r="259" spans="1:64" s="1" customFormat="1" x14ac:dyDescent="0.3">
      <c r="A259" s="28" t="s">
        <v>160</v>
      </c>
      <c r="B259" s="28" t="s">
        <v>176</v>
      </c>
      <c r="C259" s="29" t="s">
        <v>176</v>
      </c>
      <c r="D259" s="29" t="s">
        <v>236</v>
      </c>
      <c r="E259" s="102">
        <v>3304</v>
      </c>
      <c r="F259" s="44">
        <v>46</v>
      </c>
      <c r="G259" s="36">
        <f t="shared" si="62"/>
        <v>3</v>
      </c>
      <c r="H259" s="29" t="s">
        <v>352</v>
      </c>
      <c r="I259" s="69">
        <f t="shared" si="63"/>
        <v>3</v>
      </c>
      <c r="J259" s="32">
        <v>1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3">
        <v>2064</v>
      </c>
      <c r="V259" s="32">
        <v>2</v>
      </c>
      <c r="W259" s="32">
        <v>0</v>
      </c>
      <c r="X259" s="32">
        <v>0</v>
      </c>
      <c r="Y259" s="32">
        <v>0</v>
      </c>
      <c r="Z259" s="32">
        <v>0</v>
      </c>
      <c r="AA259" s="32">
        <v>0</v>
      </c>
      <c r="AB259" s="32">
        <v>0</v>
      </c>
      <c r="AC259" s="32">
        <v>0</v>
      </c>
      <c r="AD259" s="32">
        <v>0</v>
      </c>
      <c r="AE259" s="32">
        <v>0</v>
      </c>
      <c r="AF259" s="42">
        <v>0</v>
      </c>
      <c r="AG259" s="31">
        <f t="shared" si="64"/>
        <v>2</v>
      </c>
      <c r="AH259" s="25">
        <f t="shared" si="82"/>
        <v>103.2</v>
      </c>
      <c r="AI259" s="25">
        <f t="shared" si="66"/>
        <v>42</v>
      </c>
      <c r="AJ259" s="34">
        <v>2</v>
      </c>
      <c r="AK259" s="25">
        <v>40</v>
      </c>
      <c r="AL259" s="112">
        <f t="shared" si="67"/>
        <v>5.16</v>
      </c>
      <c r="AM259" s="35">
        <f t="shared" si="68"/>
        <v>59.302325581395351</v>
      </c>
      <c r="AN259" s="36">
        <f t="shared" si="69"/>
        <v>5</v>
      </c>
      <c r="AO259" s="35">
        <f t="shared" si="70"/>
        <v>40.697674418604649</v>
      </c>
      <c r="AP259" s="30">
        <f t="shared" si="71"/>
        <v>156.17433414043583</v>
      </c>
      <c r="AQ259" s="107">
        <f t="shared" si="72"/>
        <v>60.53268765133172</v>
      </c>
      <c r="AR259" s="109">
        <f t="shared" si="73"/>
        <v>61.240310077519375</v>
      </c>
      <c r="AS259" s="34">
        <f t="shared" si="74"/>
        <v>5</v>
      </c>
      <c r="AT259" s="37">
        <v>0</v>
      </c>
      <c r="AU259" s="38">
        <f t="shared" si="75"/>
        <v>0</v>
      </c>
      <c r="AV259" s="37">
        <v>0</v>
      </c>
      <c r="AW259" s="66" t="s">
        <v>454</v>
      </c>
      <c r="AX259" s="37">
        <v>1</v>
      </c>
      <c r="AY259" s="37">
        <f t="shared" si="81"/>
        <v>8</v>
      </c>
      <c r="AZ259" s="37">
        <v>2</v>
      </c>
      <c r="BA259" s="37">
        <f t="shared" si="79"/>
        <v>16</v>
      </c>
      <c r="BB259" s="37">
        <v>0</v>
      </c>
      <c r="BC259" s="37">
        <v>4</v>
      </c>
      <c r="BD259" s="37">
        <v>10</v>
      </c>
      <c r="BE259" s="37" t="s">
        <v>375</v>
      </c>
      <c r="BF259" s="37" t="s">
        <v>375</v>
      </c>
      <c r="BG259" s="128">
        <f t="shared" si="76"/>
        <v>26</v>
      </c>
      <c r="BH259" s="75">
        <v>28</v>
      </c>
      <c r="BI259" s="75">
        <v>60</v>
      </c>
    </row>
    <row r="260" spans="1:64" s="1" customFormat="1" x14ac:dyDescent="0.3">
      <c r="A260" s="28" t="s">
        <v>160</v>
      </c>
      <c r="B260" s="28" t="s">
        <v>176</v>
      </c>
      <c r="C260" s="29" t="s">
        <v>224</v>
      </c>
      <c r="D260" s="29" t="s">
        <v>229</v>
      </c>
      <c r="E260" s="102">
        <v>5744</v>
      </c>
      <c r="F260" s="30">
        <v>15.9</v>
      </c>
      <c r="G260" s="36">
        <f t="shared" si="62"/>
        <v>3</v>
      </c>
      <c r="H260" s="29" t="s">
        <v>351</v>
      </c>
      <c r="I260" s="69">
        <f t="shared" si="63"/>
        <v>5</v>
      </c>
      <c r="J260" s="32">
        <v>1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0</v>
      </c>
      <c r="U260" s="33">
        <v>4394</v>
      </c>
      <c r="V260" s="32">
        <v>1</v>
      </c>
      <c r="W260" s="32">
        <v>0</v>
      </c>
      <c r="X260" s="32">
        <v>0</v>
      </c>
      <c r="Y260" s="32">
        <v>0</v>
      </c>
      <c r="Z260" s="32">
        <v>0</v>
      </c>
      <c r="AA260" s="32">
        <v>0</v>
      </c>
      <c r="AB260" s="32">
        <v>0</v>
      </c>
      <c r="AC260" s="32">
        <v>0</v>
      </c>
      <c r="AD260" s="32">
        <v>0</v>
      </c>
      <c r="AE260" s="32">
        <v>0</v>
      </c>
      <c r="AF260" s="42">
        <v>0</v>
      </c>
      <c r="AG260" s="31">
        <f t="shared" si="64"/>
        <v>1</v>
      </c>
      <c r="AH260" s="25">
        <f t="shared" si="82"/>
        <v>219.7</v>
      </c>
      <c r="AI260" s="25">
        <f t="shared" si="66"/>
        <v>8</v>
      </c>
      <c r="AJ260" s="34">
        <v>0</v>
      </c>
      <c r="AK260" s="25">
        <v>8</v>
      </c>
      <c r="AL260" s="112">
        <f t="shared" si="67"/>
        <v>10.984999999999999</v>
      </c>
      <c r="AM260" s="35">
        <f t="shared" si="68"/>
        <v>96.35867091488393</v>
      </c>
      <c r="AN260" s="36">
        <f t="shared" si="69"/>
        <v>8</v>
      </c>
      <c r="AO260" s="35">
        <f t="shared" si="70"/>
        <v>3.6413290851160678</v>
      </c>
      <c r="AP260" s="30">
        <f t="shared" si="71"/>
        <v>191.24303621169915</v>
      </c>
      <c r="AQ260" s="107">
        <f t="shared" si="72"/>
        <v>0</v>
      </c>
      <c r="AR260" s="109">
        <f t="shared" si="73"/>
        <v>100</v>
      </c>
      <c r="AS260" s="34">
        <f t="shared" si="74"/>
        <v>10</v>
      </c>
      <c r="AT260" s="37">
        <v>1</v>
      </c>
      <c r="AU260" s="38">
        <f t="shared" si="75"/>
        <v>17.409470752089138</v>
      </c>
      <c r="AV260" s="37">
        <v>1</v>
      </c>
      <c r="AW260" s="66" t="s">
        <v>457</v>
      </c>
      <c r="AX260" s="37">
        <v>1</v>
      </c>
      <c r="AY260" s="37">
        <f t="shared" si="81"/>
        <v>8</v>
      </c>
      <c r="AZ260" s="37">
        <v>2</v>
      </c>
      <c r="BA260" s="37">
        <f t="shared" si="79"/>
        <v>16</v>
      </c>
      <c r="BB260" s="37">
        <v>0</v>
      </c>
      <c r="BC260" s="37">
        <v>0</v>
      </c>
      <c r="BD260" s="37">
        <v>0</v>
      </c>
      <c r="BE260" s="37" t="s">
        <v>375</v>
      </c>
      <c r="BF260" s="37" t="s">
        <v>376</v>
      </c>
      <c r="BG260" s="128">
        <f t="shared" si="76"/>
        <v>26</v>
      </c>
      <c r="BH260" s="75">
        <v>95</v>
      </c>
      <c r="BI260" s="75">
        <v>276</v>
      </c>
    </row>
    <row r="261" spans="1:64" s="1" customFormat="1" x14ac:dyDescent="0.3">
      <c r="A261" s="28" t="s">
        <v>160</v>
      </c>
      <c r="B261" s="28" t="s">
        <v>161</v>
      </c>
      <c r="C261" s="29" t="s">
        <v>179</v>
      </c>
      <c r="D261" s="29" t="s">
        <v>182</v>
      </c>
      <c r="E261" s="102">
        <v>6731</v>
      </c>
      <c r="F261" s="30">
        <v>45.8</v>
      </c>
      <c r="G261" s="36">
        <f t="shared" si="62"/>
        <v>3</v>
      </c>
      <c r="H261" s="29" t="s">
        <v>351</v>
      </c>
      <c r="I261" s="69">
        <f t="shared" si="63"/>
        <v>5</v>
      </c>
      <c r="J261" s="32">
        <v>3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>
        <v>0</v>
      </c>
      <c r="R261" s="32">
        <v>0</v>
      </c>
      <c r="S261" s="32">
        <v>0</v>
      </c>
      <c r="T261" s="32">
        <v>0</v>
      </c>
      <c r="U261" s="33">
        <v>5205</v>
      </c>
      <c r="V261" s="32">
        <v>0</v>
      </c>
      <c r="W261" s="32">
        <v>0</v>
      </c>
      <c r="X261" s="32">
        <v>0</v>
      </c>
      <c r="Y261" s="32">
        <v>0</v>
      </c>
      <c r="Z261" s="32">
        <v>0</v>
      </c>
      <c r="AA261" s="32">
        <v>0</v>
      </c>
      <c r="AB261" s="32">
        <v>0</v>
      </c>
      <c r="AC261" s="32">
        <v>0</v>
      </c>
      <c r="AD261" s="32">
        <v>0</v>
      </c>
      <c r="AE261" s="32">
        <v>0</v>
      </c>
      <c r="AF261" s="42">
        <v>0</v>
      </c>
      <c r="AG261" s="31">
        <f t="shared" si="64"/>
        <v>0</v>
      </c>
      <c r="AH261" s="25">
        <f t="shared" si="82"/>
        <v>260.25</v>
      </c>
      <c r="AI261" s="25">
        <f t="shared" si="66"/>
        <v>43</v>
      </c>
      <c r="AJ261" s="34">
        <v>0</v>
      </c>
      <c r="AK261" s="25">
        <v>43</v>
      </c>
      <c r="AL261" s="112">
        <f t="shared" si="67"/>
        <v>13.012499999999999</v>
      </c>
      <c r="AM261" s="35">
        <f t="shared" si="68"/>
        <v>83.477425552353495</v>
      </c>
      <c r="AN261" s="36">
        <f t="shared" si="69"/>
        <v>8</v>
      </c>
      <c r="AO261" s="35">
        <f t="shared" si="70"/>
        <v>16.522574447646495</v>
      </c>
      <c r="AP261" s="30">
        <f t="shared" si="71"/>
        <v>193.3219432476601</v>
      </c>
      <c r="AQ261" s="107">
        <f t="shared" si="72"/>
        <v>0</v>
      </c>
      <c r="AR261" s="109">
        <f t="shared" si="73"/>
        <v>100</v>
      </c>
      <c r="AS261" s="34">
        <f t="shared" si="74"/>
        <v>10</v>
      </c>
      <c r="AT261" s="37">
        <v>0</v>
      </c>
      <c r="AU261" s="38">
        <f t="shared" si="75"/>
        <v>0</v>
      </c>
      <c r="AV261" s="37">
        <v>0</v>
      </c>
      <c r="AW261" s="66" t="s">
        <v>380</v>
      </c>
      <c r="AX261" s="37">
        <v>5</v>
      </c>
      <c r="AY261" s="37">
        <f t="shared" si="81"/>
        <v>40</v>
      </c>
      <c r="AZ261" s="37">
        <v>8</v>
      </c>
      <c r="BA261" s="37">
        <f t="shared" si="79"/>
        <v>64</v>
      </c>
      <c r="BB261" s="48">
        <v>0</v>
      </c>
      <c r="BC261" s="48">
        <v>7</v>
      </c>
      <c r="BD261" s="48">
        <v>0</v>
      </c>
      <c r="BE261" s="48" t="s">
        <v>375</v>
      </c>
      <c r="BF261" s="48" t="s">
        <v>376</v>
      </c>
      <c r="BG261" s="128">
        <f t="shared" si="76"/>
        <v>26</v>
      </c>
      <c r="BH261" s="75">
        <v>28</v>
      </c>
      <c r="BI261" s="75">
        <v>32</v>
      </c>
    </row>
    <row r="262" spans="1:64" s="1" customFormat="1" x14ac:dyDescent="0.3">
      <c r="A262" s="28" t="s">
        <v>4</v>
      </c>
      <c r="B262" s="28" t="s">
        <v>5</v>
      </c>
      <c r="C262" s="29" t="s">
        <v>23</v>
      </c>
      <c r="D262" s="29" t="s">
        <v>25</v>
      </c>
      <c r="E262" s="102">
        <v>1716</v>
      </c>
      <c r="F262" s="30">
        <v>48.4</v>
      </c>
      <c r="G262" s="36">
        <f t="shared" ref="G262:G267" si="83">IFERROR(IF(F262&lt;10,0,IF(F262&lt;50,3,IF(F262&lt;75,5,IF(F262&lt;100,8,10)))),"")</f>
        <v>3</v>
      </c>
      <c r="H262" s="29" t="s">
        <v>352</v>
      </c>
      <c r="I262" s="69">
        <f t="shared" ref="I262:I267" si="84">VLOOKUP(H262,ponderacion,2,FALSE)</f>
        <v>3</v>
      </c>
      <c r="J262" s="41">
        <v>1</v>
      </c>
      <c r="K262" s="41">
        <v>1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32">
        <v>0</v>
      </c>
      <c r="R262" s="41">
        <v>0</v>
      </c>
      <c r="S262" s="41">
        <v>0</v>
      </c>
      <c r="T262" s="41">
        <v>0</v>
      </c>
      <c r="U262" s="33">
        <v>4196</v>
      </c>
      <c r="V262" s="32">
        <v>0</v>
      </c>
      <c r="W262" s="41">
        <v>0</v>
      </c>
      <c r="X262" s="41">
        <v>0</v>
      </c>
      <c r="Y262" s="41">
        <v>0</v>
      </c>
      <c r="Z262" s="41">
        <v>0</v>
      </c>
      <c r="AA262" s="41">
        <v>0</v>
      </c>
      <c r="AB262" s="41">
        <v>0</v>
      </c>
      <c r="AC262" s="41">
        <v>0</v>
      </c>
      <c r="AD262" s="41">
        <v>0</v>
      </c>
      <c r="AE262" s="41">
        <v>0</v>
      </c>
      <c r="AF262" s="43">
        <v>0</v>
      </c>
      <c r="AG262" s="31">
        <f t="shared" ref="AG262:AG272" si="85">SUM(V262:AF262)</f>
        <v>0</v>
      </c>
      <c r="AH262" s="25">
        <f t="shared" si="82"/>
        <v>209.8</v>
      </c>
      <c r="AI262" s="25">
        <f t="shared" ref="AI262:AI272" si="86">+AJ262+AK262</f>
        <v>12</v>
      </c>
      <c r="AJ262" s="34">
        <v>0</v>
      </c>
      <c r="AK262" s="25">
        <v>12</v>
      </c>
      <c r="AL262" s="112">
        <f t="shared" ref="AL262:AL272" si="87">(AH262*5)/100</f>
        <v>10.49</v>
      </c>
      <c r="AM262" s="35">
        <f t="shared" ref="AM262:AM267" si="88">IFERROR(((AH262-AI262)/AH262)*100,"")</f>
        <v>94.280266920877025</v>
      </c>
      <c r="AN262" s="36">
        <f t="shared" ref="AN262:AN272" si="89">IFERROR(IF(AM262&lt;10,0,IF(AM262&lt;50,3,IF(AM262&lt;75,5,IF(AM262&lt;100,8,10)))),"")</f>
        <v>8</v>
      </c>
      <c r="AO262" s="35">
        <f t="shared" ref="AO262:AO273" si="90">IFERROR(AI262/AH262*100,0)</f>
        <v>5.7197330791229737</v>
      </c>
      <c r="AP262" s="30">
        <f t="shared" ref="AP262:AP272" si="91">((AH262*0.05)/E262)*100000</f>
        <v>611.30536130536143</v>
      </c>
      <c r="AQ262" s="107">
        <f t="shared" ref="AQ262:AQ272" si="92">(AJ262/E262)*100000</f>
        <v>0</v>
      </c>
      <c r="AR262" s="109">
        <f t="shared" ref="AR262:AR272" si="93">IFERROR(((AP262-AQ262)/AP262)*100,"")</f>
        <v>100</v>
      </c>
      <c r="AS262" s="34">
        <f t="shared" ref="AS262:AS272" si="94">IFERROR(IF(AR262&lt;10,0,IF(AR262&lt;50,3,IF(AR262&lt;75,5,IF(AR262&lt;100,8,10)))),"")</f>
        <v>10</v>
      </c>
      <c r="AT262" s="37">
        <v>0</v>
      </c>
      <c r="AU262" s="38">
        <f t="shared" ref="AU262:AU272" si="95">(AT262/E262)*100000</f>
        <v>0</v>
      </c>
      <c r="AV262" s="37">
        <v>0</v>
      </c>
      <c r="AW262" s="66" t="s">
        <v>432</v>
      </c>
      <c r="AX262" s="37">
        <v>1</v>
      </c>
      <c r="AY262" s="37">
        <f t="shared" si="81"/>
        <v>8</v>
      </c>
      <c r="AZ262" s="37">
        <v>2</v>
      </c>
      <c r="BA262" s="37">
        <f t="shared" si="79"/>
        <v>16</v>
      </c>
      <c r="BB262" s="37">
        <v>0</v>
      </c>
      <c r="BC262" s="37">
        <v>2</v>
      </c>
      <c r="BD262" s="37">
        <v>0</v>
      </c>
      <c r="BE262" s="37" t="s">
        <v>428</v>
      </c>
      <c r="BF262" s="37" t="s">
        <v>429</v>
      </c>
      <c r="BG262" s="128">
        <f t="shared" ref="BG262:BG272" si="96">+G262+I262+AN262+AS262+BD262</f>
        <v>24</v>
      </c>
      <c r="BH262" s="75">
        <v>21</v>
      </c>
      <c r="BI262" s="75">
        <v>10</v>
      </c>
      <c r="BJ262" s="12"/>
      <c r="BK262" s="12"/>
      <c r="BL262" s="12"/>
    </row>
    <row r="263" spans="1:64" s="1" customFormat="1" x14ac:dyDescent="0.3">
      <c r="A263" s="28" t="s">
        <v>269</v>
      </c>
      <c r="B263" s="28" t="s">
        <v>270</v>
      </c>
      <c r="C263" s="29" t="s">
        <v>240</v>
      </c>
      <c r="D263" s="29" t="s">
        <v>277</v>
      </c>
      <c r="E263" s="102">
        <v>44092</v>
      </c>
      <c r="F263" s="31">
        <v>72.900000000000006</v>
      </c>
      <c r="G263" s="36">
        <f t="shared" si="83"/>
        <v>5</v>
      </c>
      <c r="H263" s="29" t="s">
        <v>351</v>
      </c>
      <c r="I263" s="69">
        <f t="shared" si="84"/>
        <v>5</v>
      </c>
      <c r="J263" s="32">
        <v>9</v>
      </c>
      <c r="K263" s="32">
        <v>1</v>
      </c>
      <c r="L263" s="32">
        <v>1</v>
      </c>
      <c r="M263" s="32">
        <v>1</v>
      </c>
      <c r="N263" s="32">
        <v>1</v>
      </c>
      <c r="O263" s="32">
        <v>0</v>
      </c>
      <c r="P263" s="32">
        <v>0</v>
      </c>
      <c r="Q263" s="32">
        <v>0</v>
      </c>
      <c r="R263" s="32">
        <v>0</v>
      </c>
      <c r="S263" s="32">
        <v>0</v>
      </c>
      <c r="T263" s="32">
        <v>0</v>
      </c>
      <c r="U263" s="33">
        <v>38955</v>
      </c>
      <c r="V263" s="32">
        <v>15</v>
      </c>
      <c r="W263" s="32">
        <v>0</v>
      </c>
      <c r="X263" s="32">
        <v>0</v>
      </c>
      <c r="Y263" s="32">
        <v>0</v>
      </c>
      <c r="Z263" s="32">
        <v>0</v>
      </c>
      <c r="AA263" s="32">
        <v>0</v>
      </c>
      <c r="AB263" s="32">
        <v>0</v>
      </c>
      <c r="AC263" s="32">
        <v>0</v>
      </c>
      <c r="AD263" s="32">
        <v>0</v>
      </c>
      <c r="AE263" s="32">
        <v>0</v>
      </c>
      <c r="AF263" s="42">
        <v>0</v>
      </c>
      <c r="AG263" s="31">
        <f t="shared" si="85"/>
        <v>15</v>
      </c>
      <c r="AH263" s="25">
        <f t="shared" si="82"/>
        <v>1947.75</v>
      </c>
      <c r="AI263" s="25">
        <f t="shared" si="86"/>
        <v>567</v>
      </c>
      <c r="AJ263" s="34">
        <v>12</v>
      </c>
      <c r="AK263" s="25">
        <v>555</v>
      </c>
      <c r="AL263" s="112">
        <f t="shared" si="87"/>
        <v>97.387500000000003</v>
      </c>
      <c r="AM263" s="35">
        <f t="shared" si="88"/>
        <v>70.889487870619945</v>
      </c>
      <c r="AN263" s="36">
        <f t="shared" si="89"/>
        <v>5</v>
      </c>
      <c r="AO263" s="35">
        <f t="shared" si="90"/>
        <v>29.110512129380055</v>
      </c>
      <c r="AP263" s="30">
        <f t="shared" si="91"/>
        <v>220.873401070489</v>
      </c>
      <c r="AQ263" s="107">
        <f t="shared" si="92"/>
        <v>27.215821464211196</v>
      </c>
      <c r="AR263" s="109">
        <f t="shared" si="93"/>
        <v>87.678090103966127</v>
      </c>
      <c r="AS263" s="34">
        <f t="shared" si="94"/>
        <v>8</v>
      </c>
      <c r="AT263" s="37">
        <v>9</v>
      </c>
      <c r="AU263" s="38">
        <f t="shared" si="95"/>
        <v>20.411866098158395</v>
      </c>
      <c r="AV263" s="37">
        <v>2</v>
      </c>
      <c r="AW263" s="66"/>
      <c r="AX263" s="37">
        <v>16</v>
      </c>
      <c r="AY263" s="37">
        <f t="shared" si="81"/>
        <v>128</v>
      </c>
      <c r="AZ263" s="37">
        <v>20</v>
      </c>
      <c r="BA263" s="37">
        <f t="shared" si="79"/>
        <v>160</v>
      </c>
      <c r="BB263" s="37">
        <v>11</v>
      </c>
      <c r="BC263" s="37">
        <v>34</v>
      </c>
      <c r="BD263" s="37">
        <v>0</v>
      </c>
      <c r="BE263" s="37" t="s">
        <v>375</v>
      </c>
      <c r="BF263" s="37" t="s">
        <v>376</v>
      </c>
      <c r="BG263" s="128">
        <f t="shared" si="96"/>
        <v>23</v>
      </c>
      <c r="BH263" s="75">
        <v>327</v>
      </c>
      <c r="BI263" s="75">
        <v>438</v>
      </c>
    </row>
    <row r="264" spans="1:64" s="1" customFormat="1" x14ac:dyDescent="0.3">
      <c r="A264" s="28" t="s">
        <v>105</v>
      </c>
      <c r="B264" s="28" t="s">
        <v>140</v>
      </c>
      <c r="C264" s="29" t="s">
        <v>140</v>
      </c>
      <c r="D264" s="29" t="s">
        <v>154</v>
      </c>
      <c r="E264" s="102">
        <v>72158</v>
      </c>
      <c r="F264" s="30">
        <v>309.7</v>
      </c>
      <c r="G264" s="36">
        <f t="shared" si="83"/>
        <v>10</v>
      </c>
      <c r="H264" s="29" t="s">
        <v>352</v>
      </c>
      <c r="I264" s="69">
        <f t="shared" si="84"/>
        <v>3</v>
      </c>
      <c r="J264" s="32">
        <v>4</v>
      </c>
      <c r="K264" s="32">
        <v>1</v>
      </c>
      <c r="L264" s="32">
        <v>4</v>
      </c>
      <c r="M264" s="32">
        <v>1</v>
      </c>
      <c r="N264" s="32">
        <v>1</v>
      </c>
      <c r="O264" s="32">
        <v>1</v>
      </c>
      <c r="P264" s="32">
        <v>0</v>
      </c>
      <c r="Q264" s="32">
        <v>1</v>
      </c>
      <c r="R264" s="32">
        <v>1</v>
      </c>
      <c r="S264" s="32">
        <v>1</v>
      </c>
      <c r="T264" s="32">
        <v>0</v>
      </c>
      <c r="U264" s="33">
        <v>43343</v>
      </c>
      <c r="V264" s="32">
        <v>30</v>
      </c>
      <c r="W264" s="32">
        <v>6</v>
      </c>
      <c r="X264" s="32">
        <v>6</v>
      </c>
      <c r="Y264" s="32">
        <v>1</v>
      </c>
      <c r="Z264" s="32">
        <v>9</v>
      </c>
      <c r="AA264" s="32">
        <v>0</v>
      </c>
      <c r="AB264" s="32">
        <v>0</v>
      </c>
      <c r="AC264" s="32">
        <v>0</v>
      </c>
      <c r="AD264" s="32">
        <v>0</v>
      </c>
      <c r="AE264" s="32">
        <v>0</v>
      </c>
      <c r="AF264" s="42">
        <v>0</v>
      </c>
      <c r="AG264" s="31">
        <f t="shared" si="85"/>
        <v>52</v>
      </c>
      <c r="AH264" s="25">
        <f t="shared" si="82"/>
        <v>2167.15</v>
      </c>
      <c r="AI264" s="25">
        <f t="shared" si="86"/>
        <v>2016</v>
      </c>
      <c r="AJ264" s="34">
        <v>65</v>
      </c>
      <c r="AK264" s="25">
        <v>1951</v>
      </c>
      <c r="AL264" s="112">
        <f t="shared" si="87"/>
        <v>108.3575</v>
      </c>
      <c r="AM264" s="35">
        <f t="shared" si="88"/>
        <v>6.9745979742980451</v>
      </c>
      <c r="AN264" s="36">
        <f t="shared" si="89"/>
        <v>0</v>
      </c>
      <c r="AO264" s="35">
        <f t="shared" si="90"/>
        <v>93.02540202570195</v>
      </c>
      <c r="AP264" s="30">
        <f t="shared" si="91"/>
        <v>150.1669946506278</v>
      </c>
      <c r="AQ264" s="107">
        <f t="shared" si="92"/>
        <v>90.080101998392408</v>
      </c>
      <c r="AR264" s="109">
        <f t="shared" si="93"/>
        <v>40.013381630251722</v>
      </c>
      <c r="AS264" s="34">
        <f t="shared" si="94"/>
        <v>3</v>
      </c>
      <c r="AT264" s="37">
        <v>38</v>
      </c>
      <c r="AU264" s="38">
        <f t="shared" si="95"/>
        <v>52.662213475983258</v>
      </c>
      <c r="AV264" s="37">
        <v>1</v>
      </c>
      <c r="AW264" s="66"/>
      <c r="AX264" s="37">
        <f>178+58</f>
        <v>236</v>
      </c>
      <c r="AY264" s="37">
        <f t="shared" si="81"/>
        <v>1888</v>
      </c>
      <c r="AZ264" s="37">
        <v>100</v>
      </c>
      <c r="BA264" s="37">
        <f t="shared" si="79"/>
        <v>800</v>
      </c>
      <c r="BB264" s="37">
        <v>19</v>
      </c>
      <c r="BC264" s="37">
        <v>18</v>
      </c>
      <c r="BD264" s="37">
        <v>5</v>
      </c>
      <c r="BE264" s="37" t="s">
        <v>375</v>
      </c>
      <c r="BF264" s="37" t="s">
        <v>429</v>
      </c>
      <c r="BG264" s="128">
        <f t="shared" si="96"/>
        <v>21</v>
      </c>
      <c r="BH264" s="75">
        <v>408</v>
      </c>
      <c r="BI264" s="75">
        <v>356</v>
      </c>
    </row>
    <row r="265" spans="1:64" s="1" customFormat="1" x14ac:dyDescent="0.3">
      <c r="A265" s="28" t="s">
        <v>70</v>
      </c>
      <c r="B265" s="28" t="s">
        <v>71</v>
      </c>
      <c r="C265" s="29" t="s">
        <v>90</v>
      </c>
      <c r="D265" s="29" t="s">
        <v>91</v>
      </c>
      <c r="E265" s="102">
        <v>46141</v>
      </c>
      <c r="F265" s="30">
        <v>512.9</v>
      </c>
      <c r="G265" s="36">
        <f t="shared" si="83"/>
        <v>10</v>
      </c>
      <c r="H265" s="29" t="s">
        <v>351</v>
      </c>
      <c r="I265" s="69">
        <f t="shared" si="84"/>
        <v>5</v>
      </c>
      <c r="J265" s="32">
        <v>6</v>
      </c>
      <c r="K265" s="32">
        <v>1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1</v>
      </c>
      <c r="R265" s="32">
        <v>0</v>
      </c>
      <c r="S265" s="32">
        <v>0</v>
      </c>
      <c r="T265" s="32">
        <v>0</v>
      </c>
      <c r="U265" s="33">
        <v>32381</v>
      </c>
      <c r="V265" s="32">
        <v>4</v>
      </c>
      <c r="W265" s="32">
        <v>0</v>
      </c>
      <c r="X265" s="32">
        <v>0</v>
      </c>
      <c r="Y265" s="32">
        <v>0</v>
      </c>
      <c r="Z265" s="32">
        <v>0</v>
      </c>
      <c r="AA265" s="32">
        <v>0</v>
      </c>
      <c r="AB265" s="32">
        <v>0</v>
      </c>
      <c r="AC265" s="32">
        <v>0</v>
      </c>
      <c r="AD265" s="32">
        <v>0</v>
      </c>
      <c r="AE265" s="32">
        <v>0</v>
      </c>
      <c r="AF265" s="42">
        <v>0</v>
      </c>
      <c r="AG265" s="31">
        <f t="shared" si="85"/>
        <v>4</v>
      </c>
      <c r="AH265" s="25">
        <f t="shared" si="82"/>
        <v>1619.05</v>
      </c>
      <c r="AI265" s="25">
        <f t="shared" si="86"/>
        <v>857</v>
      </c>
      <c r="AJ265" s="34">
        <v>65</v>
      </c>
      <c r="AK265" s="25">
        <v>792</v>
      </c>
      <c r="AL265" s="112">
        <f t="shared" si="87"/>
        <v>80.952500000000001</v>
      </c>
      <c r="AM265" s="35">
        <f t="shared" si="88"/>
        <v>47.067724900404556</v>
      </c>
      <c r="AN265" s="36">
        <f t="shared" si="89"/>
        <v>3</v>
      </c>
      <c r="AO265" s="35">
        <f t="shared" si="90"/>
        <v>52.932275099595437</v>
      </c>
      <c r="AP265" s="30">
        <f t="shared" si="91"/>
        <v>175.44591577989206</v>
      </c>
      <c r="AQ265" s="107">
        <f t="shared" si="92"/>
        <v>140.87254285776208</v>
      </c>
      <c r="AR265" s="109">
        <f t="shared" si="93"/>
        <v>19.706000432352297</v>
      </c>
      <c r="AS265" s="34">
        <f t="shared" si="94"/>
        <v>3</v>
      </c>
      <c r="AT265" s="37">
        <v>10</v>
      </c>
      <c r="AU265" s="38">
        <f t="shared" si="95"/>
        <v>21.672698901194167</v>
      </c>
      <c r="AV265" s="37">
        <v>1</v>
      </c>
      <c r="AW265" s="66"/>
      <c r="AX265" s="37">
        <v>9</v>
      </c>
      <c r="AY265" s="37">
        <f t="shared" si="81"/>
        <v>72</v>
      </c>
      <c r="AZ265" s="37">
        <v>12</v>
      </c>
      <c r="BA265" s="37">
        <f t="shared" si="79"/>
        <v>96</v>
      </c>
      <c r="BB265" s="37">
        <v>1</v>
      </c>
      <c r="BC265" s="37">
        <v>40</v>
      </c>
      <c r="BD265" s="37">
        <v>0</v>
      </c>
      <c r="BE265" s="37" t="s">
        <v>375</v>
      </c>
      <c r="BF265" s="37" t="s">
        <v>376</v>
      </c>
      <c r="BG265" s="128">
        <f t="shared" si="96"/>
        <v>21</v>
      </c>
      <c r="BH265" s="75">
        <v>235</v>
      </c>
      <c r="BI265" s="75">
        <v>342</v>
      </c>
      <c r="BJ265" s="12"/>
      <c r="BK265" s="12"/>
      <c r="BL265" s="12"/>
    </row>
    <row r="266" spans="1:64" s="1" customFormat="1" x14ac:dyDescent="0.3">
      <c r="A266" s="28" t="s">
        <v>160</v>
      </c>
      <c r="B266" s="28" t="s">
        <v>176</v>
      </c>
      <c r="C266" s="29" t="s">
        <v>218</v>
      </c>
      <c r="D266" s="29" t="s">
        <v>219</v>
      </c>
      <c r="E266" s="102">
        <v>11487</v>
      </c>
      <c r="F266" s="30">
        <v>51.3</v>
      </c>
      <c r="G266" s="36">
        <f t="shared" si="83"/>
        <v>5</v>
      </c>
      <c r="H266" s="29" t="s">
        <v>352</v>
      </c>
      <c r="I266" s="69">
        <f t="shared" si="84"/>
        <v>3</v>
      </c>
      <c r="J266" s="32">
        <v>2</v>
      </c>
      <c r="K266" s="32">
        <v>1</v>
      </c>
      <c r="L266" s="32">
        <v>0</v>
      </c>
      <c r="M266" s="32">
        <v>1</v>
      </c>
      <c r="N266" s="32">
        <v>0</v>
      </c>
      <c r="O266" s="32">
        <v>0</v>
      </c>
      <c r="P266" s="32">
        <v>0</v>
      </c>
      <c r="Q266" s="32">
        <v>0</v>
      </c>
      <c r="R266" s="32">
        <v>0</v>
      </c>
      <c r="S266" s="32">
        <v>0</v>
      </c>
      <c r="T266" s="32">
        <v>0</v>
      </c>
      <c r="U266" s="33">
        <v>8906</v>
      </c>
      <c r="V266" s="32">
        <v>1</v>
      </c>
      <c r="W266" s="32">
        <v>0</v>
      </c>
      <c r="X266" s="32">
        <v>0</v>
      </c>
      <c r="Y266" s="32">
        <v>0</v>
      </c>
      <c r="Z266" s="32">
        <v>0</v>
      </c>
      <c r="AA266" s="32">
        <v>0</v>
      </c>
      <c r="AB266" s="32">
        <v>0</v>
      </c>
      <c r="AC266" s="32">
        <v>0</v>
      </c>
      <c r="AD266" s="32">
        <v>0</v>
      </c>
      <c r="AE266" s="32">
        <v>0</v>
      </c>
      <c r="AF266" s="42">
        <v>0</v>
      </c>
      <c r="AG266" s="31">
        <f t="shared" si="85"/>
        <v>1</v>
      </c>
      <c r="AH266" s="25">
        <f t="shared" si="82"/>
        <v>445.3</v>
      </c>
      <c r="AI266" s="25">
        <f t="shared" si="86"/>
        <v>115</v>
      </c>
      <c r="AJ266" s="34">
        <v>3</v>
      </c>
      <c r="AK266" s="25">
        <v>112</v>
      </c>
      <c r="AL266" s="112">
        <f t="shared" si="87"/>
        <v>22.265000000000001</v>
      </c>
      <c r="AM266" s="35">
        <f t="shared" si="88"/>
        <v>74.174713676173369</v>
      </c>
      <c r="AN266" s="36">
        <f t="shared" si="89"/>
        <v>5</v>
      </c>
      <c r="AO266" s="35">
        <f t="shared" si="90"/>
        <v>25.825286323826635</v>
      </c>
      <c r="AP266" s="30">
        <f t="shared" si="91"/>
        <v>193.82780534517281</v>
      </c>
      <c r="AQ266" s="107">
        <f t="shared" si="92"/>
        <v>26.116479498563596</v>
      </c>
      <c r="AR266" s="109">
        <f t="shared" si="93"/>
        <v>86.525937570177419</v>
      </c>
      <c r="AS266" s="34">
        <f t="shared" si="94"/>
        <v>8</v>
      </c>
      <c r="AT266" s="37">
        <v>1</v>
      </c>
      <c r="AU266" s="38">
        <f t="shared" si="95"/>
        <v>8.7054931661878658</v>
      </c>
      <c r="AV266" s="37">
        <v>1</v>
      </c>
      <c r="AW266" s="66"/>
      <c r="AX266" s="37">
        <v>2</v>
      </c>
      <c r="AY266" s="37">
        <f t="shared" si="81"/>
        <v>16</v>
      </c>
      <c r="AZ266" s="37">
        <v>3</v>
      </c>
      <c r="BA266" s="37">
        <f t="shared" si="79"/>
        <v>24</v>
      </c>
      <c r="BB266" s="37">
        <v>1</v>
      </c>
      <c r="BC266" s="37">
        <v>5</v>
      </c>
      <c r="BD266" s="37">
        <v>0</v>
      </c>
      <c r="BE266" s="37" t="s">
        <v>375</v>
      </c>
      <c r="BF266" s="37" t="s">
        <v>376</v>
      </c>
      <c r="BG266" s="128">
        <f t="shared" si="96"/>
        <v>21</v>
      </c>
      <c r="BH266" s="75">
        <v>64</v>
      </c>
      <c r="BI266" s="75">
        <v>108</v>
      </c>
    </row>
    <row r="267" spans="1:64" s="1" customFormat="1" x14ac:dyDescent="0.3">
      <c r="A267" s="28" t="s">
        <v>160</v>
      </c>
      <c r="B267" s="28" t="s">
        <v>242</v>
      </c>
      <c r="C267" s="29" t="s">
        <v>242</v>
      </c>
      <c r="D267" s="29" t="s">
        <v>265</v>
      </c>
      <c r="E267" s="102">
        <v>5313</v>
      </c>
      <c r="F267" s="30">
        <v>46.2</v>
      </c>
      <c r="G267" s="36">
        <f t="shared" si="83"/>
        <v>3</v>
      </c>
      <c r="H267" s="29" t="s">
        <v>352</v>
      </c>
      <c r="I267" s="69">
        <f t="shared" si="84"/>
        <v>3</v>
      </c>
      <c r="J267" s="32">
        <v>2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32">
        <v>0</v>
      </c>
      <c r="T267" s="32">
        <v>0</v>
      </c>
      <c r="U267" s="33">
        <v>4153</v>
      </c>
      <c r="V267" s="32">
        <v>0</v>
      </c>
      <c r="W267" s="32">
        <v>0</v>
      </c>
      <c r="X267" s="32">
        <v>0</v>
      </c>
      <c r="Y267" s="32">
        <v>0</v>
      </c>
      <c r="Z267" s="32">
        <v>0</v>
      </c>
      <c r="AA267" s="32">
        <v>0</v>
      </c>
      <c r="AB267" s="32">
        <v>0</v>
      </c>
      <c r="AC267" s="32">
        <v>0</v>
      </c>
      <c r="AD267" s="32">
        <v>0</v>
      </c>
      <c r="AE267" s="32">
        <v>0</v>
      </c>
      <c r="AF267" s="42">
        <v>0</v>
      </c>
      <c r="AG267" s="31">
        <f t="shared" si="85"/>
        <v>0</v>
      </c>
      <c r="AH267" s="25">
        <f t="shared" si="82"/>
        <v>207.65</v>
      </c>
      <c r="AI267" s="25">
        <f t="shared" si="86"/>
        <v>37</v>
      </c>
      <c r="AJ267" s="34">
        <v>4</v>
      </c>
      <c r="AK267" s="25">
        <v>33</v>
      </c>
      <c r="AL267" s="112">
        <f t="shared" si="87"/>
        <v>10.3825</v>
      </c>
      <c r="AM267" s="35">
        <f t="shared" si="88"/>
        <v>82.181555502046706</v>
      </c>
      <c r="AN267" s="36">
        <f t="shared" si="89"/>
        <v>8</v>
      </c>
      <c r="AO267" s="35">
        <f t="shared" si="90"/>
        <v>17.818444497953287</v>
      </c>
      <c r="AP267" s="30">
        <f t="shared" si="91"/>
        <v>195.41690193864108</v>
      </c>
      <c r="AQ267" s="107">
        <f t="shared" si="92"/>
        <v>75.287031808770934</v>
      </c>
      <c r="AR267" s="109">
        <f t="shared" si="93"/>
        <v>61.473633517938843</v>
      </c>
      <c r="AS267" s="34">
        <f t="shared" si="94"/>
        <v>5</v>
      </c>
      <c r="AT267" s="37">
        <v>3</v>
      </c>
      <c r="AU267" s="38">
        <f t="shared" si="95"/>
        <v>56.4652738565782</v>
      </c>
      <c r="AV267" s="37">
        <v>0</v>
      </c>
      <c r="AW267" s="66" t="s">
        <v>402</v>
      </c>
      <c r="AX267" s="37">
        <v>3</v>
      </c>
      <c r="AY267" s="37">
        <f t="shared" si="81"/>
        <v>24</v>
      </c>
      <c r="AZ267" s="37">
        <v>4</v>
      </c>
      <c r="BA267" s="37">
        <f t="shared" si="79"/>
        <v>32</v>
      </c>
      <c r="BB267" s="37">
        <v>0</v>
      </c>
      <c r="BC267" s="37">
        <v>6</v>
      </c>
      <c r="BD267" s="37">
        <v>0</v>
      </c>
      <c r="BE267" s="37" t="s">
        <v>375</v>
      </c>
      <c r="BF267" s="37" t="s">
        <v>376</v>
      </c>
      <c r="BG267" s="129">
        <f t="shared" si="96"/>
        <v>19</v>
      </c>
      <c r="BH267" s="75">
        <v>24</v>
      </c>
      <c r="BI267" s="75">
        <v>61</v>
      </c>
    </row>
    <row r="268" spans="1:64" s="1" customFormat="1" x14ac:dyDescent="0.3">
      <c r="A268" s="28" t="s">
        <v>70</v>
      </c>
      <c r="B268" s="28" t="s">
        <v>71</v>
      </c>
      <c r="C268" s="29" t="s">
        <v>86</v>
      </c>
      <c r="D268" s="29" t="s">
        <v>80</v>
      </c>
      <c r="E268" s="102">
        <v>290269</v>
      </c>
      <c r="F268" s="40">
        <v>4017.8</v>
      </c>
      <c r="G268" s="36"/>
      <c r="H268" s="29" t="s">
        <v>352</v>
      </c>
      <c r="I268" s="69"/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0</v>
      </c>
      <c r="R268" s="32">
        <v>0</v>
      </c>
      <c r="S268" s="32">
        <v>0</v>
      </c>
      <c r="T268" s="32">
        <v>0</v>
      </c>
      <c r="U268" s="33">
        <v>0</v>
      </c>
      <c r="V268" s="32">
        <v>0</v>
      </c>
      <c r="W268" s="32">
        <v>0</v>
      </c>
      <c r="X268" s="32">
        <v>0</v>
      </c>
      <c r="Y268" s="32">
        <v>0</v>
      </c>
      <c r="Z268" s="32">
        <v>0</v>
      </c>
      <c r="AA268" s="32">
        <v>0</v>
      </c>
      <c r="AB268" s="32">
        <v>0</v>
      </c>
      <c r="AC268" s="32">
        <v>0</v>
      </c>
      <c r="AD268" s="32">
        <v>0</v>
      </c>
      <c r="AE268" s="32">
        <v>0</v>
      </c>
      <c r="AF268" s="42">
        <v>0</v>
      </c>
      <c r="AG268" s="31">
        <f t="shared" si="85"/>
        <v>0</v>
      </c>
      <c r="AH268" s="25">
        <f t="shared" si="82"/>
        <v>0</v>
      </c>
      <c r="AI268" s="25">
        <f t="shared" si="86"/>
        <v>0</v>
      </c>
      <c r="AJ268" s="34">
        <v>0</v>
      </c>
      <c r="AK268" s="25">
        <v>0</v>
      </c>
      <c r="AL268" s="112">
        <f t="shared" si="87"/>
        <v>0</v>
      </c>
      <c r="AM268" s="25">
        <v>0</v>
      </c>
      <c r="AN268" s="36">
        <f t="shared" si="89"/>
        <v>0</v>
      </c>
      <c r="AO268" s="35">
        <f t="shared" si="90"/>
        <v>0</v>
      </c>
      <c r="AP268" s="30">
        <f t="shared" si="91"/>
        <v>0</v>
      </c>
      <c r="AQ268" s="107">
        <f t="shared" si="92"/>
        <v>0</v>
      </c>
      <c r="AR268" s="109" t="str">
        <f t="shared" si="93"/>
        <v/>
      </c>
      <c r="AS268" s="34">
        <f t="shared" si="94"/>
        <v>10</v>
      </c>
      <c r="AT268" s="37">
        <v>0</v>
      </c>
      <c r="AU268" s="38">
        <f t="shared" si="95"/>
        <v>0</v>
      </c>
      <c r="AV268" s="37">
        <v>0</v>
      </c>
      <c r="AW268" s="66"/>
      <c r="AX268" s="37">
        <v>0</v>
      </c>
      <c r="AY268" s="37">
        <v>0</v>
      </c>
      <c r="AZ268" s="37">
        <v>0</v>
      </c>
      <c r="BA268" s="37">
        <v>0</v>
      </c>
      <c r="BB268" s="37">
        <v>0</v>
      </c>
      <c r="BC268" s="37">
        <v>0</v>
      </c>
      <c r="BD268" s="37">
        <v>0</v>
      </c>
      <c r="BE268" s="37">
        <v>0</v>
      </c>
      <c r="BF268" s="37">
        <v>0</v>
      </c>
      <c r="BG268" s="129">
        <f t="shared" si="96"/>
        <v>10</v>
      </c>
      <c r="BH268" s="75">
        <v>0</v>
      </c>
      <c r="BI268" s="75">
        <v>0</v>
      </c>
      <c r="BJ268" s="12"/>
      <c r="BK268" s="12"/>
      <c r="BL268" s="12"/>
    </row>
    <row r="269" spans="1:64" s="1" customFormat="1" x14ac:dyDescent="0.3">
      <c r="A269" s="28" t="s">
        <v>70</v>
      </c>
      <c r="B269" s="28" t="s">
        <v>71</v>
      </c>
      <c r="C269" s="29" t="s">
        <v>87</v>
      </c>
      <c r="D269" s="29" t="s">
        <v>80</v>
      </c>
      <c r="E269" s="102">
        <v>290269</v>
      </c>
      <c r="F269" s="40">
        <v>4017.8</v>
      </c>
      <c r="G269" s="36"/>
      <c r="H269" s="29" t="s">
        <v>352</v>
      </c>
      <c r="I269" s="69"/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0</v>
      </c>
      <c r="S269" s="32">
        <v>0</v>
      </c>
      <c r="T269" s="32">
        <v>0</v>
      </c>
      <c r="U269" s="33">
        <v>0</v>
      </c>
      <c r="V269" s="32">
        <v>0</v>
      </c>
      <c r="W269" s="32">
        <v>0</v>
      </c>
      <c r="X269" s="32">
        <v>0</v>
      </c>
      <c r="Y269" s="32">
        <v>0</v>
      </c>
      <c r="Z269" s="32">
        <v>0</v>
      </c>
      <c r="AA269" s="32">
        <v>0</v>
      </c>
      <c r="AB269" s="32">
        <v>0</v>
      </c>
      <c r="AC269" s="32">
        <v>0</v>
      </c>
      <c r="AD269" s="32">
        <v>0</v>
      </c>
      <c r="AE269" s="32">
        <v>0</v>
      </c>
      <c r="AF269" s="42">
        <v>0</v>
      </c>
      <c r="AG269" s="31">
        <f t="shared" si="85"/>
        <v>0</v>
      </c>
      <c r="AH269" s="25">
        <f t="shared" si="82"/>
        <v>0</v>
      </c>
      <c r="AI269" s="25">
        <f t="shared" si="86"/>
        <v>0</v>
      </c>
      <c r="AJ269" s="34">
        <v>0</v>
      </c>
      <c r="AK269" s="25">
        <v>0</v>
      </c>
      <c r="AL269" s="112">
        <f t="shared" si="87"/>
        <v>0</v>
      </c>
      <c r="AM269" s="25">
        <v>0</v>
      </c>
      <c r="AN269" s="36">
        <f t="shared" si="89"/>
        <v>0</v>
      </c>
      <c r="AO269" s="35">
        <f t="shared" si="90"/>
        <v>0</v>
      </c>
      <c r="AP269" s="30">
        <f t="shared" si="91"/>
        <v>0</v>
      </c>
      <c r="AQ269" s="107">
        <f t="shared" si="92"/>
        <v>0</v>
      </c>
      <c r="AR269" s="109" t="str">
        <f t="shared" si="93"/>
        <v/>
      </c>
      <c r="AS269" s="34">
        <f t="shared" si="94"/>
        <v>10</v>
      </c>
      <c r="AT269" s="37">
        <v>0</v>
      </c>
      <c r="AU269" s="38">
        <f t="shared" si="95"/>
        <v>0</v>
      </c>
      <c r="AV269" s="37">
        <v>0</v>
      </c>
      <c r="AW269" s="66"/>
      <c r="AX269" s="37">
        <v>0</v>
      </c>
      <c r="AY269" s="37">
        <v>0</v>
      </c>
      <c r="AZ269" s="37">
        <v>0</v>
      </c>
      <c r="BA269" s="37">
        <v>0</v>
      </c>
      <c r="BB269" s="37">
        <v>0</v>
      </c>
      <c r="BC269" s="37">
        <v>0</v>
      </c>
      <c r="BD269" s="37">
        <v>0</v>
      </c>
      <c r="BE269" s="37">
        <v>0</v>
      </c>
      <c r="BF269" s="37">
        <v>0</v>
      </c>
      <c r="BG269" s="129">
        <f t="shared" si="96"/>
        <v>10</v>
      </c>
      <c r="BH269" s="75">
        <v>0</v>
      </c>
      <c r="BI269" s="75">
        <v>0</v>
      </c>
      <c r="BJ269" s="12"/>
      <c r="BK269" s="12"/>
      <c r="BL269" s="12"/>
    </row>
    <row r="270" spans="1:64" s="1" customFormat="1" x14ac:dyDescent="0.3">
      <c r="A270" s="28" t="s">
        <v>70</v>
      </c>
      <c r="B270" s="28" t="s">
        <v>71</v>
      </c>
      <c r="C270" s="29" t="s">
        <v>90</v>
      </c>
      <c r="D270" s="29" t="s">
        <v>80</v>
      </c>
      <c r="E270" s="102">
        <v>290269</v>
      </c>
      <c r="F270" s="40">
        <v>4017.8</v>
      </c>
      <c r="G270" s="36"/>
      <c r="H270" s="29" t="s">
        <v>352</v>
      </c>
      <c r="I270" s="69"/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0</v>
      </c>
      <c r="R270" s="32">
        <v>0</v>
      </c>
      <c r="S270" s="32">
        <v>0</v>
      </c>
      <c r="T270" s="32">
        <v>0</v>
      </c>
      <c r="U270" s="33">
        <v>0</v>
      </c>
      <c r="V270" s="32">
        <v>0</v>
      </c>
      <c r="W270" s="32">
        <v>0</v>
      </c>
      <c r="X270" s="32">
        <v>0</v>
      </c>
      <c r="Y270" s="32">
        <v>0</v>
      </c>
      <c r="Z270" s="32">
        <v>0</v>
      </c>
      <c r="AA270" s="32">
        <v>0</v>
      </c>
      <c r="AB270" s="32">
        <v>0</v>
      </c>
      <c r="AC270" s="32">
        <v>0</v>
      </c>
      <c r="AD270" s="32">
        <v>0</v>
      </c>
      <c r="AE270" s="32">
        <v>0</v>
      </c>
      <c r="AF270" s="42">
        <v>0</v>
      </c>
      <c r="AG270" s="31">
        <f t="shared" si="85"/>
        <v>0</v>
      </c>
      <c r="AH270" s="25">
        <f t="shared" si="82"/>
        <v>0</v>
      </c>
      <c r="AI270" s="25">
        <f t="shared" si="86"/>
        <v>0</v>
      </c>
      <c r="AJ270" s="34">
        <v>0</v>
      </c>
      <c r="AK270" s="25">
        <v>0</v>
      </c>
      <c r="AL270" s="112">
        <f t="shared" si="87"/>
        <v>0</v>
      </c>
      <c r="AM270" s="25">
        <v>0</v>
      </c>
      <c r="AN270" s="36">
        <f t="shared" si="89"/>
        <v>0</v>
      </c>
      <c r="AO270" s="35">
        <f t="shared" si="90"/>
        <v>0</v>
      </c>
      <c r="AP270" s="30">
        <f t="shared" si="91"/>
        <v>0</v>
      </c>
      <c r="AQ270" s="107">
        <f t="shared" si="92"/>
        <v>0</v>
      </c>
      <c r="AR270" s="109" t="str">
        <f t="shared" si="93"/>
        <v/>
      </c>
      <c r="AS270" s="34">
        <f t="shared" si="94"/>
        <v>10</v>
      </c>
      <c r="AT270" s="37">
        <v>0</v>
      </c>
      <c r="AU270" s="38">
        <f t="shared" si="95"/>
        <v>0</v>
      </c>
      <c r="AV270" s="37">
        <v>0</v>
      </c>
      <c r="AW270" s="66"/>
      <c r="AX270" s="37">
        <v>0</v>
      </c>
      <c r="AY270" s="37">
        <v>0</v>
      </c>
      <c r="AZ270" s="37">
        <v>0</v>
      </c>
      <c r="BA270" s="37">
        <v>0</v>
      </c>
      <c r="BB270" s="37">
        <v>0</v>
      </c>
      <c r="BC270" s="37">
        <v>0</v>
      </c>
      <c r="BD270" s="37">
        <v>0</v>
      </c>
      <c r="BE270" s="37">
        <v>0</v>
      </c>
      <c r="BF270" s="37">
        <v>0</v>
      </c>
      <c r="BG270" s="129">
        <f t="shared" si="96"/>
        <v>10</v>
      </c>
      <c r="BH270" s="75">
        <v>0</v>
      </c>
      <c r="BI270" s="75">
        <v>0</v>
      </c>
      <c r="BJ270" s="12"/>
      <c r="BK270" s="12"/>
      <c r="BL270" s="12"/>
    </row>
    <row r="271" spans="1:64" s="1" customFormat="1" x14ac:dyDescent="0.3">
      <c r="A271" s="28" t="s">
        <v>70</v>
      </c>
      <c r="B271" s="28" t="s">
        <v>71</v>
      </c>
      <c r="C271" s="29" t="s">
        <v>93</v>
      </c>
      <c r="D271" s="29" t="s">
        <v>80</v>
      </c>
      <c r="E271" s="102">
        <v>290269</v>
      </c>
      <c r="F271" s="40">
        <v>4017.8</v>
      </c>
      <c r="G271" s="36"/>
      <c r="H271" s="29" t="s">
        <v>352</v>
      </c>
      <c r="I271" s="69"/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0</v>
      </c>
      <c r="S271" s="32">
        <v>0</v>
      </c>
      <c r="T271" s="32">
        <v>0</v>
      </c>
      <c r="U271" s="33">
        <v>0</v>
      </c>
      <c r="V271" s="32">
        <v>0</v>
      </c>
      <c r="W271" s="32">
        <v>0</v>
      </c>
      <c r="X271" s="32">
        <v>0</v>
      </c>
      <c r="Y271" s="32">
        <v>0</v>
      </c>
      <c r="Z271" s="32">
        <v>0</v>
      </c>
      <c r="AA271" s="32">
        <v>0</v>
      </c>
      <c r="AB271" s="32">
        <v>0</v>
      </c>
      <c r="AC271" s="32">
        <v>0</v>
      </c>
      <c r="AD271" s="32">
        <v>0</v>
      </c>
      <c r="AE271" s="32">
        <v>0</v>
      </c>
      <c r="AF271" s="42">
        <v>0</v>
      </c>
      <c r="AG271" s="31">
        <f t="shared" si="85"/>
        <v>0</v>
      </c>
      <c r="AH271" s="25">
        <f t="shared" si="82"/>
        <v>0</v>
      </c>
      <c r="AI271" s="25">
        <f t="shared" si="86"/>
        <v>0</v>
      </c>
      <c r="AJ271" s="34">
        <v>0</v>
      </c>
      <c r="AK271" s="25">
        <v>0</v>
      </c>
      <c r="AL271" s="112">
        <f t="shared" si="87"/>
        <v>0</v>
      </c>
      <c r="AM271" s="25">
        <v>0</v>
      </c>
      <c r="AN271" s="36">
        <f t="shared" si="89"/>
        <v>0</v>
      </c>
      <c r="AO271" s="35">
        <f t="shared" si="90"/>
        <v>0</v>
      </c>
      <c r="AP271" s="30">
        <f t="shared" si="91"/>
        <v>0</v>
      </c>
      <c r="AQ271" s="107">
        <f t="shared" si="92"/>
        <v>0</v>
      </c>
      <c r="AR271" s="109" t="str">
        <f t="shared" si="93"/>
        <v/>
      </c>
      <c r="AS271" s="34">
        <f t="shared" si="94"/>
        <v>10</v>
      </c>
      <c r="AT271" s="37">
        <v>0</v>
      </c>
      <c r="AU271" s="38">
        <f t="shared" si="95"/>
        <v>0</v>
      </c>
      <c r="AV271" s="37">
        <v>0</v>
      </c>
      <c r="AW271" s="66"/>
      <c r="AX271" s="37">
        <v>0</v>
      </c>
      <c r="AY271" s="37">
        <v>0</v>
      </c>
      <c r="AZ271" s="37">
        <v>0</v>
      </c>
      <c r="BA271" s="37">
        <v>0</v>
      </c>
      <c r="BB271" s="37">
        <v>0</v>
      </c>
      <c r="BC271" s="37">
        <v>0</v>
      </c>
      <c r="BD271" s="37">
        <v>0</v>
      </c>
      <c r="BE271" s="37">
        <v>0</v>
      </c>
      <c r="BF271" s="37">
        <v>0</v>
      </c>
      <c r="BG271" s="129">
        <f t="shared" si="96"/>
        <v>10</v>
      </c>
      <c r="BH271" s="75">
        <v>0</v>
      </c>
      <c r="BI271" s="75">
        <v>0</v>
      </c>
      <c r="BJ271" s="12"/>
      <c r="BK271" s="12"/>
      <c r="BL271" s="12"/>
    </row>
    <row r="272" spans="1:64" s="1" customFormat="1" ht="19.5" thickBot="1" x14ac:dyDescent="0.35">
      <c r="A272" s="57" t="s">
        <v>70</v>
      </c>
      <c r="B272" s="57" t="s">
        <v>71</v>
      </c>
      <c r="C272" s="58" t="s">
        <v>100</v>
      </c>
      <c r="D272" s="58" t="s">
        <v>80</v>
      </c>
      <c r="E272" s="105">
        <v>290269</v>
      </c>
      <c r="F272" s="123">
        <v>4017.8</v>
      </c>
      <c r="G272" s="79"/>
      <c r="H272" s="58" t="s">
        <v>352</v>
      </c>
      <c r="I272" s="71"/>
      <c r="J272" s="61">
        <v>0</v>
      </c>
      <c r="K272" s="61">
        <v>0</v>
      </c>
      <c r="L272" s="61">
        <v>0</v>
      </c>
      <c r="M272" s="61">
        <v>0</v>
      </c>
      <c r="N272" s="61">
        <v>0</v>
      </c>
      <c r="O272" s="61">
        <v>0</v>
      </c>
      <c r="P272" s="61">
        <v>0</v>
      </c>
      <c r="Q272" s="61">
        <v>0</v>
      </c>
      <c r="R272" s="61">
        <v>0</v>
      </c>
      <c r="S272" s="61">
        <v>0</v>
      </c>
      <c r="T272" s="61">
        <v>0</v>
      </c>
      <c r="U272" s="62">
        <v>0</v>
      </c>
      <c r="V272" s="61">
        <v>0</v>
      </c>
      <c r="W272" s="61">
        <v>0</v>
      </c>
      <c r="X272" s="61">
        <v>0</v>
      </c>
      <c r="Y272" s="61">
        <v>0</v>
      </c>
      <c r="Z272" s="61">
        <v>0</v>
      </c>
      <c r="AA272" s="61">
        <v>0</v>
      </c>
      <c r="AB272" s="61">
        <v>0</v>
      </c>
      <c r="AC272" s="61">
        <v>0</v>
      </c>
      <c r="AD272" s="61">
        <v>0</v>
      </c>
      <c r="AE272" s="61">
        <v>0</v>
      </c>
      <c r="AF272" s="61">
        <v>0</v>
      </c>
      <c r="AG272" s="60">
        <f t="shared" si="85"/>
        <v>0</v>
      </c>
      <c r="AH272" s="27">
        <f t="shared" si="82"/>
        <v>0</v>
      </c>
      <c r="AI272" s="27">
        <f t="shared" si="86"/>
        <v>0</v>
      </c>
      <c r="AJ272" s="63">
        <v>0</v>
      </c>
      <c r="AK272" s="27">
        <v>0</v>
      </c>
      <c r="AL272" s="112">
        <f t="shared" si="87"/>
        <v>0</v>
      </c>
      <c r="AM272" s="27">
        <v>0</v>
      </c>
      <c r="AN272" s="79">
        <f t="shared" si="89"/>
        <v>0</v>
      </c>
      <c r="AO272" s="78">
        <f t="shared" si="90"/>
        <v>0</v>
      </c>
      <c r="AP272" s="59">
        <f t="shared" si="91"/>
        <v>0</v>
      </c>
      <c r="AQ272" s="107">
        <f t="shared" si="92"/>
        <v>0</v>
      </c>
      <c r="AR272" s="109" t="str">
        <f t="shared" si="93"/>
        <v/>
      </c>
      <c r="AS272" s="63">
        <f t="shared" si="94"/>
        <v>10</v>
      </c>
      <c r="AT272" s="64">
        <v>0</v>
      </c>
      <c r="AU272" s="65">
        <f t="shared" si="95"/>
        <v>0</v>
      </c>
      <c r="AV272" s="64">
        <v>0</v>
      </c>
      <c r="AW272" s="80"/>
      <c r="AX272" s="64">
        <v>0</v>
      </c>
      <c r="AY272" s="64">
        <v>0</v>
      </c>
      <c r="AZ272" s="64">
        <v>0</v>
      </c>
      <c r="BA272" s="64">
        <v>0</v>
      </c>
      <c r="BB272" s="64">
        <v>0</v>
      </c>
      <c r="BC272" s="64">
        <v>0</v>
      </c>
      <c r="BD272" s="64">
        <v>0</v>
      </c>
      <c r="BE272" s="37">
        <v>0</v>
      </c>
      <c r="BF272" s="37">
        <v>0</v>
      </c>
      <c r="BG272" s="130">
        <f t="shared" si="96"/>
        <v>10</v>
      </c>
      <c r="BH272" s="76">
        <v>0</v>
      </c>
      <c r="BI272" s="76">
        <v>0</v>
      </c>
      <c r="BJ272" s="12"/>
      <c r="BK272" s="12"/>
      <c r="BL272" s="12"/>
    </row>
    <row r="273" spans="2:56" x14ac:dyDescent="0.3"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AH273" s="118">
        <f>SUM(AH6:AH272)</f>
        <v>225789.59999999992</v>
      </c>
      <c r="AI273" s="113">
        <f>SUM(AI6:AI272)</f>
        <v>50655</v>
      </c>
      <c r="AL273" s="119">
        <f>SUM(AL6:AL272)</f>
        <v>11289.480000000007</v>
      </c>
      <c r="AO273" s="144">
        <f t="shared" si="90"/>
        <v>22.434602833788635</v>
      </c>
      <c r="BD273" s="15"/>
    </row>
    <row r="274" spans="2:56" ht="19.5" thickBot="1" x14ac:dyDescent="0.35">
      <c r="BD274" s="15"/>
    </row>
    <row r="275" spans="2:56" ht="63" x14ac:dyDescent="0.3">
      <c r="B275" s="133" t="s">
        <v>500</v>
      </c>
      <c r="C275" s="134" t="s">
        <v>497</v>
      </c>
      <c r="D275" s="135" t="s">
        <v>504</v>
      </c>
      <c r="BD275" s="15"/>
    </row>
    <row r="276" spans="2:56" x14ac:dyDescent="0.3">
      <c r="B276" s="136" t="s">
        <v>495</v>
      </c>
      <c r="C276" s="136" t="s">
        <v>496</v>
      </c>
      <c r="D276" s="138">
        <v>184</v>
      </c>
    </row>
    <row r="277" spans="2:56" x14ac:dyDescent="0.3">
      <c r="B277" s="136" t="s">
        <v>498</v>
      </c>
      <c r="C277" s="136" t="s">
        <v>501</v>
      </c>
      <c r="D277" s="138">
        <v>77</v>
      </c>
    </row>
    <row r="278" spans="2:56" x14ac:dyDescent="0.3">
      <c r="B278" s="136" t="s">
        <v>499</v>
      </c>
      <c r="C278" s="136" t="s">
        <v>502</v>
      </c>
      <c r="D278" s="138">
        <v>1</v>
      </c>
    </row>
    <row r="279" spans="2:56" x14ac:dyDescent="0.3">
      <c r="B279" s="12"/>
      <c r="C279" s="139" t="s">
        <v>503</v>
      </c>
      <c r="D279" s="140">
        <f>SUM(D276:D278)</f>
        <v>262</v>
      </c>
    </row>
  </sheetData>
  <sortState ref="A6:BL273">
    <sortCondition descending="1" ref="BG5"/>
  </sortState>
  <mergeCells count="10">
    <mergeCell ref="A1:BI1"/>
    <mergeCell ref="BH4:BI4"/>
    <mergeCell ref="E4:G4"/>
    <mergeCell ref="H4:I4"/>
    <mergeCell ref="J4:T4"/>
    <mergeCell ref="V4:AG4"/>
    <mergeCell ref="AV4:AW4"/>
    <mergeCell ref="AX4:BC4"/>
    <mergeCell ref="BD4:BF4"/>
    <mergeCell ref="AI4:AK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4"/>
  <sheetViews>
    <sheetView workbookViewId="0">
      <selection activeCell="C2" sqref="C2"/>
    </sheetView>
  </sheetViews>
  <sheetFormatPr baseColWidth="10" defaultRowHeight="18.75" x14ac:dyDescent="0.3"/>
  <sheetData>
    <row r="1" spans="1:2" x14ac:dyDescent="0.3">
      <c r="A1" s="11" t="s">
        <v>352</v>
      </c>
      <c r="B1">
        <v>3</v>
      </c>
    </row>
    <row r="2" spans="1:2" ht="19.5" thickBot="1" x14ac:dyDescent="0.35">
      <c r="A2" s="14" t="s">
        <v>351</v>
      </c>
      <c r="B2">
        <v>5</v>
      </c>
    </row>
    <row r="3" spans="1:2" x14ac:dyDescent="0.3">
      <c r="A3" s="11" t="s">
        <v>350</v>
      </c>
      <c r="B3">
        <v>8</v>
      </c>
    </row>
    <row r="4" spans="1:2" x14ac:dyDescent="0.3">
      <c r="A4" s="11" t="s">
        <v>349</v>
      </c>
      <c r="B4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L279"/>
  <sheetViews>
    <sheetView zoomScale="90" zoomScaleNormal="90" workbookViewId="0">
      <pane ySplit="6" topLeftCell="A7" activePane="bottomLeft" state="frozen"/>
      <selection activeCell="M1" sqref="M1"/>
      <selection pane="bottomLeft" activeCell="AT5" sqref="AT5"/>
    </sheetView>
  </sheetViews>
  <sheetFormatPr baseColWidth="10" defaultColWidth="11.19921875" defaultRowHeight="18.75" x14ac:dyDescent="0.3"/>
  <cols>
    <col min="1" max="1" width="25.8984375" customWidth="1"/>
    <col min="2" max="2" width="12.19921875" customWidth="1"/>
    <col min="3" max="3" width="18.59765625" customWidth="1"/>
    <col min="4" max="4" width="20.296875" customWidth="1"/>
    <col min="5" max="5" width="9.19921875" customWidth="1"/>
    <col min="6" max="6" width="7.59765625" customWidth="1"/>
    <col min="7" max="7" width="9.8984375" customWidth="1"/>
    <col min="8" max="8" width="12.796875" customWidth="1"/>
    <col min="9" max="9" width="11.19921875" customWidth="1"/>
    <col min="10" max="10" width="2.8984375" customWidth="1"/>
    <col min="11" max="11" width="3.296875" customWidth="1"/>
    <col min="12" max="12" width="2.8984375" customWidth="1"/>
    <col min="13" max="13" width="2.296875" customWidth="1"/>
    <col min="14" max="14" width="2.8984375" customWidth="1"/>
    <col min="15" max="16" width="2.296875" customWidth="1"/>
    <col min="17" max="17" width="2.796875" customWidth="1"/>
    <col min="18" max="18" width="3.59765625" customWidth="1"/>
    <col min="19" max="19" width="3" customWidth="1"/>
    <col min="20" max="20" width="3.69921875" customWidth="1"/>
    <col min="21" max="21" width="16.8984375" customWidth="1"/>
    <col min="22" max="22" width="4" customWidth="1"/>
    <col min="23" max="23" width="3.09765625" customWidth="1"/>
    <col min="24" max="24" width="4.296875" customWidth="1"/>
    <col min="25" max="25" width="2.296875" customWidth="1"/>
    <col min="26" max="26" width="4" customWidth="1"/>
    <col min="27" max="31" width="2.296875" customWidth="1"/>
    <col min="32" max="32" width="2.796875" customWidth="1"/>
    <col min="33" max="33" width="10.59765625" customWidth="1"/>
    <col min="34" max="35" width="11.19921875" customWidth="1"/>
    <col min="36" max="38" width="10.09765625" customWidth="1"/>
    <col min="39" max="39" width="11.19921875" customWidth="1"/>
    <col min="40" max="40" width="9.3984375" customWidth="1"/>
    <col min="41" max="41" width="10.296875" customWidth="1"/>
    <col min="42" max="42" width="10.19921875" customWidth="1"/>
    <col min="43" max="46" width="11.19921875" customWidth="1"/>
    <col min="47" max="47" width="7.5" customWidth="1"/>
    <col min="48" max="48" width="10.59765625" customWidth="1"/>
    <col min="49" max="49" width="24.69921875" customWidth="1"/>
    <col min="50" max="50" width="15.59765625" customWidth="1"/>
    <col min="51" max="51" width="14.69921875" customWidth="1"/>
    <col min="52" max="52" width="9.796875" customWidth="1"/>
    <col min="53" max="53" width="13.8984375" customWidth="1"/>
    <col min="54" max="54" width="8.796875" customWidth="1"/>
    <col min="55" max="55" width="7.69921875" customWidth="1"/>
    <col min="56" max="59" width="10.69921875" customWidth="1"/>
    <col min="60" max="60" width="12" style="12" customWidth="1"/>
    <col min="61" max="16384" width="11.19921875" style="12"/>
  </cols>
  <sheetData>
    <row r="1" spans="1:64" s="99" customFormat="1" ht="23.25" x14ac:dyDescent="0.35">
      <c r="A1" s="145" t="s">
        <v>477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</row>
    <row r="2" spans="1:64" ht="26.25" x14ac:dyDescent="0.4">
      <c r="A2" s="98"/>
      <c r="AI2" s="74"/>
      <c r="AJ2" s="74"/>
      <c r="AM2" s="74"/>
    </row>
    <row r="4" spans="1:64" ht="29.25" customHeight="1" thickBot="1" x14ac:dyDescent="0.35">
      <c r="A4" s="1"/>
      <c r="B4" s="1"/>
      <c r="C4" s="1"/>
      <c r="D4" s="1"/>
      <c r="E4" s="147" t="s">
        <v>426</v>
      </c>
      <c r="F4" s="148"/>
      <c r="G4" s="149"/>
      <c r="H4" s="147" t="s">
        <v>427</v>
      </c>
      <c r="I4" s="149"/>
      <c r="J4" s="150" t="s">
        <v>424</v>
      </c>
      <c r="K4" s="151"/>
      <c r="L4" s="151"/>
      <c r="M4" s="151"/>
      <c r="N4" s="151"/>
      <c r="O4" s="151"/>
      <c r="P4" s="151"/>
      <c r="Q4" s="151"/>
      <c r="R4" s="151"/>
      <c r="S4" s="151"/>
      <c r="T4" s="152"/>
      <c r="U4" s="20" t="s">
        <v>425</v>
      </c>
      <c r="V4" s="150" t="s">
        <v>423</v>
      </c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2"/>
      <c r="AH4" s="5"/>
      <c r="AI4" s="151" t="s">
        <v>422</v>
      </c>
      <c r="AJ4" s="151"/>
      <c r="AK4" s="151"/>
      <c r="AL4" s="110"/>
      <c r="AM4" s="5"/>
      <c r="AN4" s="5"/>
      <c r="AO4" s="5"/>
      <c r="AP4" s="5"/>
      <c r="AQ4" s="5"/>
      <c r="AR4" s="5"/>
      <c r="AS4" s="5"/>
      <c r="AT4" s="5"/>
      <c r="AU4" s="6"/>
      <c r="AV4" s="153" t="s">
        <v>368</v>
      </c>
      <c r="AW4" s="153"/>
      <c r="AX4" s="150" t="s">
        <v>366</v>
      </c>
      <c r="AY4" s="151"/>
      <c r="AZ4" s="151"/>
      <c r="BA4" s="151"/>
      <c r="BB4" s="151"/>
      <c r="BC4" s="152"/>
      <c r="BD4" s="153" t="s">
        <v>367</v>
      </c>
      <c r="BE4" s="153"/>
      <c r="BF4" s="150"/>
      <c r="BH4" s="146" t="s">
        <v>425</v>
      </c>
      <c r="BI4" s="146"/>
    </row>
    <row r="5" spans="1:64" ht="81.75" thickBot="1" x14ac:dyDescent="0.35">
      <c r="A5" s="2" t="s">
        <v>0</v>
      </c>
      <c r="B5" s="2" t="s">
        <v>1</v>
      </c>
      <c r="C5" s="2" t="s">
        <v>2</v>
      </c>
      <c r="D5" s="2" t="s">
        <v>3</v>
      </c>
      <c r="E5" s="4" t="s">
        <v>346</v>
      </c>
      <c r="F5" s="3" t="s">
        <v>347</v>
      </c>
      <c r="G5" s="72" t="s">
        <v>446</v>
      </c>
      <c r="H5" s="3" t="s">
        <v>379</v>
      </c>
      <c r="I5" s="72" t="s">
        <v>378</v>
      </c>
      <c r="J5" s="21" t="s">
        <v>356</v>
      </c>
      <c r="K5" s="21" t="s">
        <v>409</v>
      </c>
      <c r="L5" s="21" t="s">
        <v>353</v>
      </c>
      <c r="M5" s="21" t="s">
        <v>354</v>
      </c>
      <c r="N5" s="21" t="s">
        <v>355</v>
      </c>
      <c r="O5" s="21" t="s">
        <v>410</v>
      </c>
      <c r="P5" s="21" t="s">
        <v>357</v>
      </c>
      <c r="Q5" s="21" t="s">
        <v>411</v>
      </c>
      <c r="R5" s="21" t="s">
        <v>412</v>
      </c>
      <c r="S5" s="21" t="s">
        <v>413</v>
      </c>
      <c r="T5" s="21" t="s">
        <v>414</v>
      </c>
      <c r="U5" s="19" t="s">
        <v>408</v>
      </c>
      <c r="V5" s="22" t="s">
        <v>356</v>
      </c>
      <c r="W5" s="23" t="s">
        <v>409</v>
      </c>
      <c r="X5" s="23" t="s">
        <v>353</v>
      </c>
      <c r="Y5" s="23" t="s">
        <v>354</v>
      </c>
      <c r="Z5" s="23" t="s">
        <v>355</v>
      </c>
      <c r="AA5" s="23" t="s">
        <v>410</v>
      </c>
      <c r="AB5" s="23" t="s">
        <v>357</v>
      </c>
      <c r="AC5" s="23" t="s">
        <v>411</v>
      </c>
      <c r="AD5" s="23" t="s">
        <v>412</v>
      </c>
      <c r="AE5" s="23" t="s">
        <v>413</v>
      </c>
      <c r="AF5" s="23" t="s">
        <v>414</v>
      </c>
      <c r="AG5" s="24" t="s">
        <v>405</v>
      </c>
      <c r="AH5" s="3" t="s">
        <v>417</v>
      </c>
      <c r="AI5" s="17" t="s">
        <v>419</v>
      </c>
      <c r="AJ5" s="18" t="s">
        <v>420</v>
      </c>
      <c r="AK5" s="18" t="s">
        <v>421</v>
      </c>
      <c r="AL5" s="111" t="s">
        <v>491</v>
      </c>
      <c r="AM5" s="3" t="s">
        <v>489</v>
      </c>
      <c r="AN5" s="72" t="s">
        <v>447</v>
      </c>
      <c r="AO5" s="3" t="s">
        <v>448</v>
      </c>
      <c r="AP5" s="3" t="s">
        <v>359</v>
      </c>
      <c r="AQ5" s="106" t="s">
        <v>490</v>
      </c>
      <c r="AR5" s="108" t="s">
        <v>406</v>
      </c>
      <c r="AS5" s="72" t="s">
        <v>449</v>
      </c>
      <c r="AT5" s="3" t="s">
        <v>415</v>
      </c>
      <c r="AU5" s="10" t="s">
        <v>416</v>
      </c>
      <c r="AV5" s="7" t="s">
        <v>369</v>
      </c>
      <c r="AW5" s="8" t="s">
        <v>360</v>
      </c>
      <c r="AX5" s="9" t="s">
        <v>370</v>
      </c>
      <c r="AY5" s="3" t="s">
        <v>361</v>
      </c>
      <c r="AZ5" s="9" t="s">
        <v>371</v>
      </c>
      <c r="BA5" s="3" t="s">
        <v>377</v>
      </c>
      <c r="BB5" s="3" t="s">
        <v>362</v>
      </c>
      <c r="BC5" s="3" t="s">
        <v>363</v>
      </c>
      <c r="BD5" s="73" t="s">
        <v>418</v>
      </c>
      <c r="BE5" s="4" t="s">
        <v>364</v>
      </c>
      <c r="BF5" s="4" t="s">
        <v>365</v>
      </c>
      <c r="BG5" s="81" t="s">
        <v>407</v>
      </c>
      <c r="BH5" s="77" t="s">
        <v>450</v>
      </c>
      <c r="BI5" s="77" t="s">
        <v>451</v>
      </c>
    </row>
    <row r="6" spans="1:64" x14ac:dyDescent="0.3">
      <c r="A6" s="28" t="s">
        <v>105</v>
      </c>
      <c r="B6" s="28" t="s">
        <v>106</v>
      </c>
      <c r="C6" s="29" t="s">
        <v>111</v>
      </c>
      <c r="D6" s="29" t="s">
        <v>114</v>
      </c>
      <c r="E6" s="102">
        <v>9606</v>
      </c>
      <c r="F6" s="30">
        <v>200.1</v>
      </c>
      <c r="G6" s="36">
        <f t="shared" ref="G6:G37" si="0">IFERROR(IF(F6&lt;10,0,IF(F6&lt;50,3,IF(F6&lt;75,5,IF(F6&lt;100,8,10)))),"")</f>
        <v>10</v>
      </c>
      <c r="H6" s="29" t="s">
        <v>351</v>
      </c>
      <c r="I6" s="69">
        <f t="shared" ref="I6:I37" si="1">VLOOKUP(H6,ponderacion,2,FALSE)</f>
        <v>5</v>
      </c>
      <c r="J6" s="32">
        <v>2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3">
        <v>6630</v>
      </c>
      <c r="V6" s="32">
        <v>2</v>
      </c>
      <c r="W6" s="32">
        <v>0</v>
      </c>
      <c r="X6" s="32">
        <v>0</v>
      </c>
      <c r="Y6" s="32">
        <v>0</v>
      </c>
      <c r="Z6" s="32">
        <v>0</v>
      </c>
      <c r="AA6" s="32">
        <v>0</v>
      </c>
      <c r="AB6" s="32">
        <v>0</v>
      </c>
      <c r="AC6" s="32">
        <v>0</v>
      </c>
      <c r="AD6" s="32">
        <v>0</v>
      </c>
      <c r="AE6" s="32">
        <v>0</v>
      </c>
      <c r="AF6" s="32">
        <v>0</v>
      </c>
      <c r="AG6" s="31">
        <f t="shared" ref="AG6:AG69" si="2">SUM(V6:AF6)</f>
        <v>2</v>
      </c>
      <c r="AH6" s="25">
        <f t="shared" ref="AH6:AH69" si="3">+(U6*3)/100</f>
        <v>198.9</v>
      </c>
      <c r="AI6" s="25">
        <f t="shared" ref="AI6:AI69" si="4">+AJ6+AK6</f>
        <v>32</v>
      </c>
      <c r="AJ6" s="34">
        <v>0</v>
      </c>
      <c r="AK6" s="25">
        <v>32</v>
      </c>
      <c r="AL6" s="112">
        <f t="shared" ref="AL6:AL69" si="5">(AH6*3)/100</f>
        <v>5.9670000000000005</v>
      </c>
      <c r="AM6" s="35">
        <f t="shared" ref="AM6:AM37" si="6">IFERROR(((AH6-AI6)/AH6)*100,"")</f>
        <v>83.911513323278029</v>
      </c>
      <c r="AN6" s="36">
        <f t="shared" ref="AN6:AN69" si="7">IFERROR(IF(AM6&lt;10,0,IF(AM6&lt;50,3,IF(AM6&lt;75,5,IF(AM6&lt;100,8,10)))),"")</f>
        <v>8</v>
      </c>
      <c r="AO6" s="35">
        <f t="shared" ref="AO6:AO69" si="8">IFERROR(AI6/AH6*100,0)</f>
        <v>16.088486676721971</v>
      </c>
      <c r="AP6" s="30">
        <f t="shared" ref="AP6:AP69" si="9">((AH6*0.03)/E6)*100000</f>
        <v>62.117426608369769</v>
      </c>
      <c r="AQ6" s="107">
        <f t="shared" ref="AQ6:AQ69" si="10">(AJ6/E6)*100000</f>
        <v>0</v>
      </c>
      <c r="AR6" s="109">
        <f t="shared" ref="AR6:AR69" si="11">IFERROR(((AP6-AQ6)/AP6)*100,"")</f>
        <v>100</v>
      </c>
      <c r="AS6" s="34">
        <f t="shared" ref="AS6:AS69" si="12">IFERROR(IF(AR6&lt;10,0,IF(AR6&lt;50,3,IF(AR6&lt;75,5,IF(AR6&lt;100,8,10)))),"")</f>
        <v>10</v>
      </c>
      <c r="AT6" s="37">
        <v>0</v>
      </c>
      <c r="AU6" s="38">
        <f t="shared" ref="AU6:AU69" si="13">(AT6/E6)*100000</f>
        <v>0</v>
      </c>
      <c r="AV6" s="37">
        <v>0</v>
      </c>
      <c r="AW6" s="66"/>
      <c r="AX6" s="37">
        <v>2</v>
      </c>
      <c r="AY6" s="37">
        <f t="shared" ref="AY6:AY37" si="14">+AX6*8</f>
        <v>16</v>
      </c>
      <c r="AZ6" s="37">
        <v>17</v>
      </c>
      <c r="BA6" s="37">
        <f t="shared" ref="BA6:BA37" si="15">+AZ6*8</f>
        <v>136</v>
      </c>
      <c r="BB6" s="37">
        <v>0</v>
      </c>
      <c r="BC6" s="37">
        <v>10</v>
      </c>
      <c r="BD6" s="37">
        <v>5</v>
      </c>
      <c r="BE6" s="37" t="s">
        <v>375</v>
      </c>
      <c r="BF6" s="37" t="s">
        <v>429</v>
      </c>
      <c r="BG6" s="127">
        <f t="shared" ref="BG6:BG69" si="16">+G6+I6+AN6+AS6+BD6</f>
        <v>38</v>
      </c>
      <c r="BH6" s="75">
        <v>20</v>
      </c>
      <c r="BI6" s="75">
        <v>47</v>
      </c>
    </row>
    <row r="7" spans="1:64" x14ac:dyDescent="0.3">
      <c r="A7" s="28" t="s">
        <v>105</v>
      </c>
      <c r="B7" s="28" t="s">
        <v>106</v>
      </c>
      <c r="C7" s="29" t="s">
        <v>111</v>
      </c>
      <c r="D7" s="29" t="s">
        <v>112</v>
      </c>
      <c r="E7" s="102">
        <v>33579</v>
      </c>
      <c r="F7" s="30">
        <v>501.2</v>
      </c>
      <c r="G7" s="36">
        <f t="shared" si="0"/>
        <v>10</v>
      </c>
      <c r="H7" s="29" t="s">
        <v>352</v>
      </c>
      <c r="I7" s="69">
        <f t="shared" si="1"/>
        <v>3</v>
      </c>
      <c r="J7" s="32">
        <v>2</v>
      </c>
      <c r="K7" s="32">
        <v>1</v>
      </c>
      <c r="L7" s="32">
        <v>0</v>
      </c>
      <c r="M7" s="32">
        <v>1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3">
        <v>29549</v>
      </c>
      <c r="V7" s="32">
        <v>5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2">
        <v>0</v>
      </c>
      <c r="AE7" s="32">
        <v>0</v>
      </c>
      <c r="AF7" s="32">
        <v>0</v>
      </c>
      <c r="AG7" s="31">
        <f t="shared" si="2"/>
        <v>5</v>
      </c>
      <c r="AH7" s="25">
        <f t="shared" si="3"/>
        <v>886.47</v>
      </c>
      <c r="AI7" s="25">
        <f t="shared" si="4"/>
        <v>214</v>
      </c>
      <c r="AJ7" s="34">
        <v>0</v>
      </c>
      <c r="AK7" s="25">
        <v>214</v>
      </c>
      <c r="AL7" s="112">
        <f t="shared" si="5"/>
        <v>26.594099999999997</v>
      </c>
      <c r="AM7" s="35">
        <f t="shared" si="6"/>
        <v>75.859307139553508</v>
      </c>
      <c r="AN7" s="36">
        <f t="shared" si="7"/>
        <v>8</v>
      </c>
      <c r="AO7" s="35">
        <f t="shared" si="8"/>
        <v>24.140692860446489</v>
      </c>
      <c r="AP7" s="30">
        <f t="shared" si="9"/>
        <v>79.19860627177701</v>
      </c>
      <c r="AQ7" s="107">
        <f t="shared" si="10"/>
        <v>0</v>
      </c>
      <c r="AR7" s="109">
        <f t="shared" si="11"/>
        <v>100</v>
      </c>
      <c r="AS7" s="34">
        <f t="shared" si="12"/>
        <v>10</v>
      </c>
      <c r="AT7" s="37">
        <v>10</v>
      </c>
      <c r="AU7" s="38">
        <f t="shared" si="13"/>
        <v>29.780517585395636</v>
      </c>
      <c r="AV7" s="37">
        <v>1</v>
      </c>
      <c r="AW7" s="66"/>
      <c r="AX7" s="37">
        <v>28</v>
      </c>
      <c r="AY7" s="37">
        <f t="shared" si="14"/>
        <v>224</v>
      </c>
      <c r="AZ7" s="37">
        <v>120</v>
      </c>
      <c r="BA7" s="37">
        <f t="shared" si="15"/>
        <v>960</v>
      </c>
      <c r="BB7" s="37">
        <v>3</v>
      </c>
      <c r="BC7" s="37">
        <v>5</v>
      </c>
      <c r="BD7" s="37">
        <v>5</v>
      </c>
      <c r="BE7" s="37" t="s">
        <v>375</v>
      </c>
      <c r="BF7" s="37" t="s">
        <v>429</v>
      </c>
      <c r="BG7" s="127">
        <f t="shared" si="16"/>
        <v>36</v>
      </c>
      <c r="BH7" s="75">
        <v>174</v>
      </c>
      <c r="BI7" s="75">
        <v>306</v>
      </c>
    </row>
    <row r="8" spans="1:64" x14ac:dyDescent="0.3">
      <c r="A8" s="28" t="s">
        <v>105</v>
      </c>
      <c r="B8" s="28" t="s">
        <v>106</v>
      </c>
      <c r="C8" s="29" t="s">
        <v>106</v>
      </c>
      <c r="D8" s="29" t="s">
        <v>108</v>
      </c>
      <c r="E8" s="102">
        <v>8350</v>
      </c>
      <c r="F8" s="30">
        <v>185.6</v>
      </c>
      <c r="G8" s="36">
        <f t="shared" si="0"/>
        <v>10</v>
      </c>
      <c r="H8" s="29" t="s">
        <v>352</v>
      </c>
      <c r="I8" s="69">
        <f t="shared" si="1"/>
        <v>3</v>
      </c>
      <c r="J8" s="32">
        <v>2</v>
      </c>
      <c r="K8" s="32">
        <v>0</v>
      </c>
      <c r="L8" s="32">
        <v>1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3">
        <v>4790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1">
        <f t="shared" si="2"/>
        <v>0</v>
      </c>
      <c r="AH8" s="25">
        <f t="shared" si="3"/>
        <v>143.69999999999999</v>
      </c>
      <c r="AI8" s="25">
        <f t="shared" si="4"/>
        <v>60</v>
      </c>
      <c r="AJ8" s="34">
        <v>0</v>
      </c>
      <c r="AK8" s="25">
        <v>60</v>
      </c>
      <c r="AL8" s="112">
        <f t="shared" si="5"/>
        <v>4.3109999999999999</v>
      </c>
      <c r="AM8" s="35">
        <f t="shared" si="6"/>
        <v>58.246346555323591</v>
      </c>
      <c r="AN8" s="36">
        <f t="shared" si="7"/>
        <v>5</v>
      </c>
      <c r="AO8" s="35">
        <f t="shared" si="8"/>
        <v>41.753653444676416</v>
      </c>
      <c r="AP8" s="30">
        <f t="shared" si="9"/>
        <v>51.628742514970064</v>
      </c>
      <c r="AQ8" s="107">
        <f t="shared" si="10"/>
        <v>0</v>
      </c>
      <c r="AR8" s="109">
        <f t="shared" si="11"/>
        <v>100</v>
      </c>
      <c r="AS8" s="34">
        <f t="shared" si="12"/>
        <v>10</v>
      </c>
      <c r="AT8" s="37">
        <v>2</v>
      </c>
      <c r="AU8" s="38">
        <f t="shared" si="13"/>
        <v>23.952095808383234</v>
      </c>
      <c r="AV8" s="37">
        <v>1</v>
      </c>
      <c r="AW8" s="66"/>
      <c r="AX8" s="37">
        <v>2</v>
      </c>
      <c r="AY8" s="37">
        <f t="shared" si="14"/>
        <v>16</v>
      </c>
      <c r="AZ8" s="37">
        <v>11</v>
      </c>
      <c r="BA8" s="37">
        <f t="shared" si="15"/>
        <v>88</v>
      </c>
      <c r="BB8" s="37">
        <v>1</v>
      </c>
      <c r="BC8" s="37">
        <v>12</v>
      </c>
      <c r="BD8" s="37">
        <v>5</v>
      </c>
      <c r="BE8" s="37" t="s">
        <v>375</v>
      </c>
      <c r="BF8" s="37" t="s">
        <v>429</v>
      </c>
      <c r="BG8" s="127">
        <f t="shared" si="16"/>
        <v>33</v>
      </c>
      <c r="BH8" s="75">
        <v>58</v>
      </c>
      <c r="BI8" s="75">
        <v>46</v>
      </c>
    </row>
    <row r="9" spans="1:64" x14ac:dyDescent="0.3">
      <c r="A9" s="28" t="s">
        <v>105</v>
      </c>
      <c r="B9" s="28" t="s">
        <v>106</v>
      </c>
      <c r="C9" s="29" t="s">
        <v>111</v>
      </c>
      <c r="D9" s="29" t="s">
        <v>113</v>
      </c>
      <c r="E9" s="102">
        <v>9655</v>
      </c>
      <c r="F9" s="30">
        <v>877.8</v>
      </c>
      <c r="G9" s="36">
        <f t="shared" si="0"/>
        <v>10</v>
      </c>
      <c r="H9" s="29" t="s">
        <v>352</v>
      </c>
      <c r="I9" s="69">
        <f t="shared" si="1"/>
        <v>3</v>
      </c>
      <c r="J9" s="32">
        <v>2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3">
        <v>6752</v>
      </c>
      <c r="V9" s="32">
        <v>4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1">
        <f t="shared" si="2"/>
        <v>4</v>
      </c>
      <c r="AH9" s="25">
        <f t="shared" si="3"/>
        <v>202.56</v>
      </c>
      <c r="AI9" s="25">
        <f t="shared" si="4"/>
        <v>94</v>
      </c>
      <c r="AJ9" s="34">
        <v>0</v>
      </c>
      <c r="AK9" s="25">
        <v>94</v>
      </c>
      <c r="AL9" s="112">
        <f t="shared" si="5"/>
        <v>6.0768000000000004</v>
      </c>
      <c r="AM9" s="35">
        <f t="shared" si="6"/>
        <v>53.593996840442337</v>
      </c>
      <c r="AN9" s="36">
        <f t="shared" si="7"/>
        <v>5</v>
      </c>
      <c r="AO9" s="35">
        <f t="shared" si="8"/>
        <v>46.406003159557663</v>
      </c>
      <c r="AP9" s="30">
        <f t="shared" si="9"/>
        <v>62.939409632314856</v>
      </c>
      <c r="AQ9" s="107">
        <f t="shared" si="10"/>
        <v>0</v>
      </c>
      <c r="AR9" s="109">
        <f t="shared" si="11"/>
        <v>100</v>
      </c>
      <c r="AS9" s="34">
        <f t="shared" si="12"/>
        <v>10</v>
      </c>
      <c r="AT9" s="37">
        <v>3</v>
      </c>
      <c r="AU9" s="38">
        <f t="shared" si="13"/>
        <v>31.071983428275505</v>
      </c>
      <c r="AV9" s="37">
        <v>1</v>
      </c>
      <c r="AW9" s="66"/>
      <c r="AX9" s="37">
        <v>2</v>
      </c>
      <c r="AY9" s="37">
        <f t="shared" si="14"/>
        <v>16</v>
      </c>
      <c r="AZ9" s="37">
        <v>29</v>
      </c>
      <c r="BA9" s="37">
        <f t="shared" si="15"/>
        <v>232</v>
      </c>
      <c r="BB9" s="37">
        <v>9</v>
      </c>
      <c r="BC9" s="37">
        <v>9</v>
      </c>
      <c r="BD9" s="37">
        <v>5</v>
      </c>
      <c r="BE9" s="37" t="s">
        <v>375</v>
      </c>
      <c r="BF9" s="37" t="s">
        <v>429</v>
      </c>
      <c r="BG9" s="127">
        <f t="shared" si="16"/>
        <v>33</v>
      </c>
      <c r="BH9" s="75">
        <v>59</v>
      </c>
      <c r="BI9" s="75">
        <v>103</v>
      </c>
    </row>
    <row r="10" spans="1:64" x14ac:dyDescent="0.3">
      <c r="A10" s="28" t="s">
        <v>105</v>
      </c>
      <c r="B10" s="28" t="s">
        <v>106</v>
      </c>
      <c r="C10" s="29" t="s">
        <v>118</v>
      </c>
      <c r="D10" s="29" t="s">
        <v>119</v>
      </c>
      <c r="E10" s="102">
        <v>19775</v>
      </c>
      <c r="F10" s="30">
        <v>329.6</v>
      </c>
      <c r="G10" s="36">
        <f t="shared" si="0"/>
        <v>10</v>
      </c>
      <c r="H10" s="29" t="s">
        <v>349</v>
      </c>
      <c r="I10" s="69">
        <f t="shared" si="1"/>
        <v>10</v>
      </c>
      <c r="J10" s="32">
        <v>6</v>
      </c>
      <c r="K10" s="32">
        <v>1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3">
        <v>12471</v>
      </c>
      <c r="V10" s="32">
        <v>4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1">
        <f t="shared" si="2"/>
        <v>4</v>
      </c>
      <c r="AH10" s="25">
        <f t="shared" si="3"/>
        <v>374.13</v>
      </c>
      <c r="AI10" s="25">
        <f t="shared" si="4"/>
        <v>118</v>
      </c>
      <c r="AJ10" s="34">
        <v>1</v>
      </c>
      <c r="AK10" s="25">
        <v>117</v>
      </c>
      <c r="AL10" s="112">
        <f t="shared" si="5"/>
        <v>11.223899999999999</v>
      </c>
      <c r="AM10" s="35">
        <f t="shared" si="6"/>
        <v>68.46016090663673</v>
      </c>
      <c r="AN10" s="36">
        <f t="shared" si="7"/>
        <v>5</v>
      </c>
      <c r="AO10" s="35">
        <f t="shared" si="8"/>
        <v>31.53983909336327</v>
      </c>
      <c r="AP10" s="30">
        <f t="shared" si="9"/>
        <v>56.758027812895065</v>
      </c>
      <c r="AQ10" s="107">
        <f t="shared" si="10"/>
        <v>5.0568900126422252</v>
      </c>
      <c r="AR10" s="109">
        <f t="shared" si="11"/>
        <v>91.09044093407816</v>
      </c>
      <c r="AS10" s="34">
        <f t="shared" si="12"/>
        <v>8</v>
      </c>
      <c r="AT10" s="37">
        <v>5</v>
      </c>
      <c r="AU10" s="38">
        <f t="shared" si="13"/>
        <v>25.284450063211125</v>
      </c>
      <c r="AV10" s="37">
        <v>1</v>
      </c>
      <c r="AW10" s="66"/>
      <c r="AX10" s="37">
        <v>4</v>
      </c>
      <c r="AY10" s="37">
        <f t="shared" si="14"/>
        <v>32</v>
      </c>
      <c r="AZ10" s="37">
        <v>4</v>
      </c>
      <c r="BA10" s="37">
        <f t="shared" si="15"/>
        <v>32</v>
      </c>
      <c r="BB10" s="37">
        <v>2</v>
      </c>
      <c r="BC10" s="37">
        <v>22</v>
      </c>
      <c r="BD10" s="37">
        <v>0</v>
      </c>
      <c r="BE10" s="37" t="s">
        <v>375</v>
      </c>
      <c r="BF10" s="37" t="s">
        <v>429</v>
      </c>
      <c r="BG10" s="127">
        <f t="shared" si="16"/>
        <v>33</v>
      </c>
      <c r="BH10" s="75">
        <v>94</v>
      </c>
      <c r="BI10" s="75">
        <v>151</v>
      </c>
      <c r="BJ10" s="1"/>
      <c r="BK10" s="1"/>
      <c r="BL10" s="1"/>
    </row>
    <row r="11" spans="1:64" x14ac:dyDescent="0.3">
      <c r="A11" s="28" t="s">
        <v>105</v>
      </c>
      <c r="B11" s="28" t="s">
        <v>106</v>
      </c>
      <c r="C11" s="29" t="s">
        <v>116</v>
      </c>
      <c r="D11" s="29" t="s">
        <v>117</v>
      </c>
      <c r="E11" s="102">
        <v>44967</v>
      </c>
      <c r="F11" s="39">
        <v>199</v>
      </c>
      <c r="G11" s="36">
        <f t="shared" si="0"/>
        <v>10</v>
      </c>
      <c r="H11" s="29" t="s">
        <v>351</v>
      </c>
      <c r="I11" s="69">
        <f t="shared" si="1"/>
        <v>5</v>
      </c>
      <c r="J11" s="32">
        <v>6</v>
      </c>
      <c r="K11" s="32">
        <v>1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3">
        <v>30833</v>
      </c>
      <c r="V11" s="32">
        <v>14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1">
        <f t="shared" si="2"/>
        <v>14</v>
      </c>
      <c r="AH11" s="25">
        <f t="shared" si="3"/>
        <v>924.99</v>
      </c>
      <c r="AI11" s="25">
        <f t="shared" si="4"/>
        <v>353</v>
      </c>
      <c r="AJ11" s="34">
        <v>5</v>
      </c>
      <c r="AK11" s="25">
        <v>348</v>
      </c>
      <c r="AL11" s="112">
        <f t="shared" si="5"/>
        <v>27.749700000000004</v>
      </c>
      <c r="AM11" s="35">
        <f t="shared" si="6"/>
        <v>61.837425269462379</v>
      </c>
      <c r="AN11" s="36">
        <f t="shared" si="7"/>
        <v>5</v>
      </c>
      <c r="AO11" s="35">
        <f t="shared" si="8"/>
        <v>38.162574730537628</v>
      </c>
      <c r="AP11" s="30">
        <f t="shared" si="9"/>
        <v>61.711254920274868</v>
      </c>
      <c r="AQ11" s="107">
        <f t="shared" si="10"/>
        <v>11.119265238953009</v>
      </c>
      <c r="AR11" s="109">
        <f t="shared" si="11"/>
        <v>81.981787190492156</v>
      </c>
      <c r="AS11" s="34">
        <f t="shared" si="12"/>
        <v>8</v>
      </c>
      <c r="AT11" s="37">
        <v>15</v>
      </c>
      <c r="AU11" s="38">
        <f t="shared" si="13"/>
        <v>33.35779571685903</v>
      </c>
      <c r="AV11" s="37">
        <v>2</v>
      </c>
      <c r="AW11" s="66"/>
      <c r="AX11" s="37">
        <v>132</v>
      </c>
      <c r="AY11" s="37">
        <f t="shared" si="14"/>
        <v>1056</v>
      </c>
      <c r="AZ11" s="37">
        <v>179</v>
      </c>
      <c r="BA11" s="37">
        <f t="shared" si="15"/>
        <v>1432</v>
      </c>
      <c r="BB11" s="37">
        <v>2</v>
      </c>
      <c r="BC11" s="37">
        <v>28</v>
      </c>
      <c r="BD11" s="37">
        <v>5</v>
      </c>
      <c r="BE11" s="37" t="s">
        <v>375</v>
      </c>
      <c r="BF11" s="37" t="s">
        <v>429</v>
      </c>
      <c r="BG11" s="127">
        <f t="shared" si="16"/>
        <v>33</v>
      </c>
      <c r="BH11" s="75">
        <v>167</v>
      </c>
      <c r="BI11" s="75">
        <v>321</v>
      </c>
    </row>
    <row r="12" spans="1:64" x14ac:dyDescent="0.3">
      <c r="A12" s="28" t="s">
        <v>105</v>
      </c>
      <c r="B12" s="28" t="s">
        <v>106</v>
      </c>
      <c r="C12" s="29" t="s">
        <v>118</v>
      </c>
      <c r="D12" s="29" t="s">
        <v>120</v>
      </c>
      <c r="E12" s="102">
        <v>29548</v>
      </c>
      <c r="F12" s="30">
        <v>111.9</v>
      </c>
      <c r="G12" s="36">
        <f t="shared" si="0"/>
        <v>10</v>
      </c>
      <c r="H12" s="29" t="s">
        <v>350</v>
      </c>
      <c r="I12" s="69">
        <f t="shared" si="1"/>
        <v>8</v>
      </c>
      <c r="J12" s="32">
        <v>8</v>
      </c>
      <c r="K12" s="32">
        <v>2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3">
        <v>17583</v>
      </c>
      <c r="V12" s="32">
        <v>8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1">
        <f t="shared" si="2"/>
        <v>8</v>
      </c>
      <c r="AH12" s="25">
        <f t="shared" si="3"/>
        <v>527.49</v>
      </c>
      <c r="AI12" s="25">
        <f t="shared" si="4"/>
        <v>212</v>
      </c>
      <c r="AJ12" s="34">
        <v>1</v>
      </c>
      <c r="AK12" s="25">
        <v>211</v>
      </c>
      <c r="AL12" s="112">
        <f t="shared" si="5"/>
        <v>15.8247</v>
      </c>
      <c r="AM12" s="35">
        <f t="shared" si="6"/>
        <v>59.809664638192196</v>
      </c>
      <c r="AN12" s="36">
        <f t="shared" si="7"/>
        <v>5</v>
      </c>
      <c r="AO12" s="35">
        <f t="shared" si="8"/>
        <v>40.190335361807804</v>
      </c>
      <c r="AP12" s="30">
        <f t="shared" si="9"/>
        <v>53.555909029375933</v>
      </c>
      <c r="AQ12" s="107">
        <f t="shared" si="10"/>
        <v>3.3843238121023425</v>
      </c>
      <c r="AR12" s="109">
        <f t="shared" si="11"/>
        <v>93.680764880218888</v>
      </c>
      <c r="AS12" s="34">
        <f t="shared" si="12"/>
        <v>8</v>
      </c>
      <c r="AT12" s="37">
        <v>3</v>
      </c>
      <c r="AU12" s="38">
        <f t="shared" si="13"/>
        <v>10.152971436307025</v>
      </c>
      <c r="AV12" s="37">
        <v>1</v>
      </c>
      <c r="AW12" s="66"/>
      <c r="AX12" s="37">
        <v>3</v>
      </c>
      <c r="AY12" s="37">
        <f t="shared" si="14"/>
        <v>24</v>
      </c>
      <c r="AZ12" s="37">
        <v>2</v>
      </c>
      <c r="BA12" s="37">
        <f t="shared" si="15"/>
        <v>16</v>
      </c>
      <c r="BB12" s="37">
        <v>1</v>
      </c>
      <c r="BC12" s="37">
        <v>30</v>
      </c>
      <c r="BD12" s="37">
        <v>0</v>
      </c>
      <c r="BE12" s="37" t="s">
        <v>375</v>
      </c>
      <c r="BF12" s="37" t="s">
        <v>429</v>
      </c>
      <c r="BG12" s="128">
        <f t="shared" si="16"/>
        <v>31</v>
      </c>
      <c r="BH12" s="75">
        <v>124</v>
      </c>
      <c r="BI12" s="75">
        <v>228</v>
      </c>
    </row>
    <row r="13" spans="1:64" x14ac:dyDescent="0.3">
      <c r="A13" s="28" t="s">
        <v>105</v>
      </c>
      <c r="B13" s="28" t="s">
        <v>106</v>
      </c>
      <c r="C13" s="29" t="s">
        <v>106</v>
      </c>
      <c r="D13" s="29" t="s">
        <v>110</v>
      </c>
      <c r="E13" s="102">
        <v>31209</v>
      </c>
      <c r="F13" s="30">
        <v>208.1</v>
      </c>
      <c r="G13" s="36">
        <f t="shared" si="0"/>
        <v>10</v>
      </c>
      <c r="H13" s="29" t="s">
        <v>350</v>
      </c>
      <c r="I13" s="69">
        <f t="shared" si="1"/>
        <v>8</v>
      </c>
      <c r="J13" s="32">
        <v>10</v>
      </c>
      <c r="K13" s="32">
        <v>1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3">
        <v>16449</v>
      </c>
      <c r="V13" s="32">
        <v>4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1">
        <f t="shared" si="2"/>
        <v>4</v>
      </c>
      <c r="AH13" s="25">
        <f t="shared" si="3"/>
        <v>493.47</v>
      </c>
      <c r="AI13" s="25">
        <f t="shared" si="4"/>
        <v>189</v>
      </c>
      <c r="AJ13" s="34">
        <v>1</v>
      </c>
      <c r="AK13" s="25">
        <v>188</v>
      </c>
      <c r="AL13" s="112">
        <f t="shared" si="5"/>
        <v>14.8041</v>
      </c>
      <c r="AM13" s="35">
        <f t="shared" si="6"/>
        <v>61.699799379901521</v>
      </c>
      <c r="AN13" s="36">
        <f t="shared" si="7"/>
        <v>5</v>
      </c>
      <c r="AO13" s="35">
        <f t="shared" si="8"/>
        <v>38.300200620098487</v>
      </c>
      <c r="AP13" s="30">
        <f t="shared" si="9"/>
        <v>47.435355186004038</v>
      </c>
      <c r="AQ13" s="107">
        <f t="shared" si="10"/>
        <v>3.2042039155371844</v>
      </c>
      <c r="AR13" s="109">
        <f t="shared" si="11"/>
        <v>93.245114529083168</v>
      </c>
      <c r="AS13" s="34">
        <f t="shared" si="12"/>
        <v>8</v>
      </c>
      <c r="AT13" s="37">
        <v>3</v>
      </c>
      <c r="AU13" s="38">
        <f t="shared" si="13"/>
        <v>9.6126117466115542</v>
      </c>
      <c r="AV13" s="37">
        <v>1</v>
      </c>
      <c r="AW13" s="66"/>
      <c r="AX13" s="37">
        <v>4</v>
      </c>
      <c r="AY13" s="37">
        <f t="shared" si="14"/>
        <v>32</v>
      </c>
      <c r="AZ13" s="37">
        <v>9</v>
      </c>
      <c r="BA13" s="37">
        <f t="shared" si="15"/>
        <v>72</v>
      </c>
      <c r="BB13" s="37">
        <v>0</v>
      </c>
      <c r="BC13" s="37">
        <v>32</v>
      </c>
      <c r="BD13" s="37">
        <v>0</v>
      </c>
      <c r="BE13" s="37" t="s">
        <v>375</v>
      </c>
      <c r="BF13" s="37" t="s">
        <v>429</v>
      </c>
      <c r="BG13" s="128">
        <f t="shared" si="16"/>
        <v>31</v>
      </c>
      <c r="BH13" s="75">
        <v>55</v>
      </c>
      <c r="BI13" s="75">
        <v>131</v>
      </c>
    </row>
    <row r="14" spans="1:64" x14ac:dyDescent="0.3">
      <c r="A14" s="28" t="s">
        <v>105</v>
      </c>
      <c r="B14" s="28" t="s">
        <v>106</v>
      </c>
      <c r="C14" s="29" t="s">
        <v>111</v>
      </c>
      <c r="D14" s="29" t="s">
        <v>115</v>
      </c>
      <c r="E14" s="102">
        <v>9915</v>
      </c>
      <c r="F14" s="30">
        <v>472.2</v>
      </c>
      <c r="G14" s="36">
        <f t="shared" si="0"/>
        <v>10</v>
      </c>
      <c r="H14" s="29" t="s">
        <v>352</v>
      </c>
      <c r="I14" s="69">
        <f t="shared" si="1"/>
        <v>3</v>
      </c>
      <c r="J14" s="32">
        <v>2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3">
        <v>6816</v>
      </c>
      <c r="V14" s="32">
        <v>2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1">
        <f t="shared" si="2"/>
        <v>2</v>
      </c>
      <c r="AH14" s="25">
        <f t="shared" si="3"/>
        <v>204.48</v>
      </c>
      <c r="AI14" s="25">
        <f t="shared" si="4"/>
        <v>124</v>
      </c>
      <c r="AJ14" s="34">
        <v>0</v>
      </c>
      <c r="AK14" s="25">
        <v>124</v>
      </c>
      <c r="AL14" s="112">
        <f t="shared" si="5"/>
        <v>6.1343999999999994</v>
      </c>
      <c r="AM14" s="35">
        <f t="shared" si="6"/>
        <v>39.358372456964005</v>
      </c>
      <c r="AN14" s="36">
        <f t="shared" si="7"/>
        <v>3</v>
      </c>
      <c r="AO14" s="35">
        <f t="shared" si="8"/>
        <v>60.641627543035995</v>
      </c>
      <c r="AP14" s="30">
        <f t="shared" si="9"/>
        <v>61.869894099848715</v>
      </c>
      <c r="AQ14" s="107">
        <f t="shared" si="10"/>
        <v>0</v>
      </c>
      <c r="AR14" s="109">
        <f t="shared" si="11"/>
        <v>100</v>
      </c>
      <c r="AS14" s="34">
        <f t="shared" si="12"/>
        <v>10</v>
      </c>
      <c r="AT14" s="37">
        <v>5</v>
      </c>
      <c r="AU14" s="38">
        <f t="shared" si="13"/>
        <v>50.428643469490673</v>
      </c>
      <c r="AV14" s="37">
        <v>0</v>
      </c>
      <c r="AW14" s="66"/>
      <c r="AX14" s="37">
        <v>3</v>
      </c>
      <c r="AY14" s="37">
        <f t="shared" si="14"/>
        <v>24</v>
      </c>
      <c r="AZ14" s="37">
        <v>27</v>
      </c>
      <c r="BA14" s="37">
        <f t="shared" si="15"/>
        <v>216</v>
      </c>
      <c r="BB14" s="37">
        <v>0</v>
      </c>
      <c r="BC14" s="37">
        <v>8</v>
      </c>
      <c r="BD14" s="37">
        <v>5</v>
      </c>
      <c r="BE14" s="37" t="s">
        <v>375</v>
      </c>
      <c r="BF14" s="37" t="s">
        <v>429</v>
      </c>
      <c r="BG14" s="128">
        <f t="shared" si="16"/>
        <v>31</v>
      </c>
      <c r="BH14" s="75">
        <v>35</v>
      </c>
      <c r="BI14" s="75">
        <v>67</v>
      </c>
      <c r="BJ14" s="1"/>
      <c r="BK14" s="1"/>
      <c r="BL14" s="1"/>
    </row>
    <row r="15" spans="1:64" x14ac:dyDescent="0.3">
      <c r="A15" s="28" t="s">
        <v>105</v>
      </c>
      <c r="B15" s="28" t="s">
        <v>106</v>
      </c>
      <c r="C15" s="29" t="s">
        <v>118</v>
      </c>
      <c r="D15" s="29" t="s">
        <v>121</v>
      </c>
      <c r="E15" s="102">
        <v>8167</v>
      </c>
      <c r="F15" s="30">
        <v>199.2</v>
      </c>
      <c r="G15" s="36">
        <f t="shared" si="0"/>
        <v>10</v>
      </c>
      <c r="H15" s="29" t="s">
        <v>350</v>
      </c>
      <c r="I15" s="69">
        <f t="shared" si="1"/>
        <v>8</v>
      </c>
      <c r="J15" s="32">
        <v>3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3">
        <v>4596</v>
      </c>
      <c r="V15" s="32">
        <v>1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1">
        <f t="shared" si="2"/>
        <v>1</v>
      </c>
      <c r="AH15" s="25">
        <f t="shared" si="3"/>
        <v>137.88</v>
      </c>
      <c r="AI15" s="25">
        <f t="shared" si="4"/>
        <v>73</v>
      </c>
      <c r="AJ15" s="34">
        <v>1</v>
      </c>
      <c r="AK15" s="25">
        <v>72</v>
      </c>
      <c r="AL15" s="112">
        <f t="shared" si="5"/>
        <v>4.1364000000000001</v>
      </c>
      <c r="AM15" s="35">
        <f t="shared" si="6"/>
        <v>47.055410501885696</v>
      </c>
      <c r="AN15" s="36">
        <f t="shared" si="7"/>
        <v>3</v>
      </c>
      <c r="AO15" s="35">
        <f t="shared" si="8"/>
        <v>52.944589498114304</v>
      </c>
      <c r="AP15" s="30">
        <f t="shared" si="9"/>
        <v>50.647728664136153</v>
      </c>
      <c r="AQ15" s="107">
        <f t="shared" si="10"/>
        <v>12.244398187829068</v>
      </c>
      <c r="AR15" s="109">
        <f t="shared" si="11"/>
        <v>75.824388357025427</v>
      </c>
      <c r="AS15" s="34">
        <f t="shared" si="12"/>
        <v>8</v>
      </c>
      <c r="AT15" s="37">
        <v>0</v>
      </c>
      <c r="AU15" s="38">
        <f t="shared" si="13"/>
        <v>0</v>
      </c>
      <c r="AV15" s="37">
        <v>0</v>
      </c>
      <c r="AW15" s="66"/>
      <c r="AX15" s="37">
        <v>1</v>
      </c>
      <c r="AY15" s="37">
        <f t="shared" si="14"/>
        <v>8</v>
      </c>
      <c r="AZ15" s="37">
        <v>6</v>
      </c>
      <c r="BA15" s="37">
        <f t="shared" si="15"/>
        <v>48</v>
      </c>
      <c r="BB15" s="37">
        <v>0</v>
      </c>
      <c r="BC15" s="37">
        <v>7</v>
      </c>
      <c r="BD15" s="37">
        <v>0</v>
      </c>
      <c r="BE15" s="37" t="s">
        <v>375</v>
      </c>
      <c r="BF15" s="37" t="s">
        <v>429</v>
      </c>
      <c r="BG15" s="128">
        <f t="shared" si="16"/>
        <v>29</v>
      </c>
      <c r="BH15" s="75">
        <v>17</v>
      </c>
      <c r="BI15" s="75">
        <v>44</v>
      </c>
      <c r="BJ15" s="1"/>
      <c r="BK15" s="1"/>
      <c r="BL15" s="1"/>
    </row>
    <row r="16" spans="1:64" x14ac:dyDescent="0.3">
      <c r="A16" s="28" t="s">
        <v>105</v>
      </c>
      <c r="B16" s="28" t="s">
        <v>106</v>
      </c>
      <c r="C16" s="29" t="s">
        <v>106</v>
      </c>
      <c r="D16" s="29" t="s">
        <v>109</v>
      </c>
      <c r="E16" s="102">
        <v>12531</v>
      </c>
      <c r="F16" s="30">
        <v>205.4</v>
      </c>
      <c r="G16" s="36">
        <f t="shared" si="0"/>
        <v>10</v>
      </c>
      <c r="H16" s="29" t="s">
        <v>351</v>
      </c>
      <c r="I16" s="69">
        <f t="shared" si="1"/>
        <v>5</v>
      </c>
      <c r="J16" s="32">
        <v>2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3">
        <v>4455</v>
      </c>
      <c r="V16" s="32">
        <v>4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1">
        <f t="shared" si="2"/>
        <v>4</v>
      </c>
      <c r="AH16" s="25">
        <f t="shared" si="3"/>
        <v>133.65</v>
      </c>
      <c r="AI16" s="25">
        <f t="shared" si="4"/>
        <v>80</v>
      </c>
      <c r="AJ16" s="34">
        <v>3</v>
      </c>
      <c r="AK16" s="25">
        <v>77</v>
      </c>
      <c r="AL16" s="112">
        <f t="shared" si="5"/>
        <v>4.0095000000000001</v>
      </c>
      <c r="AM16" s="35">
        <f t="shared" si="6"/>
        <v>40.142162364384589</v>
      </c>
      <c r="AN16" s="36">
        <f t="shared" si="7"/>
        <v>3</v>
      </c>
      <c r="AO16" s="35">
        <f t="shared" si="8"/>
        <v>59.857837635615411</v>
      </c>
      <c r="AP16" s="30">
        <f t="shared" si="9"/>
        <v>31.996648312185783</v>
      </c>
      <c r="AQ16" s="107">
        <f t="shared" si="10"/>
        <v>23.940627244433802</v>
      </c>
      <c r="AR16" s="109">
        <f t="shared" si="11"/>
        <v>25.177702955480751</v>
      </c>
      <c r="AS16" s="34">
        <f t="shared" si="12"/>
        <v>3</v>
      </c>
      <c r="AT16" s="37">
        <v>0</v>
      </c>
      <c r="AU16" s="38">
        <f t="shared" si="13"/>
        <v>0</v>
      </c>
      <c r="AV16" s="37">
        <v>1</v>
      </c>
      <c r="AW16" s="66"/>
      <c r="AX16" s="37">
        <v>1</v>
      </c>
      <c r="AY16" s="37">
        <f t="shared" si="14"/>
        <v>8</v>
      </c>
      <c r="AZ16" s="37">
        <v>10</v>
      </c>
      <c r="BA16" s="37">
        <f t="shared" si="15"/>
        <v>80</v>
      </c>
      <c r="BB16" s="37">
        <v>1</v>
      </c>
      <c r="BC16" s="37">
        <v>14</v>
      </c>
      <c r="BD16" s="37">
        <v>5</v>
      </c>
      <c r="BE16" s="37" t="s">
        <v>376</v>
      </c>
      <c r="BF16" s="37" t="s">
        <v>429</v>
      </c>
      <c r="BG16" s="128">
        <f t="shared" si="16"/>
        <v>26</v>
      </c>
      <c r="BH16" s="75">
        <v>24</v>
      </c>
      <c r="BI16" s="75">
        <v>29</v>
      </c>
      <c r="BJ16" s="1"/>
      <c r="BK16" s="1"/>
      <c r="BL16" s="1"/>
    </row>
    <row r="17" spans="1:64" x14ac:dyDescent="0.3">
      <c r="A17" s="28" t="s">
        <v>105</v>
      </c>
      <c r="B17" s="28" t="s">
        <v>106</v>
      </c>
      <c r="C17" s="29" t="s">
        <v>106</v>
      </c>
      <c r="D17" s="29" t="s">
        <v>107</v>
      </c>
      <c r="E17" s="102">
        <v>116948</v>
      </c>
      <c r="F17" s="30">
        <v>477.4</v>
      </c>
      <c r="G17" s="36">
        <f t="shared" si="0"/>
        <v>10</v>
      </c>
      <c r="H17" s="29" t="s">
        <v>351</v>
      </c>
      <c r="I17" s="69">
        <f t="shared" si="1"/>
        <v>5</v>
      </c>
      <c r="J17" s="32">
        <v>7</v>
      </c>
      <c r="K17" s="32">
        <v>3</v>
      </c>
      <c r="L17" s="32">
        <v>4</v>
      </c>
      <c r="M17" s="32">
        <v>1</v>
      </c>
      <c r="N17" s="32">
        <v>1</v>
      </c>
      <c r="O17" s="32">
        <v>1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3">
        <v>76771</v>
      </c>
      <c r="V17" s="32">
        <v>14</v>
      </c>
      <c r="W17" s="32">
        <v>0</v>
      </c>
      <c r="X17" s="32">
        <v>3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1">
        <f t="shared" si="2"/>
        <v>17</v>
      </c>
      <c r="AH17" s="25">
        <f t="shared" si="3"/>
        <v>2303.13</v>
      </c>
      <c r="AI17" s="25">
        <f t="shared" si="4"/>
        <v>1271</v>
      </c>
      <c r="AJ17" s="34">
        <v>16</v>
      </c>
      <c r="AK17" s="25">
        <v>1255</v>
      </c>
      <c r="AL17" s="112">
        <f t="shared" si="5"/>
        <v>69.093900000000005</v>
      </c>
      <c r="AM17" s="35">
        <f t="shared" si="6"/>
        <v>44.814231068155081</v>
      </c>
      <c r="AN17" s="36">
        <f t="shared" si="7"/>
        <v>3</v>
      </c>
      <c r="AO17" s="35">
        <f t="shared" si="8"/>
        <v>55.185768931844926</v>
      </c>
      <c r="AP17" s="30">
        <f t="shared" si="9"/>
        <v>59.080873550637897</v>
      </c>
      <c r="AQ17" s="107">
        <f t="shared" si="10"/>
        <v>13.681294250436093</v>
      </c>
      <c r="AR17" s="109">
        <f t="shared" si="11"/>
        <v>76.843107712837181</v>
      </c>
      <c r="AS17" s="34">
        <f t="shared" si="12"/>
        <v>8</v>
      </c>
      <c r="AT17" s="37">
        <v>25</v>
      </c>
      <c r="AU17" s="38">
        <f t="shared" si="13"/>
        <v>21.377022266306394</v>
      </c>
      <c r="AV17" s="37">
        <v>3</v>
      </c>
      <c r="AW17" s="66"/>
      <c r="AX17" s="37">
        <v>78</v>
      </c>
      <c r="AY17" s="37">
        <f t="shared" si="14"/>
        <v>624</v>
      </c>
      <c r="AZ17" s="37">
        <v>194</v>
      </c>
      <c r="BA17" s="37">
        <f t="shared" si="15"/>
        <v>1552</v>
      </c>
      <c r="BB17" s="37">
        <v>5</v>
      </c>
      <c r="BC17" s="37">
        <v>43</v>
      </c>
      <c r="BD17" s="37">
        <v>0</v>
      </c>
      <c r="BE17" s="37" t="s">
        <v>375</v>
      </c>
      <c r="BF17" s="37" t="s">
        <v>429</v>
      </c>
      <c r="BG17" s="128">
        <f t="shared" si="16"/>
        <v>26</v>
      </c>
      <c r="BH17" s="75">
        <v>843</v>
      </c>
      <c r="BI17" s="75">
        <v>1479</v>
      </c>
      <c r="BJ17" s="1"/>
      <c r="BK17" s="1"/>
      <c r="BL17" s="1"/>
    </row>
    <row r="18" spans="1:64" x14ac:dyDescent="0.3">
      <c r="A18" s="28" t="s">
        <v>269</v>
      </c>
      <c r="B18" s="28" t="s">
        <v>270</v>
      </c>
      <c r="C18" s="29" t="s">
        <v>240</v>
      </c>
      <c r="D18" s="29" t="s">
        <v>279</v>
      </c>
      <c r="E18" s="102">
        <v>6576</v>
      </c>
      <c r="F18" s="31">
        <v>145.1</v>
      </c>
      <c r="G18" s="36">
        <f t="shared" si="0"/>
        <v>10</v>
      </c>
      <c r="H18" s="29" t="s">
        <v>351</v>
      </c>
      <c r="I18" s="69">
        <f t="shared" si="1"/>
        <v>5</v>
      </c>
      <c r="J18" s="32">
        <v>1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3">
        <v>5017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1">
        <f t="shared" si="2"/>
        <v>0</v>
      </c>
      <c r="AH18" s="25">
        <f t="shared" si="3"/>
        <v>150.51</v>
      </c>
      <c r="AI18" s="25">
        <f t="shared" si="4"/>
        <v>33</v>
      </c>
      <c r="AJ18" s="34">
        <v>0</v>
      </c>
      <c r="AK18" s="25">
        <v>33</v>
      </c>
      <c r="AL18" s="112">
        <f t="shared" si="5"/>
        <v>4.5152999999999999</v>
      </c>
      <c r="AM18" s="35">
        <f t="shared" si="6"/>
        <v>78.074546541758011</v>
      </c>
      <c r="AN18" s="36">
        <f t="shared" si="7"/>
        <v>8</v>
      </c>
      <c r="AO18" s="35">
        <f t="shared" si="8"/>
        <v>21.925453458241979</v>
      </c>
      <c r="AP18" s="30">
        <f t="shared" si="9"/>
        <v>68.663321167883211</v>
      </c>
      <c r="AQ18" s="107">
        <f t="shared" si="10"/>
        <v>0</v>
      </c>
      <c r="AR18" s="109">
        <f t="shared" si="11"/>
        <v>100</v>
      </c>
      <c r="AS18" s="34">
        <f t="shared" si="12"/>
        <v>10</v>
      </c>
      <c r="AT18" s="37">
        <v>0</v>
      </c>
      <c r="AU18" s="38">
        <f t="shared" si="13"/>
        <v>0</v>
      </c>
      <c r="AV18" s="37">
        <v>0</v>
      </c>
      <c r="AW18" s="66" t="s">
        <v>396</v>
      </c>
      <c r="AX18" s="37">
        <v>2</v>
      </c>
      <c r="AY18" s="37">
        <f t="shared" si="14"/>
        <v>16</v>
      </c>
      <c r="AZ18" s="37">
        <v>3</v>
      </c>
      <c r="BA18" s="37">
        <f t="shared" si="15"/>
        <v>24</v>
      </c>
      <c r="BB18" s="37">
        <v>0</v>
      </c>
      <c r="BC18" s="37">
        <v>4</v>
      </c>
      <c r="BD18" s="37">
        <v>0</v>
      </c>
      <c r="BE18" s="37" t="s">
        <v>375</v>
      </c>
      <c r="BF18" s="37" t="s">
        <v>376</v>
      </c>
      <c r="BG18" s="127">
        <f t="shared" si="16"/>
        <v>33</v>
      </c>
      <c r="BH18" s="75">
        <v>50</v>
      </c>
      <c r="BI18" s="75">
        <v>94</v>
      </c>
      <c r="BJ18" s="1"/>
      <c r="BK18" s="1"/>
      <c r="BL18" s="1"/>
    </row>
    <row r="19" spans="1:64" x14ac:dyDescent="0.3">
      <c r="A19" s="28" t="s">
        <v>269</v>
      </c>
      <c r="B19" s="28" t="s">
        <v>270</v>
      </c>
      <c r="C19" s="29" t="s">
        <v>271</v>
      </c>
      <c r="D19" s="29" t="s">
        <v>273</v>
      </c>
      <c r="E19" s="102">
        <v>70223</v>
      </c>
      <c r="F19" s="31">
        <v>131.30000000000001</v>
      </c>
      <c r="G19" s="36">
        <f t="shared" si="0"/>
        <v>10</v>
      </c>
      <c r="H19" s="29" t="s">
        <v>350</v>
      </c>
      <c r="I19" s="69">
        <f t="shared" si="1"/>
        <v>8</v>
      </c>
      <c r="J19" s="32">
        <v>13</v>
      </c>
      <c r="K19" s="32">
        <v>1</v>
      </c>
      <c r="L19" s="32">
        <v>1</v>
      </c>
      <c r="M19" s="32">
        <v>1</v>
      </c>
      <c r="N19" s="32">
        <v>1</v>
      </c>
      <c r="O19" s="32">
        <v>0</v>
      </c>
      <c r="P19" s="32">
        <v>0</v>
      </c>
      <c r="Q19" s="32">
        <v>1</v>
      </c>
      <c r="R19" s="32">
        <v>0</v>
      </c>
      <c r="S19" s="32">
        <v>0</v>
      </c>
      <c r="T19" s="32">
        <v>0</v>
      </c>
      <c r="U19" s="33">
        <v>58170</v>
      </c>
      <c r="V19" s="32">
        <v>9</v>
      </c>
      <c r="W19" s="41">
        <v>0</v>
      </c>
      <c r="X19" s="41">
        <v>1</v>
      </c>
      <c r="Y19" s="41">
        <v>0</v>
      </c>
      <c r="Z19" s="41">
        <v>0</v>
      </c>
      <c r="AA19" s="41">
        <v>0</v>
      </c>
      <c r="AB19" s="41">
        <v>0</v>
      </c>
      <c r="AC19" s="32">
        <v>0</v>
      </c>
      <c r="AD19" s="32">
        <v>0</v>
      </c>
      <c r="AE19" s="32">
        <v>0</v>
      </c>
      <c r="AF19" s="32">
        <v>0</v>
      </c>
      <c r="AG19" s="31">
        <f t="shared" si="2"/>
        <v>10</v>
      </c>
      <c r="AH19" s="25">
        <f t="shared" si="3"/>
        <v>1745.1</v>
      </c>
      <c r="AI19" s="25">
        <f t="shared" si="4"/>
        <v>768</v>
      </c>
      <c r="AJ19" s="34">
        <v>11</v>
      </c>
      <c r="AK19" s="25">
        <v>757</v>
      </c>
      <c r="AL19" s="112">
        <f t="shared" si="5"/>
        <v>52.352999999999994</v>
      </c>
      <c r="AM19" s="35">
        <f t="shared" si="6"/>
        <v>55.991060684201479</v>
      </c>
      <c r="AN19" s="36">
        <f t="shared" si="7"/>
        <v>5</v>
      </c>
      <c r="AO19" s="35">
        <f t="shared" si="8"/>
        <v>44.008939315798521</v>
      </c>
      <c r="AP19" s="30">
        <f t="shared" si="9"/>
        <v>74.552497045127652</v>
      </c>
      <c r="AQ19" s="107">
        <f t="shared" si="10"/>
        <v>15.664383464107202</v>
      </c>
      <c r="AR19" s="109">
        <f t="shared" si="11"/>
        <v>78.988787653047581</v>
      </c>
      <c r="AS19" s="34">
        <f t="shared" si="12"/>
        <v>8</v>
      </c>
      <c r="AT19" s="37">
        <v>14</v>
      </c>
      <c r="AU19" s="38">
        <f t="shared" si="13"/>
        <v>19.936488045227346</v>
      </c>
      <c r="AV19" s="37">
        <v>2</v>
      </c>
      <c r="AW19" s="66"/>
      <c r="AX19" s="37">
        <v>18</v>
      </c>
      <c r="AY19" s="37">
        <f t="shared" si="14"/>
        <v>144</v>
      </c>
      <c r="AZ19" s="37">
        <v>30</v>
      </c>
      <c r="BA19" s="37">
        <f t="shared" si="15"/>
        <v>240</v>
      </c>
      <c r="BB19" s="37">
        <v>14</v>
      </c>
      <c r="BC19" s="37">
        <v>48</v>
      </c>
      <c r="BD19" s="37">
        <v>0</v>
      </c>
      <c r="BE19" s="37" t="s">
        <v>375</v>
      </c>
      <c r="BF19" s="37" t="s">
        <v>376</v>
      </c>
      <c r="BG19" s="128">
        <f t="shared" si="16"/>
        <v>31</v>
      </c>
      <c r="BH19" s="75">
        <v>341</v>
      </c>
      <c r="BI19" s="75">
        <v>507</v>
      </c>
      <c r="BJ19" s="1"/>
      <c r="BK19" s="1"/>
      <c r="BL19" s="1"/>
    </row>
    <row r="20" spans="1:64" x14ac:dyDescent="0.3">
      <c r="A20" s="28" t="s">
        <v>269</v>
      </c>
      <c r="B20" s="28" t="s">
        <v>270</v>
      </c>
      <c r="C20" s="29" t="s">
        <v>271</v>
      </c>
      <c r="D20" s="29" t="s">
        <v>272</v>
      </c>
      <c r="E20" s="102">
        <v>1481</v>
      </c>
      <c r="F20" s="31">
        <v>21.6</v>
      </c>
      <c r="G20" s="36">
        <f t="shared" si="0"/>
        <v>3</v>
      </c>
      <c r="H20" s="29" t="s">
        <v>349</v>
      </c>
      <c r="I20" s="69">
        <f t="shared" si="1"/>
        <v>10</v>
      </c>
      <c r="J20" s="32">
        <v>1</v>
      </c>
      <c r="K20" s="32">
        <v>1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3">
        <v>2904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1">
        <f t="shared" si="2"/>
        <v>0</v>
      </c>
      <c r="AH20" s="25">
        <f t="shared" si="3"/>
        <v>87.12</v>
      </c>
      <c r="AI20" s="25">
        <f t="shared" si="4"/>
        <v>24</v>
      </c>
      <c r="AJ20" s="34">
        <v>0</v>
      </c>
      <c r="AK20" s="25">
        <v>24</v>
      </c>
      <c r="AL20" s="112">
        <f t="shared" si="5"/>
        <v>2.6135999999999999</v>
      </c>
      <c r="AM20" s="35">
        <f t="shared" si="6"/>
        <v>72.451790633608809</v>
      </c>
      <c r="AN20" s="36">
        <f t="shared" si="7"/>
        <v>5</v>
      </c>
      <c r="AO20" s="35">
        <f t="shared" si="8"/>
        <v>27.548209366391184</v>
      </c>
      <c r="AP20" s="30">
        <f t="shared" si="9"/>
        <v>176.4753544902093</v>
      </c>
      <c r="AQ20" s="107">
        <f t="shared" si="10"/>
        <v>0</v>
      </c>
      <c r="AR20" s="109">
        <f t="shared" si="11"/>
        <v>100</v>
      </c>
      <c r="AS20" s="34">
        <f t="shared" si="12"/>
        <v>10</v>
      </c>
      <c r="AT20" s="37">
        <v>0</v>
      </c>
      <c r="AU20" s="38">
        <f t="shared" si="13"/>
        <v>0</v>
      </c>
      <c r="AV20" s="37">
        <v>0</v>
      </c>
      <c r="AW20" s="66" t="s">
        <v>395</v>
      </c>
      <c r="AX20" s="37">
        <v>2</v>
      </c>
      <c r="AY20" s="37">
        <f t="shared" si="14"/>
        <v>16</v>
      </c>
      <c r="AZ20" s="37">
        <v>2</v>
      </c>
      <c r="BA20" s="37">
        <f t="shared" si="15"/>
        <v>16</v>
      </c>
      <c r="BB20" s="37">
        <v>0</v>
      </c>
      <c r="BC20" s="37">
        <v>1</v>
      </c>
      <c r="BD20" s="37">
        <v>0</v>
      </c>
      <c r="BE20" s="37" t="s">
        <v>375</v>
      </c>
      <c r="BF20" s="37" t="s">
        <v>376</v>
      </c>
      <c r="BG20" s="128">
        <f t="shared" si="16"/>
        <v>28</v>
      </c>
      <c r="BH20" s="75">
        <v>31</v>
      </c>
      <c r="BI20" s="75">
        <v>36</v>
      </c>
      <c r="BJ20" s="1"/>
      <c r="BK20" s="1"/>
      <c r="BL20" s="1"/>
    </row>
    <row r="21" spans="1:64" s="1" customFormat="1" x14ac:dyDescent="0.3">
      <c r="A21" s="28" t="s">
        <v>269</v>
      </c>
      <c r="B21" s="28" t="s">
        <v>270</v>
      </c>
      <c r="C21" s="29" t="s">
        <v>240</v>
      </c>
      <c r="D21" s="29" t="s">
        <v>278</v>
      </c>
      <c r="E21" s="102">
        <v>6868</v>
      </c>
      <c r="F21" s="31">
        <v>22.1</v>
      </c>
      <c r="G21" s="36">
        <f t="shared" si="0"/>
        <v>3</v>
      </c>
      <c r="H21" s="29" t="s">
        <v>350</v>
      </c>
      <c r="I21" s="69">
        <f t="shared" si="1"/>
        <v>8</v>
      </c>
      <c r="J21" s="32">
        <v>2</v>
      </c>
      <c r="K21" s="32">
        <v>1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3">
        <v>6186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1">
        <f t="shared" si="2"/>
        <v>0</v>
      </c>
      <c r="AH21" s="25">
        <f t="shared" si="3"/>
        <v>185.58</v>
      </c>
      <c r="AI21" s="25">
        <f t="shared" si="4"/>
        <v>65</v>
      </c>
      <c r="AJ21" s="34">
        <v>0</v>
      </c>
      <c r="AK21" s="25">
        <v>65</v>
      </c>
      <c r="AL21" s="112">
        <f t="shared" si="5"/>
        <v>5.5674000000000001</v>
      </c>
      <c r="AM21" s="35">
        <f t="shared" si="6"/>
        <v>64.974673995042579</v>
      </c>
      <c r="AN21" s="36">
        <f t="shared" si="7"/>
        <v>5</v>
      </c>
      <c r="AO21" s="35">
        <f t="shared" si="8"/>
        <v>35.025326004957428</v>
      </c>
      <c r="AP21" s="30">
        <f t="shared" si="9"/>
        <v>81.06290040768782</v>
      </c>
      <c r="AQ21" s="107">
        <f t="shared" si="10"/>
        <v>0</v>
      </c>
      <c r="AR21" s="109">
        <f t="shared" si="11"/>
        <v>100</v>
      </c>
      <c r="AS21" s="34">
        <f t="shared" si="12"/>
        <v>10</v>
      </c>
      <c r="AT21" s="37">
        <v>3</v>
      </c>
      <c r="AU21" s="38">
        <f t="shared" si="13"/>
        <v>43.680838672102503</v>
      </c>
      <c r="AV21" s="37">
        <v>0</v>
      </c>
      <c r="AW21" s="66" t="s">
        <v>396</v>
      </c>
      <c r="AX21" s="37">
        <v>2</v>
      </c>
      <c r="AY21" s="37">
        <f t="shared" si="14"/>
        <v>16</v>
      </c>
      <c r="AZ21" s="37">
        <v>3</v>
      </c>
      <c r="BA21" s="37">
        <f t="shared" si="15"/>
        <v>24</v>
      </c>
      <c r="BB21" s="37">
        <v>0</v>
      </c>
      <c r="BC21" s="37">
        <v>9</v>
      </c>
      <c r="BD21" s="37">
        <v>0</v>
      </c>
      <c r="BE21" s="37" t="s">
        <v>375</v>
      </c>
      <c r="BF21" s="37" t="s">
        <v>376</v>
      </c>
      <c r="BG21" s="128">
        <f t="shared" si="16"/>
        <v>26</v>
      </c>
      <c r="BH21" s="75">
        <v>23</v>
      </c>
      <c r="BI21" s="75">
        <v>34</v>
      </c>
      <c r="BJ21" s="12"/>
      <c r="BK21" s="12"/>
      <c r="BL21" s="12"/>
    </row>
    <row r="22" spans="1:64" s="1" customFormat="1" x14ac:dyDescent="0.3">
      <c r="A22" s="28" t="s">
        <v>269</v>
      </c>
      <c r="B22" s="28" t="s">
        <v>270</v>
      </c>
      <c r="C22" s="29" t="s">
        <v>271</v>
      </c>
      <c r="D22" s="29" t="s">
        <v>274</v>
      </c>
      <c r="E22" s="102">
        <v>6723</v>
      </c>
      <c r="F22" s="31">
        <v>47.2</v>
      </c>
      <c r="G22" s="36">
        <f t="shared" si="0"/>
        <v>3</v>
      </c>
      <c r="H22" s="29" t="s">
        <v>349</v>
      </c>
      <c r="I22" s="69">
        <f t="shared" si="1"/>
        <v>10</v>
      </c>
      <c r="J22" s="32">
        <v>2</v>
      </c>
      <c r="K22" s="32">
        <v>1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3">
        <v>7029</v>
      </c>
      <c r="V22" s="32">
        <v>2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1">
        <f t="shared" si="2"/>
        <v>2</v>
      </c>
      <c r="AH22" s="25">
        <f t="shared" si="3"/>
        <v>210.87</v>
      </c>
      <c r="AI22" s="25">
        <f t="shared" si="4"/>
        <v>71</v>
      </c>
      <c r="AJ22" s="34">
        <v>2</v>
      </c>
      <c r="AK22" s="25">
        <v>69</v>
      </c>
      <c r="AL22" s="112">
        <f t="shared" si="5"/>
        <v>6.3261000000000003</v>
      </c>
      <c r="AM22" s="35">
        <f t="shared" si="6"/>
        <v>66.329966329966325</v>
      </c>
      <c r="AN22" s="36">
        <f t="shared" si="7"/>
        <v>5</v>
      </c>
      <c r="AO22" s="35">
        <f t="shared" si="8"/>
        <v>33.670033670033668</v>
      </c>
      <c r="AP22" s="30">
        <f t="shared" si="9"/>
        <v>94.096385542168676</v>
      </c>
      <c r="AQ22" s="107">
        <f t="shared" si="10"/>
        <v>29.748624126134164</v>
      </c>
      <c r="AR22" s="109">
        <f t="shared" si="11"/>
        <v>68.384944910766507</v>
      </c>
      <c r="AS22" s="34">
        <f t="shared" si="12"/>
        <v>5</v>
      </c>
      <c r="AT22" s="37">
        <v>1</v>
      </c>
      <c r="AU22" s="38">
        <f t="shared" si="13"/>
        <v>14.874312063067082</v>
      </c>
      <c r="AV22" s="37">
        <v>0</v>
      </c>
      <c r="AW22" s="66" t="s">
        <v>395</v>
      </c>
      <c r="AX22" s="37">
        <v>4</v>
      </c>
      <c r="AY22" s="37">
        <f t="shared" si="14"/>
        <v>32</v>
      </c>
      <c r="AZ22" s="37">
        <v>4</v>
      </c>
      <c r="BA22" s="37">
        <f t="shared" si="15"/>
        <v>32</v>
      </c>
      <c r="BB22" s="37">
        <v>0</v>
      </c>
      <c r="BC22" s="37">
        <v>9</v>
      </c>
      <c r="BD22" s="37">
        <v>0</v>
      </c>
      <c r="BE22" s="37" t="s">
        <v>375</v>
      </c>
      <c r="BF22" s="37" t="s">
        <v>376</v>
      </c>
      <c r="BG22" s="128">
        <f t="shared" si="16"/>
        <v>23</v>
      </c>
      <c r="BH22" s="75">
        <v>26</v>
      </c>
      <c r="BI22" s="75">
        <v>75</v>
      </c>
      <c r="BJ22" s="12"/>
      <c r="BK22" s="12"/>
      <c r="BL22" s="12"/>
    </row>
    <row r="23" spans="1:64" s="1" customFormat="1" x14ac:dyDescent="0.3">
      <c r="A23" s="28" t="s">
        <v>269</v>
      </c>
      <c r="B23" s="28" t="s">
        <v>270</v>
      </c>
      <c r="C23" s="29" t="s">
        <v>271</v>
      </c>
      <c r="D23" s="29" t="s">
        <v>275</v>
      </c>
      <c r="E23" s="102">
        <v>7968</v>
      </c>
      <c r="F23" s="47">
        <v>66.2</v>
      </c>
      <c r="G23" s="36">
        <f t="shared" si="0"/>
        <v>5</v>
      </c>
      <c r="H23" s="29" t="s">
        <v>350</v>
      </c>
      <c r="I23" s="69">
        <f t="shared" si="1"/>
        <v>8</v>
      </c>
      <c r="J23" s="32">
        <v>3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3">
        <v>6778</v>
      </c>
      <c r="V23" s="32">
        <v>1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1">
        <f t="shared" si="2"/>
        <v>1</v>
      </c>
      <c r="AH23" s="25">
        <f t="shared" si="3"/>
        <v>203.34</v>
      </c>
      <c r="AI23" s="25">
        <f t="shared" si="4"/>
        <v>55</v>
      </c>
      <c r="AJ23" s="34">
        <v>1</v>
      </c>
      <c r="AK23" s="25">
        <v>54</v>
      </c>
      <c r="AL23" s="112">
        <f t="shared" si="5"/>
        <v>6.1002000000000001</v>
      </c>
      <c r="AM23" s="35">
        <f t="shared" si="6"/>
        <v>72.951706501426187</v>
      </c>
      <c r="AN23" s="36">
        <f t="shared" si="7"/>
        <v>5</v>
      </c>
      <c r="AO23" s="35">
        <f t="shared" si="8"/>
        <v>27.048293498573816</v>
      </c>
      <c r="AP23" s="30">
        <f t="shared" si="9"/>
        <v>76.558734939759034</v>
      </c>
      <c r="AQ23" s="107">
        <f t="shared" si="10"/>
        <v>12.550200803212849</v>
      </c>
      <c r="AR23" s="109">
        <f t="shared" si="11"/>
        <v>83.60709484934921</v>
      </c>
      <c r="AS23" s="34">
        <f t="shared" si="12"/>
        <v>8</v>
      </c>
      <c r="AT23" s="37">
        <v>3</v>
      </c>
      <c r="AU23" s="38">
        <f t="shared" si="13"/>
        <v>37.650602409638559</v>
      </c>
      <c r="AV23" s="37">
        <v>1</v>
      </c>
      <c r="AW23" s="66"/>
      <c r="AX23" s="37">
        <v>4</v>
      </c>
      <c r="AY23" s="37">
        <f t="shared" si="14"/>
        <v>32</v>
      </c>
      <c r="AZ23" s="37">
        <v>5</v>
      </c>
      <c r="BA23" s="37">
        <f t="shared" si="15"/>
        <v>40</v>
      </c>
      <c r="BB23" s="37">
        <v>1</v>
      </c>
      <c r="BC23" s="37">
        <v>9</v>
      </c>
      <c r="BD23" s="37">
        <v>0</v>
      </c>
      <c r="BE23" s="37" t="s">
        <v>375</v>
      </c>
      <c r="BF23" s="37" t="s">
        <v>376</v>
      </c>
      <c r="BG23" s="128">
        <f t="shared" si="16"/>
        <v>26</v>
      </c>
      <c r="BH23" s="75">
        <v>43</v>
      </c>
      <c r="BI23" s="75">
        <v>98</v>
      </c>
    </row>
    <row r="24" spans="1:64" s="1" customFormat="1" x14ac:dyDescent="0.3">
      <c r="A24" s="28" t="s">
        <v>269</v>
      </c>
      <c r="B24" s="28" t="s">
        <v>270</v>
      </c>
      <c r="C24" s="29" t="s">
        <v>240</v>
      </c>
      <c r="D24" s="29" t="s">
        <v>281</v>
      </c>
      <c r="E24" s="102">
        <v>13225</v>
      </c>
      <c r="F24" s="31">
        <v>41.5</v>
      </c>
      <c r="G24" s="36">
        <f t="shared" si="0"/>
        <v>3</v>
      </c>
      <c r="H24" s="29" t="s">
        <v>350</v>
      </c>
      <c r="I24" s="69">
        <f t="shared" si="1"/>
        <v>8</v>
      </c>
      <c r="J24" s="32">
        <v>5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3">
        <v>10537</v>
      </c>
      <c r="V24" s="32">
        <v>1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1">
        <f t="shared" si="2"/>
        <v>1</v>
      </c>
      <c r="AH24" s="25">
        <f t="shared" si="3"/>
        <v>316.11</v>
      </c>
      <c r="AI24" s="25">
        <f t="shared" si="4"/>
        <v>131</v>
      </c>
      <c r="AJ24" s="34">
        <v>2</v>
      </c>
      <c r="AK24" s="25">
        <v>129</v>
      </c>
      <c r="AL24" s="112">
        <f t="shared" si="5"/>
        <v>9.4832999999999998</v>
      </c>
      <c r="AM24" s="35">
        <f t="shared" si="6"/>
        <v>58.558729556167158</v>
      </c>
      <c r="AN24" s="36">
        <f t="shared" si="7"/>
        <v>5</v>
      </c>
      <c r="AO24" s="35">
        <f t="shared" si="8"/>
        <v>41.441270443832842</v>
      </c>
      <c r="AP24" s="30">
        <f t="shared" si="9"/>
        <v>71.707372400756142</v>
      </c>
      <c r="AQ24" s="107">
        <f t="shared" si="10"/>
        <v>15.122873345935727</v>
      </c>
      <c r="AR24" s="109">
        <f t="shared" si="11"/>
        <v>78.910294939525272</v>
      </c>
      <c r="AS24" s="34">
        <f t="shared" si="12"/>
        <v>8</v>
      </c>
      <c r="AT24" s="37">
        <v>1</v>
      </c>
      <c r="AU24" s="38">
        <f t="shared" si="13"/>
        <v>7.5614366729678633</v>
      </c>
      <c r="AV24" s="37">
        <v>1</v>
      </c>
      <c r="AW24" s="66"/>
      <c r="AX24" s="37">
        <v>7</v>
      </c>
      <c r="AY24" s="37">
        <f t="shared" si="14"/>
        <v>56</v>
      </c>
      <c r="AZ24" s="37">
        <v>10</v>
      </c>
      <c r="BA24" s="37">
        <f t="shared" si="15"/>
        <v>80</v>
      </c>
      <c r="BB24" s="37">
        <v>1</v>
      </c>
      <c r="BC24" s="37">
        <v>16</v>
      </c>
      <c r="BD24" s="37">
        <v>0</v>
      </c>
      <c r="BE24" s="37" t="s">
        <v>375</v>
      </c>
      <c r="BF24" s="37" t="s">
        <v>376</v>
      </c>
      <c r="BG24" s="128">
        <f t="shared" si="16"/>
        <v>24</v>
      </c>
      <c r="BH24" s="75">
        <v>37</v>
      </c>
      <c r="BI24" s="75">
        <v>82</v>
      </c>
    </row>
    <row r="25" spans="1:64" s="1" customFormat="1" x14ac:dyDescent="0.3">
      <c r="A25" s="28" t="s">
        <v>269</v>
      </c>
      <c r="B25" s="28" t="s">
        <v>270</v>
      </c>
      <c r="C25" s="29" t="s">
        <v>240</v>
      </c>
      <c r="D25" s="29" t="s">
        <v>280</v>
      </c>
      <c r="E25" s="102">
        <v>8346</v>
      </c>
      <c r="F25" s="31">
        <v>51.4</v>
      </c>
      <c r="G25" s="36">
        <f t="shared" si="0"/>
        <v>5</v>
      </c>
      <c r="H25" s="29" t="s">
        <v>351</v>
      </c>
      <c r="I25" s="69">
        <f t="shared" si="1"/>
        <v>5</v>
      </c>
      <c r="J25" s="32">
        <v>1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3">
        <v>6592</v>
      </c>
      <c r="V25" s="32">
        <v>1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1">
        <f t="shared" si="2"/>
        <v>1</v>
      </c>
      <c r="AH25" s="25">
        <f t="shared" si="3"/>
        <v>197.76</v>
      </c>
      <c r="AI25" s="25">
        <f t="shared" si="4"/>
        <v>57</v>
      </c>
      <c r="AJ25" s="34">
        <v>1</v>
      </c>
      <c r="AK25" s="25">
        <v>56</v>
      </c>
      <c r="AL25" s="112">
        <f t="shared" si="5"/>
        <v>5.9327999999999994</v>
      </c>
      <c r="AM25" s="35">
        <f t="shared" si="6"/>
        <v>71.177184466019412</v>
      </c>
      <c r="AN25" s="36">
        <f t="shared" si="7"/>
        <v>5</v>
      </c>
      <c r="AO25" s="35">
        <f t="shared" si="8"/>
        <v>28.822815533980584</v>
      </c>
      <c r="AP25" s="30">
        <f t="shared" si="9"/>
        <v>71.085549964054636</v>
      </c>
      <c r="AQ25" s="107">
        <f t="shared" si="10"/>
        <v>11.981787682722263</v>
      </c>
      <c r="AR25" s="109">
        <f t="shared" si="11"/>
        <v>83.144552319309597</v>
      </c>
      <c r="AS25" s="34">
        <f t="shared" si="12"/>
        <v>8</v>
      </c>
      <c r="AT25" s="37">
        <v>2</v>
      </c>
      <c r="AU25" s="38">
        <f t="shared" si="13"/>
        <v>23.963575365444527</v>
      </c>
      <c r="AV25" s="37">
        <v>0</v>
      </c>
      <c r="AW25" s="66" t="s">
        <v>396</v>
      </c>
      <c r="AX25" s="37">
        <v>3</v>
      </c>
      <c r="AY25" s="37">
        <f t="shared" si="14"/>
        <v>24</v>
      </c>
      <c r="AZ25" s="37">
        <v>2</v>
      </c>
      <c r="BA25" s="37">
        <f t="shared" si="15"/>
        <v>16</v>
      </c>
      <c r="BB25" s="37">
        <v>0</v>
      </c>
      <c r="BC25" s="37">
        <v>5</v>
      </c>
      <c r="BD25" s="37">
        <v>0</v>
      </c>
      <c r="BE25" s="37" t="s">
        <v>375</v>
      </c>
      <c r="BF25" s="37" t="s">
        <v>376</v>
      </c>
      <c r="BG25" s="128">
        <f t="shared" si="16"/>
        <v>23</v>
      </c>
      <c r="BH25" s="75">
        <v>34</v>
      </c>
      <c r="BI25" s="75">
        <v>80</v>
      </c>
    </row>
    <row r="26" spans="1:64" s="1" customFormat="1" x14ac:dyDescent="0.3">
      <c r="A26" s="28" t="s">
        <v>269</v>
      </c>
      <c r="B26" s="28" t="s">
        <v>270</v>
      </c>
      <c r="C26" s="29" t="s">
        <v>240</v>
      </c>
      <c r="D26" s="29" t="s">
        <v>277</v>
      </c>
      <c r="E26" s="102">
        <v>44092</v>
      </c>
      <c r="F26" s="31">
        <v>72.900000000000006</v>
      </c>
      <c r="G26" s="36">
        <f t="shared" si="0"/>
        <v>5</v>
      </c>
      <c r="H26" s="29" t="s">
        <v>351</v>
      </c>
      <c r="I26" s="69">
        <f t="shared" si="1"/>
        <v>5</v>
      </c>
      <c r="J26" s="32">
        <v>9</v>
      </c>
      <c r="K26" s="32">
        <v>1</v>
      </c>
      <c r="L26" s="32">
        <v>1</v>
      </c>
      <c r="M26" s="32">
        <v>1</v>
      </c>
      <c r="N26" s="32">
        <v>1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3">
        <v>38955</v>
      </c>
      <c r="V26" s="32">
        <v>15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1">
        <f t="shared" si="2"/>
        <v>15</v>
      </c>
      <c r="AH26" s="25">
        <f t="shared" si="3"/>
        <v>1168.6500000000001</v>
      </c>
      <c r="AI26" s="25">
        <f t="shared" si="4"/>
        <v>567</v>
      </c>
      <c r="AJ26" s="34">
        <v>12</v>
      </c>
      <c r="AK26" s="25">
        <v>555</v>
      </c>
      <c r="AL26" s="112">
        <f t="shared" si="5"/>
        <v>35.0595</v>
      </c>
      <c r="AM26" s="35">
        <f t="shared" si="6"/>
        <v>51.482479784366589</v>
      </c>
      <c r="AN26" s="36">
        <f t="shared" si="7"/>
        <v>5</v>
      </c>
      <c r="AO26" s="35">
        <f t="shared" si="8"/>
        <v>48.517520215633418</v>
      </c>
      <c r="AP26" s="30">
        <f t="shared" si="9"/>
        <v>79.514424385376032</v>
      </c>
      <c r="AQ26" s="107">
        <f t="shared" si="10"/>
        <v>27.215821464211196</v>
      </c>
      <c r="AR26" s="109">
        <f t="shared" si="11"/>
        <v>65.772472511016986</v>
      </c>
      <c r="AS26" s="34">
        <f t="shared" si="12"/>
        <v>5</v>
      </c>
      <c r="AT26" s="37">
        <v>9</v>
      </c>
      <c r="AU26" s="38">
        <f t="shared" si="13"/>
        <v>20.411866098158395</v>
      </c>
      <c r="AV26" s="37">
        <v>2</v>
      </c>
      <c r="AW26" s="66"/>
      <c r="AX26" s="37">
        <v>16</v>
      </c>
      <c r="AY26" s="37">
        <f t="shared" si="14"/>
        <v>128</v>
      </c>
      <c r="AZ26" s="37">
        <v>20</v>
      </c>
      <c r="BA26" s="37">
        <f t="shared" si="15"/>
        <v>160</v>
      </c>
      <c r="BB26" s="37">
        <v>11</v>
      </c>
      <c r="BC26" s="37">
        <v>34</v>
      </c>
      <c r="BD26" s="37">
        <v>0</v>
      </c>
      <c r="BE26" s="37" t="s">
        <v>375</v>
      </c>
      <c r="BF26" s="37" t="s">
        <v>376</v>
      </c>
      <c r="BG26" s="128">
        <f t="shared" si="16"/>
        <v>20</v>
      </c>
      <c r="BH26" s="75">
        <v>327</v>
      </c>
      <c r="BI26" s="75">
        <v>438</v>
      </c>
    </row>
    <row r="27" spans="1:64" s="1" customFormat="1" x14ac:dyDescent="0.3">
      <c r="A27" s="28" t="s">
        <v>4</v>
      </c>
      <c r="B27" s="28" t="s">
        <v>5</v>
      </c>
      <c r="C27" s="29" t="s">
        <v>38</v>
      </c>
      <c r="D27" s="29" t="s">
        <v>40</v>
      </c>
      <c r="E27" s="102">
        <v>12078</v>
      </c>
      <c r="F27" s="30">
        <v>231.7</v>
      </c>
      <c r="G27" s="36">
        <f t="shared" si="0"/>
        <v>10</v>
      </c>
      <c r="H27" s="29" t="s">
        <v>349</v>
      </c>
      <c r="I27" s="69">
        <f t="shared" si="1"/>
        <v>10</v>
      </c>
      <c r="J27" s="41">
        <v>1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32">
        <v>0</v>
      </c>
      <c r="R27" s="41">
        <v>0</v>
      </c>
      <c r="S27" s="41">
        <v>0</v>
      </c>
      <c r="T27" s="41">
        <v>0</v>
      </c>
      <c r="U27" s="33">
        <v>13082</v>
      </c>
      <c r="V27" s="32">
        <v>5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31">
        <f t="shared" si="2"/>
        <v>5</v>
      </c>
      <c r="AH27" s="25">
        <f t="shared" si="3"/>
        <v>392.46</v>
      </c>
      <c r="AI27" s="25">
        <f t="shared" si="4"/>
        <v>85</v>
      </c>
      <c r="AJ27" s="34">
        <v>2</v>
      </c>
      <c r="AK27" s="25">
        <v>83</v>
      </c>
      <c r="AL27" s="112">
        <f t="shared" si="5"/>
        <v>11.7738</v>
      </c>
      <c r="AM27" s="35">
        <f t="shared" si="6"/>
        <v>78.341741833562651</v>
      </c>
      <c r="AN27" s="36">
        <f t="shared" si="7"/>
        <v>8</v>
      </c>
      <c r="AO27" s="35">
        <f t="shared" si="8"/>
        <v>21.658258166437346</v>
      </c>
      <c r="AP27" s="30">
        <f t="shared" si="9"/>
        <v>97.481371087928466</v>
      </c>
      <c r="AQ27" s="107">
        <f t="shared" si="10"/>
        <v>16.559032952475576</v>
      </c>
      <c r="AR27" s="109">
        <f t="shared" si="11"/>
        <v>83.01313084985307</v>
      </c>
      <c r="AS27" s="34">
        <f t="shared" si="12"/>
        <v>8</v>
      </c>
      <c r="AT27" s="37">
        <v>0</v>
      </c>
      <c r="AU27" s="38">
        <f t="shared" si="13"/>
        <v>0</v>
      </c>
      <c r="AV27" s="37">
        <v>0</v>
      </c>
      <c r="AW27" s="66" t="s">
        <v>435</v>
      </c>
      <c r="AX27" s="37">
        <v>2</v>
      </c>
      <c r="AY27" s="37">
        <f t="shared" si="14"/>
        <v>16</v>
      </c>
      <c r="AZ27" s="37">
        <v>4</v>
      </c>
      <c r="BA27" s="37">
        <f t="shared" si="15"/>
        <v>32</v>
      </c>
      <c r="BB27" s="37">
        <v>0</v>
      </c>
      <c r="BC27" s="37">
        <v>7</v>
      </c>
      <c r="BD27" s="37">
        <v>10</v>
      </c>
      <c r="BE27" s="37" t="s">
        <v>428</v>
      </c>
      <c r="BF27" s="37" t="s">
        <v>429</v>
      </c>
      <c r="BG27" s="127">
        <f t="shared" si="16"/>
        <v>46</v>
      </c>
      <c r="BH27" s="75">
        <v>84</v>
      </c>
      <c r="BI27" s="75">
        <v>84</v>
      </c>
    </row>
    <row r="28" spans="1:64" s="1" customFormat="1" x14ac:dyDescent="0.3">
      <c r="A28" s="28" t="s">
        <v>4</v>
      </c>
      <c r="B28" s="28" t="s">
        <v>5</v>
      </c>
      <c r="C28" s="29" t="s">
        <v>36</v>
      </c>
      <c r="D28" s="29" t="s">
        <v>37</v>
      </c>
      <c r="E28" s="102">
        <v>30649</v>
      </c>
      <c r="F28" s="39">
        <v>119</v>
      </c>
      <c r="G28" s="36">
        <f t="shared" si="0"/>
        <v>10</v>
      </c>
      <c r="H28" s="29" t="s">
        <v>349</v>
      </c>
      <c r="I28" s="69">
        <f t="shared" si="1"/>
        <v>10</v>
      </c>
      <c r="J28" s="41">
        <v>3</v>
      </c>
      <c r="K28" s="41">
        <v>1</v>
      </c>
      <c r="L28" s="41">
        <v>0</v>
      </c>
      <c r="M28" s="41">
        <v>1</v>
      </c>
      <c r="N28" s="41">
        <v>0</v>
      </c>
      <c r="O28" s="41">
        <v>0</v>
      </c>
      <c r="P28" s="41">
        <v>0</v>
      </c>
      <c r="Q28" s="32">
        <v>0</v>
      </c>
      <c r="R28" s="41">
        <v>0</v>
      </c>
      <c r="S28" s="41">
        <v>0</v>
      </c>
      <c r="T28" s="41">
        <v>0</v>
      </c>
      <c r="U28" s="33">
        <v>28932</v>
      </c>
      <c r="V28" s="32">
        <v>11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31">
        <f t="shared" si="2"/>
        <v>11</v>
      </c>
      <c r="AH28" s="25">
        <f t="shared" si="3"/>
        <v>867.96</v>
      </c>
      <c r="AI28" s="25">
        <f t="shared" si="4"/>
        <v>351</v>
      </c>
      <c r="AJ28" s="34">
        <v>7</v>
      </c>
      <c r="AK28" s="25">
        <v>344</v>
      </c>
      <c r="AL28" s="112">
        <f t="shared" si="5"/>
        <v>26.038800000000002</v>
      </c>
      <c r="AM28" s="35">
        <f t="shared" si="6"/>
        <v>59.560348403152219</v>
      </c>
      <c r="AN28" s="36">
        <f t="shared" si="7"/>
        <v>5</v>
      </c>
      <c r="AO28" s="35">
        <f t="shared" si="8"/>
        <v>40.439651596847781</v>
      </c>
      <c r="AP28" s="30">
        <f t="shared" si="9"/>
        <v>84.95807367287675</v>
      </c>
      <c r="AQ28" s="107">
        <f t="shared" si="10"/>
        <v>22.839244347287025</v>
      </c>
      <c r="AR28" s="109">
        <f t="shared" si="11"/>
        <v>73.117040723842877</v>
      </c>
      <c r="AS28" s="34">
        <f t="shared" si="12"/>
        <v>5</v>
      </c>
      <c r="AT28" s="37">
        <v>2</v>
      </c>
      <c r="AU28" s="38">
        <f t="shared" si="13"/>
        <v>6.5254983849391488</v>
      </c>
      <c r="AV28" s="37">
        <v>1</v>
      </c>
      <c r="AW28" s="66"/>
      <c r="AX28" s="37">
        <v>3</v>
      </c>
      <c r="AY28" s="37">
        <f t="shared" si="14"/>
        <v>24</v>
      </c>
      <c r="AZ28" s="37">
        <v>11</v>
      </c>
      <c r="BA28" s="37">
        <f t="shared" si="15"/>
        <v>88</v>
      </c>
      <c r="BB28" s="37">
        <v>0</v>
      </c>
      <c r="BC28" s="37">
        <v>15</v>
      </c>
      <c r="BD28" s="37">
        <v>10</v>
      </c>
      <c r="BE28" s="37" t="s">
        <v>428</v>
      </c>
      <c r="BF28" s="37" t="s">
        <v>429</v>
      </c>
      <c r="BG28" s="127">
        <f t="shared" si="16"/>
        <v>40</v>
      </c>
      <c r="BH28" s="75">
        <v>205</v>
      </c>
      <c r="BI28" s="75">
        <v>283</v>
      </c>
    </row>
    <row r="29" spans="1:64" s="1" customFormat="1" x14ac:dyDescent="0.3">
      <c r="A29" s="28" t="s">
        <v>4</v>
      </c>
      <c r="B29" s="28" t="s">
        <v>5</v>
      </c>
      <c r="C29" s="29" t="s">
        <v>23</v>
      </c>
      <c r="D29" s="29" t="s">
        <v>31</v>
      </c>
      <c r="E29" s="102">
        <v>2714</v>
      </c>
      <c r="F29" s="30">
        <v>96.2</v>
      </c>
      <c r="G29" s="36">
        <f t="shared" si="0"/>
        <v>8</v>
      </c>
      <c r="H29" s="29" t="s">
        <v>349</v>
      </c>
      <c r="I29" s="69">
        <f t="shared" si="1"/>
        <v>10</v>
      </c>
      <c r="J29" s="41">
        <v>1</v>
      </c>
      <c r="K29" s="41">
        <v>1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32">
        <v>0</v>
      </c>
      <c r="R29" s="41">
        <v>0</v>
      </c>
      <c r="S29" s="41">
        <v>0</v>
      </c>
      <c r="T29" s="41">
        <v>0</v>
      </c>
      <c r="U29" s="33">
        <v>2195</v>
      </c>
      <c r="V29" s="32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31">
        <f t="shared" si="2"/>
        <v>0</v>
      </c>
      <c r="AH29" s="25">
        <f t="shared" si="3"/>
        <v>65.849999999999994</v>
      </c>
      <c r="AI29" s="25">
        <f t="shared" si="4"/>
        <v>6</v>
      </c>
      <c r="AJ29" s="34">
        <v>0</v>
      </c>
      <c r="AK29" s="25">
        <v>6</v>
      </c>
      <c r="AL29" s="112">
        <f t="shared" si="5"/>
        <v>1.9754999999999998</v>
      </c>
      <c r="AM29" s="35">
        <f t="shared" si="6"/>
        <v>90.888382687927106</v>
      </c>
      <c r="AN29" s="36">
        <f t="shared" si="7"/>
        <v>8</v>
      </c>
      <c r="AO29" s="35">
        <f t="shared" si="8"/>
        <v>9.1116173120728927</v>
      </c>
      <c r="AP29" s="30">
        <f t="shared" si="9"/>
        <v>72.789240972733964</v>
      </c>
      <c r="AQ29" s="107">
        <f t="shared" si="10"/>
        <v>0</v>
      </c>
      <c r="AR29" s="109">
        <f t="shared" si="11"/>
        <v>100</v>
      </c>
      <c r="AS29" s="34">
        <f t="shared" si="12"/>
        <v>10</v>
      </c>
      <c r="AT29" s="37">
        <v>0</v>
      </c>
      <c r="AU29" s="38">
        <f t="shared" si="13"/>
        <v>0</v>
      </c>
      <c r="AV29" s="37">
        <v>0</v>
      </c>
      <c r="AW29" s="66" t="s">
        <v>438</v>
      </c>
      <c r="AX29" s="37">
        <v>1</v>
      </c>
      <c r="AY29" s="37">
        <f t="shared" si="14"/>
        <v>8</v>
      </c>
      <c r="AZ29" s="37">
        <v>2</v>
      </c>
      <c r="BA29" s="37">
        <f t="shared" si="15"/>
        <v>16</v>
      </c>
      <c r="BB29" s="37">
        <v>0</v>
      </c>
      <c r="BC29" s="37">
        <v>1</v>
      </c>
      <c r="BD29" s="37">
        <v>0</v>
      </c>
      <c r="BE29" s="37" t="s">
        <v>428</v>
      </c>
      <c r="BF29" s="37" t="s">
        <v>429</v>
      </c>
      <c r="BG29" s="127">
        <f t="shared" si="16"/>
        <v>36</v>
      </c>
      <c r="BH29" s="75">
        <v>1</v>
      </c>
      <c r="BI29" s="75">
        <v>22</v>
      </c>
    </row>
    <row r="30" spans="1:64" s="1" customFormat="1" x14ac:dyDescent="0.3">
      <c r="A30" s="28" t="s">
        <v>4</v>
      </c>
      <c r="B30" s="28" t="s">
        <v>5</v>
      </c>
      <c r="C30" s="29" t="s">
        <v>5</v>
      </c>
      <c r="D30" s="29" t="s">
        <v>17</v>
      </c>
      <c r="E30" s="102">
        <v>2595</v>
      </c>
      <c r="F30" s="30">
        <v>132.4</v>
      </c>
      <c r="G30" s="36">
        <f t="shared" si="0"/>
        <v>10</v>
      </c>
      <c r="H30" s="29" t="s">
        <v>350</v>
      </c>
      <c r="I30" s="69">
        <f t="shared" si="1"/>
        <v>8</v>
      </c>
      <c r="J30" s="41">
        <v>1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32">
        <v>0</v>
      </c>
      <c r="R30" s="41">
        <v>0</v>
      </c>
      <c r="S30" s="41">
        <v>0</v>
      </c>
      <c r="T30" s="41">
        <v>0</v>
      </c>
      <c r="U30" s="33">
        <v>3490</v>
      </c>
      <c r="V30" s="32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31">
        <f t="shared" si="2"/>
        <v>0</v>
      </c>
      <c r="AH30" s="25">
        <f t="shared" si="3"/>
        <v>104.7</v>
      </c>
      <c r="AI30" s="25">
        <f t="shared" si="4"/>
        <v>20</v>
      </c>
      <c r="AJ30" s="34">
        <v>0</v>
      </c>
      <c r="AK30" s="25">
        <v>20</v>
      </c>
      <c r="AL30" s="112">
        <f t="shared" si="5"/>
        <v>3.141</v>
      </c>
      <c r="AM30" s="35">
        <f t="shared" si="6"/>
        <v>80.897803247373446</v>
      </c>
      <c r="AN30" s="36">
        <f t="shared" si="7"/>
        <v>8</v>
      </c>
      <c r="AO30" s="35">
        <f t="shared" si="8"/>
        <v>19.102196752626551</v>
      </c>
      <c r="AP30" s="30">
        <f t="shared" si="9"/>
        <v>121.04046242774565</v>
      </c>
      <c r="AQ30" s="107">
        <f t="shared" si="10"/>
        <v>0</v>
      </c>
      <c r="AR30" s="109">
        <f t="shared" si="11"/>
        <v>100</v>
      </c>
      <c r="AS30" s="34">
        <f t="shared" si="12"/>
        <v>10</v>
      </c>
      <c r="AT30" s="37">
        <v>0</v>
      </c>
      <c r="AU30" s="38">
        <f t="shared" si="13"/>
        <v>0</v>
      </c>
      <c r="AV30" s="37">
        <v>0</v>
      </c>
      <c r="AW30" s="66" t="s">
        <v>437</v>
      </c>
      <c r="AX30" s="37">
        <v>1</v>
      </c>
      <c r="AY30" s="37">
        <f t="shared" si="14"/>
        <v>8</v>
      </c>
      <c r="AZ30" s="37">
        <v>2</v>
      </c>
      <c r="BA30" s="37">
        <f t="shared" si="15"/>
        <v>16</v>
      </c>
      <c r="BB30" s="37">
        <v>0</v>
      </c>
      <c r="BC30" s="37">
        <v>3</v>
      </c>
      <c r="BD30" s="37">
        <v>0</v>
      </c>
      <c r="BE30" s="37" t="s">
        <v>428</v>
      </c>
      <c r="BF30" s="37" t="s">
        <v>429</v>
      </c>
      <c r="BG30" s="127">
        <f t="shared" si="16"/>
        <v>36</v>
      </c>
      <c r="BH30" s="75">
        <v>18</v>
      </c>
      <c r="BI30" s="75">
        <v>33</v>
      </c>
    </row>
    <row r="31" spans="1:64" s="1" customFormat="1" x14ac:dyDescent="0.3">
      <c r="A31" s="28" t="s">
        <v>4</v>
      </c>
      <c r="B31" s="28" t="s">
        <v>5</v>
      </c>
      <c r="C31" s="29" t="s">
        <v>5</v>
      </c>
      <c r="D31" s="29" t="s">
        <v>13</v>
      </c>
      <c r="E31" s="102">
        <v>3840</v>
      </c>
      <c r="F31" s="30">
        <v>112.6</v>
      </c>
      <c r="G31" s="36">
        <f t="shared" si="0"/>
        <v>10</v>
      </c>
      <c r="H31" s="29" t="s">
        <v>349</v>
      </c>
      <c r="I31" s="69">
        <f t="shared" si="1"/>
        <v>10</v>
      </c>
      <c r="J31" s="41">
        <v>2</v>
      </c>
      <c r="K31" s="41">
        <v>1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32">
        <v>0</v>
      </c>
      <c r="R31" s="41">
        <v>0</v>
      </c>
      <c r="S31" s="41">
        <v>0</v>
      </c>
      <c r="T31" s="41">
        <v>0</v>
      </c>
      <c r="U31" s="33">
        <v>5968</v>
      </c>
      <c r="V31" s="32">
        <v>2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31">
        <f t="shared" si="2"/>
        <v>2</v>
      </c>
      <c r="AH31" s="25">
        <f t="shared" si="3"/>
        <v>179.04</v>
      </c>
      <c r="AI31" s="25">
        <f t="shared" si="4"/>
        <v>48</v>
      </c>
      <c r="AJ31" s="34">
        <v>0</v>
      </c>
      <c r="AK31" s="25">
        <v>48</v>
      </c>
      <c r="AL31" s="112">
        <f t="shared" si="5"/>
        <v>5.3712</v>
      </c>
      <c r="AM31" s="35">
        <f t="shared" si="6"/>
        <v>73.190348525469176</v>
      </c>
      <c r="AN31" s="36">
        <f t="shared" si="7"/>
        <v>5</v>
      </c>
      <c r="AO31" s="35">
        <f t="shared" si="8"/>
        <v>26.809651474530831</v>
      </c>
      <c r="AP31" s="30">
        <f t="shared" si="9"/>
        <v>139.875</v>
      </c>
      <c r="AQ31" s="107">
        <f t="shared" si="10"/>
        <v>0</v>
      </c>
      <c r="AR31" s="109">
        <f t="shared" si="11"/>
        <v>100</v>
      </c>
      <c r="AS31" s="34">
        <f t="shared" si="12"/>
        <v>10</v>
      </c>
      <c r="AT31" s="37">
        <v>0</v>
      </c>
      <c r="AU31" s="38">
        <f t="shared" si="13"/>
        <v>0</v>
      </c>
      <c r="AV31" s="37">
        <v>0</v>
      </c>
      <c r="AW31" s="66" t="s">
        <v>432</v>
      </c>
      <c r="AX31" s="37">
        <v>2</v>
      </c>
      <c r="AY31" s="37">
        <f t="shared" si="14"/>
        <v>16</v>
      </c>
      <c r="AZ31" s="37">
        <v>5</v>
      </c>
      <c r="BA31" s="37">
        <f t="shared" si="15"/>
        <v>40</v>
      </c>
      <c r="BB31" s="37">
        <v>0</v>
      </c>
      <c r="BC31" s="37">
        <v>6</v>
      </c>
      <c r="BD31" s="37">
        <v>0</v>
      </c>
      <c r="BE31" s="37" t="s">
        <v>428</v>
      </c>
      <c r="BF31" s="37" t="s">
        <v>429</v>
      </c>
      <c r="BG31" s="127">
        <f t="shared" si="16"/>
        <v>35</v>
      </c>
      <c r="BH31" s="75">
        <v>23</v>
      </c>
      <c r="BI31" s="75">
        <v>58</v>
      </c>
    </row>
    <row r="32" spans="1:64" s="1" customFormat="1" x14ac:dyDescent="0.3">
      <c r="A32" s="28" t="s">
        <v>4</v>
      </c>
      <c r="B32" s="28" t="s">
        <v>5</v>
      </c>
      <c r="C32" s="29" t="s">
        <v>23</v>
      </c>
      <c r="D32" s="29" t="s">
        <v>30</v>
      </c>
      <c r="E32" s="102">
        <v>1671</v>
      </c>
      <c r="F32" s="39">
        <v>149</v>
      </c>
      <c r="G32" s="36">
        <f t="shared" si="0"/>
        <v>10</v>
      </c>
      <c r="H32" s="29" t="s">
        <v>349</v>
      </c>
      <c r="I32" s="69">
        <f t="shared" si="1"/>
        <v>10</v>
      </c>
      <c r="J32" s="41">
        <v>1</v>
      </c>
      <c r="K32" s="41">
        <v>1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32">
        <v>0</v>
      </c>
      <c r="R32" s="41">
        <v>0</v>
      </c>
      <c r="S32" s="41">
        <v>0</v>
      </c>
      <c r="T32" s="41">
        <v>0</v>
      </c>
      <c r="U32" s="33">
        <v>3098</v>
      </c>
      <c r="V32" s="32">
        <v>1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31">
        <f t="shared" si="2"/>
        <v>1</v>
      </c>
      <c r="AH32" s="25">
        <f t="shared" si="3"/>
        <v>92.94</v>
      </c>
      <c r="AI32" s="25">
        <f t="shared" si="4"/>
        <v>27</v>
      </c>
      <c r="AJ32" s="34">
        <v>0</v>
      </c>
      <c r="AK32" s="25">
        <v>27</v>
      </c>
      <c r="AL32" s="112">
        <f t="shared" si="5"/>
        <v>2.7881999999999998</v>
      </c>
      <c r="AM32" s="35">
        <f t="shared" si="6"/>
        <v>70.948999354422199</v>
      </c>
      <c r="AN32" s="36">
        <f t="shared" si="7"/>
        <v>5</v>
      </c>
      <c r="AO32" s="35">
        <f t="shared" si="8"/>
        <v>29.05100064557779</v>
      </c>
      <c r="AP32" s="30">
        <f t="shared" si="9"/>
        <v>166.85816876122081</v>
      </c>
      <c r="AQ32" s="107">
        <f t="shared" si="10"/>
        <v>0</v>
      </c>
      <c r="AR32" s="109">
        <f t="shared" si="11"/>
        <v>100</v>
      </c>
      <c r="AS32" s="34">
        <f t="shared" si="12"/>
        <v>10</v>
      </c>
      <c r="AT32" s="37">
        <v>0</v>
      </c>
      <c r="AU32" s="38">
        <f t="shared" si="13"/>
        <v>0</v>
      </c>
      <c r="AV32" s="37">
        <v>0</v>
      </c>
      <c r="AW32" s="66" t="s">
        <v>432</v>
      </c>
      <c r="AX32" s="37">
        <v>1</v>
      </c>
      <c r="AY32" s="37">
        <f t="shared" si="14"/>
        <v>8</v>
      </c>
      <c r="AZ32" s="37">
        <v>2</v>
      </c>
      <c r="BA32" s="37">
        <f t="shared" si="15"/>
        <v>16</v>
      </c>
      <c r="BB32" s="37">
        <v>0</v>
      </c>
      <c r="BC32" s="37">
        <v>1</v>
      </c>
      <c r="BD32" s="37">
        <v>0</v>
      </c>
      <c r="BE32" s="37" t="s">
        <v>428</v>
      </c>
      <c r="BF32" s="37" t="s">
        <v>429</v>
      </c>
      <c r="BG32" s="127">
        <f t="shared" si="16"/>
        <v>35</v>
      </c>
      <c r="BH32" s="75">
        <v>12</v>
      </c>
      <c r="BI32" s="75">
        <v>31</v>
      </c>
    </row>
    <row r="33" spans="1:64" s="1" customFormat="1" x14ac:dyDescent="0.3">
      <c r="A33" s="28" t="s">
        <v>4</v>
      </c>
      <c r="B33" s="28" t="s">
        <v>5</v>
      </c>
      <c r="C33" s="29" t="s">
        <v>38</v>
      </c>
      <c r="D33" s="29" t="s">
        <v>41</v>
      </c>
      <c r="E33" s="102">
        <v>10214</v>
      </c>
      <c r="F33" s="30">
        <v>76.5</v>
      </c>
      <c r="G33" s="36">
        <f t="shared" si="0"/>
        <v>8</v>
      </c>
      <c r="H33" s="29" t="s">
        <v>349</v>
      </c>
      <c r="I33" s="69">
        <f t="shared" si="1"/>
        <v>10</v>
      </c>
      <c r="J33" s="41">
        <v>3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32">
        <v>0</v>
      </c>
      <c r="R33" s="41">
        <v>0</v>
      </c>
      <c r="S33" s="41">
        <v>0</v>
      </c>
      <c r="T33" s="41">
        <v>0</v>
      </c>
      <c r="U33" s="33">
        <v>6618</v>
      </c>
      <c r="V33" s="32">
        <v>3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31">
        <f t="shared" si="2"/>
        <v>3</v>
      </c>
      <c r="AH33" s="25">
        <f t="shared" si="3"/>
        <v>198.54</v>
      </c>
      <c r="AI33" s="25">
        <f t="shared" si="4"/>
        <v>47</v>
      </c>
      <c r="AJ33" s="34">
        <v>1</v>
      </c>
      <c r="AK33" s="25">
        <v>46</v>
      </c>
      <c r="AL33" s="112">
        <f t="shared" si="5"/>
        <v>5.9561999999999999</v>
      </c>
      <c r="AM33" s="35">
        <f t="shared" si="6"/>
        <v>76.327188475873868</v>
      </c>
      <c r="AN33" s="36">
        <f t="shared" si="7"/>
        <v>8</v>
      </c>
      <c r="AO33" s="35">
        <f t="shared" si="8"/>
        <v>23.672811524126121</v>
      </c>
      <c r="AP33" s="30">
        <f t="shared" si="9"/>
        <v>58.314078715488542</v>
      </c>
      <c r="AQ33" s="107">
        <f t="shared" si="10"/>
        <v>9.7904836498923036</v>
      </c>
      <c r="AR33" s="109">
        <f t="shared" si="11"/>
        <v>83.210771968704876</v>
      </c>
      <c r="AS33" s="34">
        <f t="shared" si="12"/>
        <v>8</v>
      </c>
      <c r="AT33" s="37">
        <v>2</v>
      </c>
      <c r="AU33" s="38">
        <f t="shared" si="13"/>
        <v>19.580967299784607</v>
      </c>
      <c r="AV33" s="37">
        <v>0</v>
      </c>
      <c r="AW33" s="66" t="s">
        <v>435</v>
      </c>
      <c r="AX33" s="37">
        <v>2</v>
      </c>
      <c r="AY33" s="37">
        <f t="shared" si="14"/>
        <v>16</v>
      </c>
      <c r="AZ33" s="37">
        <v>6</v>
      </c>
      <c r="BA33" s="37">
        <f t="shared" si="15"/>
        <v>48</v>
      </c>
      <c r="BB33" s="37">
        <v>0</v>
      </c>
      <c r="BC33" s="37">
        <v>10</v>
      </c>
      <c r="BD33" s="37">
        <v>0</v>
      </c>
      <c r="BE33" s="37" t="s">
        <v>428</v>
      </c>
      <c r="BF33" s="37" t="s">
        <v>429</v>
      </c>
      <c r="BG33" s="127">
        <f t="shared" si="16"/>
        <v>34</v>
      </c>
      <c r="BH33" s="75">
        <v>59</v>
      </c>
      <c r="BI33" s="75">
        <v>77</v>
      </c>
      <c r="BJ33" s="12"/>
      <c r="BK33" s="12"/>
      <c r="BL33" s="12"/>
    </row>
    <row r="34" spans="1:64" s="1" customFormat="1" x14ac:dyDescent="0.3">
      <c r="A34" s="28" t="s">
        <v>4</v>
      </c>
      <c r="B34" s="28" t="s">
        <v>5</v>
      </c>
      <c r="C34" s="29" t="s">
        <v>23</v>
      </c>
      <c r="D34" s="29" t="s">
        <v>27</v>
      </c>
      <c r="E34" s="102">
        <v>4637</v>
      </c>
      <c r="F34" s="30">
        <v>114.7</v>
      </c>
      <c r="G34" s="36">
        <f t="shared" si="0"/>
        <v>10</v>
      </c>
      <c r="H34" s="29" t="s">
        <v>350</v>
      </c>
      <c r="I34" s="69">
        <f t="shared" si="1"/>
        <v>8</v>
      </c>
      <c r="J34" s="41">
        <v>2</v>
      </c>
      <c r="K34" s="41">
        <v>1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32">
        <v>0</v>
      </c>
      <c r="R34" s="41">
        <v>0</v>
      </c>
      <c r="S34" s="41">
        <v>0</v>
      </c>
      <c r="T34" s="41">
        <v>0</v>
      </c>
      <c r="U34" s="33">
        <v>6503</v>
      </c>
      <c r="V34" s="32">
        <v>3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31">
        <f t="shared" si="2"/>
        <v>3</v>
      </c>
      <c r="AH34" s="25">
        <f t="shared" si="3"/>
        <v>195.09</v>
      </c>
      <c r="AI34" s="25">
        <f t="shared" si="4"/>
        <v>29</v>
      </c>
      <c r="AJ34" s="34">
        <v>1</v>
      </c>
      <c r="AK34" s="25">
        <v>28</v>
      </c>
      <c r="AL34" s="112">
        <f t="shared" si="5"/>
        <v>5.8526999999999996</v>
      </c>
      <c r="AM34" s="35">
        <f t="shared" si="6"/>
        <v>85.135065867035735</v>
      </c>
      <c r="AN34" s="36">
        <f t="shared" si="7"/>
        <v>8</v>
      </c>
      <c r="AO34" s="35">
        <f t="shared" si="8"/>
        <v>14.864934132964272</v>
      </c>
      <c r="AP34" s="30">
        <f t="shared" si="9"/>
        <v>126.21738192797066</v>
      </c>
      <c r="AQ34" s="107">
        <f t="shared" si="10"/>
        <v>21.565667457407809</v>
      </c>
      <c r="AR34" s="109">
        <f t="shared" si="11"/>
        <v>82.91386881268474</v>
      </c>
      <c r="AS34" s="34">
        <f t="shared" si="12"/>
        <v>8</v>
      </c>
      <c r="AT34" s="37">
        <v>0</v>
      </c>
      <c r="AU34" s="38">
        <f t="shared" si="13"/>
        <v>0</v>
      </c>
      <c r="AV34" s="37">
        <v>0</v>
      </c>
      <c r="AW34" s="66" t="s">
        <v>436</v>
      </c>
      <c r="AX34" s="37">
        <v>1</v>
      </c>
      <c r="AY34" s="37">
        <f t="shared" si="14"/>
        <v>8</v>
      </c>
      <c r="AZ34" s="37">
        <v>4</v>
      </c>
      <c r="BA34" s="37">
        <f t="shared" si="15"/>
        <v>32</v>
      </c>
      <c r="BB34" s="37">
        <v>0</v>
      </c>
      <c r="BC34" s="37">
        <v>7</v>
      </c>
      <c r="BD34" s="37">
        <v>0</v>
      </c>
      <c r="BE34" s="37" t="s">
        <v>428</v>
      </c>
      <c r="BF34" s="37" t="s">
        <v>429</v>
      </c>
      <c r="BG34" s="127">
        <f t="shared" si="16"/>
        <v>34</v>
      </c>
      <c r="BH34" s="75">
        <v>42</v>
      </c>
      <c r="BI34" s="75">
        <v>56</v>
      </c>
      <c r="BJ34" s="12"/>
      <c r="BK34" s="12"/>
      <c r="BL34" s="12"/>
    </row>
    <row r="35" spans="1:64" s="1" customFormat="1" x14ac:dyDescent="0.3">
      <c r="A35" s="28" t="s">
        <v>4</v>
      </c>
      <c r="B35" s="28" t="s">
        <v>5</v>
      </c>
      <c r="C35" s="29" t="s">
        <v>5</v>
      </c>
      <c r="D35" s="29" t="s">
        <v>15</v>
      </c>
      <c r="E35" s="102">
        <v>857</v>
      </c>
      <c r="F35" s="30">
        <v>77.900000000000006</v>
      </c>
      <c r="G35" s="36">
        <f t="shared" si="0"/>
        <v>8</v>
      </c>
      <c r="H35" s="29" t="s">
        <v>350</v>
      </c>
      <c r="I35" s="69">
        <f t="shared" si="1"/>
        <v>8</v>
      </c>
      <c r="J35" s="41">
        <v>1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32">
        <v>0</v>
      </c>
      <c r="R35" s="41">
        <v>0</v>
      </c>
      <c r="S35" s="41">
        <v>0</v>
      </c>
      <c r="T35" s="41">
        <v>0</v>
      </c>
      <c r="U35" s="33">
        <v>1700</v>
      </c>
      <c r="V35" s="32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31">
        <f t="shared" si="2"/>
        <v>0</v>
      </c>
      <c r="AH35" s="25">
        <f t="shared" si="3"/>
        <v>51</v>
      </c>
      <c r="AI35" s="25">
        <f t="shared" si="4"/>
        <v>5</v>
      </c>
      <c r="AJ35" s="34">
        <v>0</v>
      </c>
      <c r="AK35" s="25">
        <v>5</v>
      </c>
      <c r="AL35" s="112">
        <f t="shared" si="5"/>
        <v>1.53</v>
      </c>
      <c r="AM35" s="35">
        <f t="shared" si="6"/>
        <v>90.196078431372555</v>
      </c>
      <c r="AN35" s="36">
        <f t="shared" si="7"/>
        <v>8</v>
      </c>
      <c r="AO35" s="35">
        <f t="shared" si="8"/>
        <v>9.8039215686274517</v>
      </c>
      <c r="AP35" s="30">
        <f t="shared" si="9"/>
        <v>178.52975495915987</v>
      </c>
      <c r="AQ35" s="107">
        <f t="shared" si="10"/>
        <v>0</v>
      </c>
      <c r="AR35" s="109">
        <f t="shared" si="11"/>
        <v>100</v>
      </c>
      <c r="AS35" s="34">
        <f t="shared" si="12"/>
        <v>10</v>
      </c>
      <c r="AT35" s="37">
        <v>0</v>
      </c>
      <c r="AU35" s="38">
        <f t="shared" si="13"/>
        <v>0</v>
      </c>
      <c r="AV35" s="37">
        <v>0</v>
      </c>
      <c r="AW35" s="66" t="s">
        <v>437</v>
      </c>
      <c r="AX35" s="37">
        <v>1</v>
      </c>
      <c r="AY35" s="37">
        <f t="shared" si="14"/>
        <v>8</v>
      </c>
      <c r="AZ35" s="37">
        <v>2</v>
      </c>
      <c r="BA35" s="37">
        <f t="shared" si="15"/>
        <v>16</v>
      </c>
      <c r="BB35" s="37">
        <v>0</v>
      </c>
      <c r="BC35" s="37">
        <v>1</v>
      </c>
      <c r="BD35" s="37">
        <v>0</v>
      </c>
      <c r="BE35" s="37" t="s">
        <v>428</v>
      </c>
      <c r="BF35" s="37" t="s">
        <v>429</v>
      </c>
      <c r="BG35" s="127">
        <f t="shared" si="16"/>
        <v>34</v>
      </c>
      <c r="BH35" s="75">
        <v>5</v>
      </c>
      <c r="BI35" s="75">
        <v>27</v>
      </c>
      <c r="BJ35" s="12"/>
      <c r="BK35" s="12"/>
      <c r="BL35" s="12"/>
    </row>
    <row r="36" spans="1:64" s="1" customFormat="1" x14ac:dyDescent="0.3">
      <c r="A36" s="28" t="s">
        <v>4</v>
      </c>
      <c r="B36" s="28" t="s">
        <v>5</v>
      </c>
      <c r="C36" s="29" t="s">
        <v>5</v>
      </c>
      <c r="D36" s="29" t="s">
        <v>8</v>
      </c>
      <c r="E36" s="102">
        <v>3031</v>
      </c>
      <c r="F36" s="30">
        <v>107.4</v>
      </c>
      <c r="G36" s="36">
        <f t="shared" si="0"/>
        <v>10</v>
      </c>
      <c r="H36" s="29" t="s">
        <v>350</v>
      </c>
      <c r="I36" s="69">
        <f t="shared" si="1"/>
        <v>8</v>
      </c>
      <c r="J36" s="41">
        <v>2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32">
        <v>0</v>
      </c>
      <c r="R36" s="41">
        <v>0</v>
      </c>
      <c r="S36" s="41">
        <v>0</v>
      </c>
      <c r="T36" s="41">
        <v>0</v>
      </c>
      <c r="U36" s="33">
        <v>4296</v>
      </c>
      <c r="V36" s="32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31">
        <f t="shared" si="2"/>
        <v>0</v>
      </c>
      <c r="AH36" s="25">
        <f t="shared" si="3"/>
        <v>128.88</v>
      </c>
      <c r="AI36" s="25">
        <f t="shared" si="4"/>
        <v>50</v>
      </c>
      <c r="AJ36" s="34">
        <v>0</v>
      </c>
      <c r="AK36" s="25">
        <v>50</v>
      </c>
      <c r="AL36" s="112">
        <f t="shared" si="5"/>
        <v>3.8664000000000001</v>
      </c>
      <c r="AM36" s="35">
        <f t="shared" si="6"/>
        <v>61.204220980757299</v>
      </c>
      <c r="AN36" s="36">
        <f t="shared" si="7"/>
        <v>5</v>
      </c>
      <c r="AO36" s="35">
        <f t="shared" si="8"/>
        <v>38.795779019242708</v>
      </c>
      <c r="AP36" s="30">
        <f t="shared" si="9"/>
        <v>127.56186077202243</v>
      </c>
      <c r="AQ36" s="107">
        <f t="shared" si="10"/>
        <v>0</v>
      </c>
      <c r="AR36" s="109">
        <f t="shared" si="11"/>
        <v>100</v>
      </c>
      <c r="AS36" s="34">
        <f t="shared" si="12"/>
        <v>10</v>
      </c>
      <c r="AT36" s="37">
        <v>0</v>
      </c>
      <c r="AU36" s="38">
        <f t="shared" si="13"/>
        <v>0</v>
      </c>
      <c r="AV36" s="37">
        <v>0</v>
      </c>
      <c r="AW36" s="66" t="s">
        <v>432</v>
      </c>
      <c r="AX36" s="37">
        <v>2</v>
      </c>
      <c r="AY36" s="37">
        <f t="shared" si="14"/>
        <v>16</v>
      </c>
      <c r="AZ36" s="37">
        <v>4</v>
      </c>
      <c r="BA36" s="37">
        <f t="shared" si="15"/>
        <v>32</v>
      </c>
      <c r="BB36" s="37">
        <v>0</v>
      </c>
      <c r="BC36" s="37">
        <v>6</v>
      </c>
      <c r="BD36" s="37">
        <v>0</v>
      </c>
      <c r="BE36" s="37" t="s">
        <v>428</v>
      </c>
      <c r="BF36" s="37" t="s">
        <v>429</v>
      </c>
      <c r="BG36" s="127">
        <f t="shared" si="16"/>
        <v>33</v>
      </c>
      <c r="BH36" s="75">
        <v>21</v>
      </c>
      <c r="BI36" s="75">
        <v>55</v>
      </c>
      <c r="BJ36" s="12"/>
      <c r="BK36" s="12"/>
      <c r="BL36" s="12"/>
    </row>
    <row r="37" spans="1:64" s="1" customFormat="1" x14ac:dyDescent="0.3">
      <c r="A37" s="28" t="s">
        <v>4</v>
      </c>
      <c r="B37" s="28" t="s">
        <v>5</v>
      </c>
      <c r="C37" s="29" t="s">
        <v>5</v>
      </c>
      <c r="D37" s="29" t="s">
        <v>9</v>
      </c>
      <c r="E37" s="102">
        <v>6871</v>
      </c>
      <c r="F37" s="30">
        <v>130.80000000000001</v>
      </c>
      <c r="G37" s="36">
        <f t="shared" si="0"/>
        <v>10</v>
      </c>
      <c r="H37" s="29" t="s">
        <v>351</v>
      </c>
      <c r="I37" s="69">
        <f t="shared" si="1"/>
        <v>5</v>
      </c>
      <c r="J37" s="41">
        <v>3</v>
      </c>
      <c r="K37" s="41">
        <v>1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32">
        <v>0</v>
      </c>
      <c r="R37" s="41">
        <v>0</v>
      </c>
      <c r="S37" s="41">
        <v>0</v>
      </c>
      <c r="T37" s="41">
        <v>0</v>
      </c>
      <c r="U37" s="33">
        <v>8589</v>
      </c>
      <c r="V37" s="32">
        <v>2</v>
      </c>
      <c r="W37" s="41">
        <v>0</v>
      </c>
      <c r="X37" s="41">
        <v>1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31">
        <f t="shared" si="2"/>
        <v>3</v>
      </c>
      <c r="AH37" s="25">
        <f t="shared" si="3"/>
        <v>257.67</v>
      </c>
      <c r="AI37" s="25">
        <f t="shared" si="4"/>
        <v>58</v>
      </c>
      <c r="AJ37" s="34">
        <v>0</v>
      </c>
      <c r="AK37" s="25">
        <v>58</v>
      </c>
      <c r="AL37" s="112">
        <f t="shared" si="5"/>
        <v>7.7301000000000002</v>
      </c>
      <c r="AM37" s="35">
        <f t="shared" si="6"/>
        <v>77.490588737532505</v>
      </c>
      <c r="AN37" s="36">
        <f t="shared" si="7"/>
        <v>8</v>
      </c>
      <c r="AO37" s="35">
        <f t="shared" si="8"/>
        <v>22.509411262467495</v>
      </c>
      <c r="AP37" s="30">
        <f t="shared" si="9"/>
        <v>112.50327463251347</v>
      </c>
      <c r="AQ37" s="107">
        <f t="shared" si="10"/>
        <v>0</v>
      </c>
      <c r="AR37" s="109">
        <f t="shared" si="11"/>
        <v>100</v>
      </c>
      <c r="AS37" s="34">
        <f t="shared" si="12"/>
        <v>10</v>
      </c>
      <c r="AT37" s="37">
        <v>2</v>
      </c>
      <c r="AU37" s="38">
        <f t="shared" si="13"/>
        <v>29.107844564110025</v>
      </c>
      <c r="AV37" s="37">
        <v>0</v>
      </c>
      <c r="AW37" s="66" t="s">
        <v>434</v>
      </c>
      <c r="AX37" s="37">
        <v>5</v>
      </c>
      <c r="AY37" s="37">
        <f t="shared" si="14"/>
        <v>40</v>
      </c>
      <c r="AZ37" s="37">
        <v>8</v>
      </c>
      <c r="BA37" s="37">
        <f t="shared" si="15"/>
        <v>64</v>
      </c>
      <c r="BB37" s="37">
        <v>0</v>
      </c>
      <c r="BC37" s="37">
        <v>8</v>
      </c>
      <c r="BD37" s="37">
        <v>0</v>
      </c>
      <c r="BE37" s="37" t="s">
        <v>428</v>
      </c>
      <c r="BF37" s="37" t="s">
        <v>429</v>
      </c>
      <c r="BG37" s="127">
        <f t="shared" si="16"/>
        <v>33</v>
      </c>
      <c r="BH37" s="75">
        <v>39</v>
      </c>
      <c r="BI37" s="75">
        <v>53</v>
      </c>
      <c r="BJ37" s="12"/>
      <c r="BK37" s="12"/>
      <c r="BL37" s="12"/>
    </row>
    <row r="38" spans="1:64" s="1" customFormat="1" x14ac:dyDescent="0.3">
      <c r="A38" s="28" t="s">
        <v>4</v>
      </c>
      <c r="B38" s="28" t="s">
        <v>5</v>
      </c>
      <c r="C38" s="29" t="s">
        <v>5</v>
      </c>
      <c r="D38" s="29" t="s">
        <v>10</v>
      </c>
      <c r="E38" s="102">
        <v>2553</v>
      </c>
      <c r="F38" s="30">
        <v>100.8</v>
      </c>
      <c r="G38" s="36">
        <f t="shared" ref="G38:G69" si="17">IFERROR(IF(F38&lt;10,0,IF(F38&lt;50,3,IF(F38&lt;75,5,IF(F38&lt;100,8,10)))),"")</f>
        <v>10</v>
      </c>
      <c r="H38" s="29" t="s">
        <v>351</v>
      </c>
      <c r="I38" s="69">
        <f t="shared" ref="I38:I69" si="18">VLOOKUP(H38,ponderacion,2,FALSE)</f>
        <v>5</v>
      </c>
      <c r="J38" s="41">
        <v>2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32">
        <v>0</v>
      </c>
      <c r="R38" s="41">
        <v>0</v>
      </c>
      <c r="S38" s="41">
        <v>0</v>
      </c>
      <c r="T38" s="41">
        <v>0</v>
      </c>
      <c r="U38" s="33">
        <v>2326</v>
      </c>
      <c r="V38" s="32">
        <v>1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31">
        <f t="shared" si="2"/>
        <v>1</v>
      </c>
      <c r="AH38" s="25">
        <f t="shared" si="3"/>
        <v>69.78</v>
      </c>
      <c r="AI38" s="25">
        <f t="shared" si="4"/>
        <v>13</v>
      </c>
      <c r="AJ38" s="34">
        <v>0</v>
      </c>
      <c r="AK38" s="25">
        <v>13</v>
      </c>
      <c r="AL38" s="112">
        <f t="shared" si="5"/>
        <v>2.0933999999999999</v>
      </c>
      <c r="AM38" s="35">
        <f t="shared" ref="AM38:AM69" si="19">IFERROR(((AH38-AI38)/AH38)*100,"")</f>
        <v>81.370020063055321</v>
      </c>
      <c r="AN38" s="36">
        <f t="shared" si="7"/>
        <v>8</v>
      </c>
      <c r="AO38" s="35">
        <f t="shared" si="8"/>
        <v>18.629979936944682</v>
      </c>
      <c r="AP38" s="30">
        <f t="shared" si="9"/>
        <v>81.997649823736779</v>
      </c>
      <c r="AQ38" s="107">
        <f t="shared" si="10"/>
        <v>0</v>
      </c>
      <c r="AR38" s="109">
        <f t="shared" si="11"/>
        <v>100</v>
      </c>
      <c r="AS38" s="34">
        <f t="shared" si="12"/>
        <v>10</v>
      </c>
      <c r="AT38" s="37">
        <v>0</v>
      </c>
      <c r="AU38" s="38">
        <f t="shared" si="13"/>
        <v>0</v>
      </c>
      <c r="AV38" s="37">
        <v>0</v>
      </c>
      <c r="AW38" s="66" t="s">
        <v>432</v>
      </c>
      <c r="AX38" s="37">
        <v>1</v>
      </c>
      <c r="AY38" s="37">
        <f t="shared" ref="AY38:AY69" si="20">+AX38*8</f>
        <v>8</v>
      </c>
      <c r="AZ38" s="37">
        <v>4</v>
      </c>
      <c r="BA38" s="37">
        <f t="shared" ref="BA38:BA69" si="21">+AZ38*8</f>
        <v>32</v>
      </c>
      <c r="BB38" s="37">
        <v>0</v>
      </c>
      <c r="BC38" s="37">
        <v>4</v>
      </c>
      <c r="BD38" s="37">
        <v>0</v>
      </c>
      <c r="BE38" s="37" t="s">
        <v>428</v>
      </c>
      <c r="BF38" s="37" t="s">
        <v>429</v>
      </c>
      <c r="BG38" s="127">
        <f t="shared" si="16"/>
        <v>33</v>
      </c>
      <c r="BH38" s="75">
        <v>13</v>
      </c>
      <c r="BI38" s="75">
        <v>16</v>
      </c>
    </row>
    <row r="39" spans="1:64" s="1" customFormat="1" x14ac:dyDescent="0.3">
      <c r="A39" s="28" t="s">
        <v>4</v>
      </c>
      <c r="B39" s="28" t="s">
        <v>5</v>
      </c>
      <c r="C39" s="29" t="s">
        <v>18</v>
      </c>
      <c r="D39" s="29" t="s">
        <v>20</v>
      </c>
      <c r="E39" s="102">
        <v>2826</v>
      </c>
      <c r="F39" s="30">
        <v>64.2</v>
      </c>
      <c r="G39" s="36">
        <f t="shared" si="17"/>
        <v>5</v>
      </c>
      <c r="H39" s="29" t="s">
        <v>349</v>
      </c>
      <c r="I39" s="69">
        <f t="shared" si="18"/>
        <v>10</v>
      </c>
      <c r="J39" s="41">
        <v>1</v>
      </c>
      <c r="K39" s="41">
        <v>1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32">
        <v>0</v>
      </c>
      <c r="R39" s="41">
        <v>0</v>
      </c>
      <c r="S39" s="41">
        <v>0</v>
      </c>
      <c r="T39" s="41">
        <v>0</v>
      </c>
      <c r="U39" s="33">
        <v>3135</v>
      </c>
      <c r="V39" s="32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31">
        <f t="shared" si="2"/>
        <v>0</v>
      </c>
      <c r="AH39" s="25">
        <f t="shared" si="3"/>
        <v>94.05</v>
      </c>
      <c r="AI39" s="25">
        <f t="shared" si="4"/>
        <v>18</v>
      </c>
      <c r="AJ39" s="34">
        <v>0</v>
      </c>
      <c r="AK39" s="25">
        <v>18</v>
      </c>
      <c r="AL39" s="112">
        <f t="shared" si="5"/>
        <v>2.8214999999999999</v>
      </c>
      <c r="AM39" s="35">
        <f t="shared" si="19"/>
        <v>80.861244019138752</v>
      </c>
      <c r="AN39" s="36">
        <f t="shared" si="7"/>
        <v>8</v>
      </c>
      <c r="AO39" s="35">
        <f t="shared" si="8"/>
        <v>19.138755980861244</v>
      </c>
      <c r="AP39" s="30">
        <f t="shared" si="9"/>
        <v>99.840764331210195</v>
      </c>
      <c r="AQ39" s="107">
        <f t="shared" si="10"/>
        <v>0</v>
      </c>
      <c r="AR39" s="109">
        <f t="shared" si="11"/>
        <v>100</v>
      </c>
      <c r="AS39" s="34">
        <f t="shared" si="12"/>
        <v>10</v>
      </c>
      <c r="AT39" s="37">
        <v>0</v>
      </c>
      <c r="AU39" s="38">
        <f t="shared" si="13"/>
        <v>0</v>
      </c>
      <c r="AV39" s="37">
        <v>0</v>
      </c>
      <c r="AW39" s="66" t="s">
        <v>439</v>
      </c>
      <c r="AX39" s="37">
        <v>1</v>
      </c>
      <c r="AY39" s="37">
        <f t="shared" si="20"/>
        <v>8</v>
      </c>
      <c r="AZ39" s="37">
        <v>2</v>
      </c>
      <c r="BA39" s="37">
        <f t="shared" si="21"/>
        <v>16</v>
      </c>
      <c r="BB39" s="37">
        <v>0</v>
      </c>
      <c r="BC39" s="37">
        <v>4</v>
      </c>
      <c r="BD39" s="37">
        <v>0</v>
      </c>
      <c r="BE39" s="37" t="s">
        <v>428</v>
      </c>
      <c r="BF39" s="37" t="s">
        <v>429</v>
      </c>
      <c r="BG39" s="127">
        <f t="shared" si="16"/>
        <v>33</v>
      </c>
      <c r="BH39" s="75">
        <v>13</v>
      </c>
      <c r="BI39" s="75">
        <v>16</v>
      </c>
    </row>
    <row r="40" spans="1:64" s="1" customFormat="1" x14ac:dyDescent="0.3">
      <c r="A40" s="28" t="s">
        <v>4</v>
      </c>
      <c r="B40" s="28" t="s">
        <v>5</v>
      </c>
      <c r="C40" s="29" t="s">
        <v>32</v>
      </c>
      <c r="D40" s="29" t="s">
        <v>35</v>
      </c>
      <c r="E40" s="102">
        <v>9515</v>
      </c>
      <c r="F40" s="30">
        <v>137.6</v>
      </c>
      <c r="G40" s="36">
        <f t="shared" si="17"/>
        <v>10</v>
      </c>
      <c r="H40" s="29" t="s">
        <v>351</v>
      </c>
      <c r="I40" s="69">
        <f t="shared" si="18"/>
        <v>5</v>
      </c>
      <c r="J40" s="41">
        <v>1</v>
      </c>
      <c r="K40" s="41">
        <v>1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32">
        <v>0</v>
      </c>
      <c r="R40" s="41">
        <v>0</v>
      </c>
      <c r="S40" s="41">
        <v>0</v>
      </c>
      <c r="T40" s="41">
        <v>0</v>
      </c>
      <c r="U40" s="33">
        <v>7268</v>
      </c>
      <c r="V40" s="32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31">
        <f t="shared" si="2"/>
        <v>0</v>
      </c>
      <c r="AH40" s="25">
        <f t="shared" si="3"/>
        <v>218.04</v>
      </c>
      <c r="AI40" s="25">
        <f t="shared" si="4"/>
        <v>45</v>
      </c>
      <c r="AJ40" s="34">
        <v>0</v>
      </c>
      <c r="AK40" s="25">
        <v>45</v>
      </c>
      <c r="AL40" s="112">
        <f t="shared" si="5"/>
        <v>6.5411999999999999</v>
      </c>
      <c r="AM40" s="35">
        <f t="shared" si="19"/>
        <v>79.36158503026968</v>
      </c>
      <c r="AN40" s="36">
        <f t="shared" si="7"/>
        <v>8</v>
      </c>
      <c r="AO40" s="35">
        <f t="shared" si="8"/>
        <v>20.638414969730327</v>
      </c>
      <c r="AP40" s="30">
        <f t="shared" si="9"/>
        <v>68.746190225959012</v>
      </c>
      <c r="AQ40" s="107">
        <f t="shared" si="10"/>
        <v>0</v>
      </c>
      <c r="AR40" s="109">
        <f t="shared" si="11"/>
        <v>100</v>
      </c>
      <c r="AS40" s="34">
        <f t="shared" si="12"/>
        <v>10</v>
      </c>
      <c r="AT40" s="37">
        <v>0</v>
      </c>
      <c r="AU40" s="38">
        <f t="shared" si="13"/>
        <v>0</v>
      </c>
      <c r="AV40" s="37">
        <v>0</v>
      </c>
      <c r="AW40" s="66" t="s">
        <v>433</v>
      </c>
      <c r="AX40" s="37">
        <v>3</v>
      </c>
      <c r="AY40" s="37">
        <f t="shared" si="20"/>
        <v>24</v>
      </c>
      <c r="AZ40" s="37">
        <v>6</v>
      </c>
      <c r="BA40" s="37">
        <f t="shared" si="21"/>
        <v>48</v>
      </c>
      <c r="BB40" s="37">
        <v>0</v>
      </c>
      <c r="BC40" s="37">
        <v>12</v>
      </c>
      <c r="BD40" s="37">
        <v>0</v>
      </c>
      <c r="BE40" s="37" t="s">
        <v>428</v>
      </c>
      <c r="BF40" s="37" t="s">
        <v>429</v>
      </c>
      <c r="BG40" s="127">
        <f t="shared" si="16"/>
        <v>33</v>
      </c>
      <c r="BH40" s="75">
        <v>34</v>
      </c>
      <c r="BI40" s="75">
        <v>152</v>
      </c>
      <c r="BJ40" s="12"/>
      <c r="BK40" s="12"/>
      <c r="BL40" s="12"/>
    </row>
    <row r="41" spans="1:64" s="1" customFormat="1" x14ac:dyDescent="0.3">
      <c r="A41" s="28" t="s">
        <v>4</v>
      </c>
      <c r="B41" s="28" t="s">
        <v>5</v>
      </c>
      <c r="C41" s="29" t="s">
        <v>38</v>
      </c>
      <c r="D41" s="29" t="s">
        <v>42</v>
      </c>
      <c r="E41" s="102">
        <v>14628</v>
      </c>
      <c r="F41" s="30">
        <v>136.1</v>
      </c>
      <c r="G41" s="36">
        <f t="shared" si="17"/>
        <v>10</v>
      </c>
      <c r="H41" s="29" t="s">
        <v>351</v>
      </c>
      <c r="I41" s="69">
        <f t="shared" si="18"/>
        <v>5</v>
      </c>
      <c r="J41" s="41">
        <v>5</v>
      </c>
      <c r="K41" s="41">
        <v>1</v>
      </c>
      <c r="L41" s="41">
        <v>0</v>
      </c>
      <c r="M41" s="41">
        <v>1</v>
      </c>
      <c r="N41" s="41">
        <v>0</v>
      </c>
      <c r="O41" s="41">
        <v>0</v>
      </c>
      <c r="P41" s="41">
        <v>0</v>
      </c>
      <c r="Q41" s="32">
        <v>0</v>
      </c>
      <c r="R41" s="41">
        <v>0</v>
      </c>
      <c r="S41" s="41">
        <v>0</v>
      </c>
      <c r="T41" s="41">
        <v>0</v>
      </c>
      <c r="U41" s="33">
        <v>16594</v>
      </c>
      <c r="V41" s="32">
        <v>2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32">
        <v>0</v>
      </c>
      <c r="AG41" s="31">
        <f t="shared" si="2"/>
        <v>2</v>
      </c>
      <c r="AH41" s="25">
        <f t="shared" si="3"/>
        <v>497.82</v>
      </c>
      <c r="AI41" s="25">
        <f t="shared" si="4"/>
        <v>113</v>
      </c>
      <c r="AJ41" s="34">
        <v>0</v>
      </c>
      <c r="AK41" s="25">
        <v>113</v>
      </c>
      <c r="AL41" s="112">
        <f t="shared" si="5"/>
        <v>14.9346</v>
      </c>
      <c r="AM41" s="35">
        <f t="shared" si="19"/>
        <v>77.301032501707439</v>
      </c>
      <c r="AN41" s="36">
        <f t="shared" si="7"/>
        <v>8</v>
      </c>
      <c r="AO41" s="35">
        <f t="shared" si="8"/>
        <v>22.698967498292554</v>
      </c>
      <c r="AP41" s="30">
        <f t="shared" si="9"/>
        <v>102.09598031173093</v>
      </c>
      <c r="AQ41" s="107">
        <f t="shared" si="10"/>
        <v>0</v>
      </c>
      <c r="AR41" s="109">
        <f t="shared" si="11"/>
        <v>100</v>
      </c>
      <c r="AS41" s="34">
        <f t="shared" si="12"/>
        <v>10</v>
      </c>
      <c r="AT41" s="37">
        <v>0</v>
      </c>
      <c r="AU41" s="38">
        <f t="shared" si="13"/>
        <v>0</v>
      </c>
      <c r="AV41" s="37">
        <v>1</v>
      </c>
      <c r="AW41" s="66"/>
      <c r="AX41" s="37">
        <v>6</v>
      </c>
      <c r="AY41" s="37">
        <f t="shared" si="20"/>
        <v>48</v>
      </c>
      <c r="AZ41" s="37">
        <v>11</v>
      </c>
      <c r="BA41" s="37">
        <f t="shared" si="21"/>
        <v>88</v>
      </c>
      <c r="BB41" s="37">
        <v>2</v>
      </c>
      <c r="BC41" s="37">
        <v>18</v>
      </c>
      <c r="BD41" s="37">
        <v>0</v>
      </c>
      <c r="BE41" s="37" t="s">
        <v>428</v>
      </c>
      <c r="BF41" s="37" t="s">
        <v>429</v>
      </c>
      <c r="BG41" s="127">
        <f t="shared" si="16"/>
        <v>33</v>
      </c>
      <c r="BH41" s="75">
        <v>93</v>
      </c>
      <c r="BI41" s="75">
        <v>167</v>
      </c>
    </row>
    <row r="42" spans="1:64" s="1" customFormat="1" x14ac:dyDescent="0.3">
      <c r="A42" s="28" t="s">
        <v>4</v>
      </c>
      <c r="B42" s="28" t="s">
        <v>5</v>
      </c>
      <c r="C42" s="29" t="s">
        <v>23</v>
      </c>
      <c r="D42" s="29" t="s">
        <v>24</v>
      </c>
      <c r="E42" s="102">
        <v>2861</v>
      </c>
      <c r="F42" s="30">
        <v>42.8</v>
      </c>
      <c r="G42" s="36">
        <f t="shared" si="17"/>
        <v>3</v>
      </c>
      <c r="H42" s="29" t="s">
        <v>349</v>
      </c>
      <c r="I42" s="69">
        <f t="shared" si="18"/>
        <v>10</v>
      </c>
      <c r="J42" s="41">
        <v>1</v>
      </c>
      <c r="K42" s="41">
        <v>1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33">
        <v>5723</v>
      </c>
      <c r="V42" s="32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31">
        <f t="shared" si="2"/>
        <v>0</v>
      </c>
      <c r="AH42" s="25">
        <f t="shared" si="3"/>
        <v>171.69</v>
      </c>
      <c r="AI42" s="25">
        <f t="shared" si="4"/>
        <v>19</v>
      </c>
      <c r="AJ42" s="34">
        <v>0</v>
      </c>
      <c r="AK42" s="25">
        <v>19</v>
      </c>
      <c r="AL42" s="112">
        <f t="shared" si="5"/>
        <v>5.1506999999999996</v>
      </c>
      <c r="AM42" s="35">
        <f t="shared" si="19"/>
        <v>88.933543013570969</v>
      </c>
      <c r="AN42" s="36">
        <f t="shared" si="7"/>
        <v>8</v>
      </c>
      <c r="AO42" s="35">
        <f t="shared" si="8"/>
        <v>11.06645698642903</v>
      </c>
      <c r="AP42" s="30">
        <f t="shared" si="9"/>
        <v>180.03145753233133</v>
      </c>
      <c r="AQ42" s="107">
        <f t="shared" si="10"/>
        <v>0</v>
      </c>
      <c r="AR42" s="109">
        <f t="shared" si="11"/>
        <v>100</v>
      </c>
      <c r="AS42" s="34">
        <f t="shared" si="12"/>
        <v>10</v>
      </c>
      <c r="AT42" s="37">
        <v>0</v>
      </c>
      <c r="AU42" s="38">
        <f t="shared" si="13"/>
        <v>0</v>
      </c>
      <c r="AV42" s="37">
        <v>0</v>
      </c>
      <c r="AW42" s="66" t="s">
        <v>431</v>
      </c>
      <c r="AX42" s="37">
        <v>2</v>
      </c>
      <c r="AY42" s="37">
        <f t="shared" si="20"/>
        <v>16</v>
      </c>
      <c r="AZ42" s="37">
        <v>3</v>
      </c>
      <c r="BA42" s="37">
        <f t="shared" si="21"/>
        <v>24</v>
      </c>
      <c r="BB42" s="37">
        <v>0</v>
      </c>
      <c r="BC42" s="37">
        <v>4</v>
      </c>
      <c r="BD42" s="37">
        <v>0</v>
      </c>
      <c r="BE42" s="37" t="s">
        <v>428</v>
      </c>
      <c r="BF42" s="37" t="s">
        <v>429</v>
      </c>
      <c r="BG42" s="128">
        <f t="shared" si="16"/>
        <v>31</v>
      </c>
      <c r="BH42" s="75">
        <v>16</v>
      </c>
      <c r="BI42" s="75">
        <v>40</v>
      </c>
    </row>
    <row r="43" spans="1:64" s="1" customFormat="1" x14ac:dyDescent="0.3">
      <c r="A43" s="28" t="s">
        <v>4</v>
      </c>
      <c r="B43" s="28" t="s">
        <v>5</v>
      </c>
      <c r="C43" s="29" t="s">
        <v>32</v>
      </c>
      <c r="D43" s="29" t="s">
        <v>33</v>
      </c>
      <c r="E43" s="102">
        <v>4270</v>
      </c>
      <c r="F43" s="30">
        <v>53.8</v>
      </c>
      <c r="G43" s="36">
        <f t="shared" si="17"/>
        <v>5</v>
      </c>
      <c r="H43" s="29" t="s">
        <v>350</v>
      </c>
      <c r="I43" s="69">
        <f t="shared" si="18"/>
        <v>8</v>
      </c>
      <c r="J43" s="41">
        <v>2</v>
      </c>
      <c r="K43" s="41">
        <v>1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32">
        <v>0</v>
      </c>
      <c r="R43" s="41">
        <v>0</v>
      </c>
      <c r="S43" s="41">
        <v>0</v>
      </c>
      <c r="T43" s="41">
        <v>0</v>
      </c>
      <c r="U43" s="33">
        <v>3892</v>
      </c>
      <c r="V43" s="32">
        <v>2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32">
        <v>0</v>
      </c>
      <c r="AG43" s="31">
        <f t="shared" si="2"/>
        <v>2</v>
      </c>
      <c r="AH43" s="25">
        <f t="shared" si="3"/>
        <v>116.76</v>
      </c>
      <c r="AI43" s="25">
        <f t="shared" si="4"/>
        <v>15</v>
      </c>
      <c r="AJ43" s="34">
        <v>0</v>
      </c>
      <c r="AK43" s="25">
        <v>15</v>
      </c>
      <c r="AL43" s="112">
        <f t="shared" si="5"/>
        <v>3.5028000000000001</v>
      </c>
      <c r="AM43" s="35">
        <f t="shared" si="19"/>
        <v>87.153134635149016</v>
      </c>
      <c r="AN43" s="36">
        <f t="shared" si="7"/>
        <v>8</v>
      </c>
      <c r="AO43" s="35">
        <f t="shared" si="8"/>
        <v>12.846865364850975</v>
      </c>
      <c r="AP43" s="30">
        <f t="shared" si="9"/>
        <v>82.032786885245912</v>
      </c>
      <c r="AQ43" s="107">
        <f t="shared" si="10"/>
        <v>0</v>
      </c>
      <c r="AR43" s="109">
        <f t="shared" si="11"/>
        <v>100</v>
      </c>
      <c r="AS43" s="34">
        <f t="shared" si="12"/>
        <v>10</v>
      </c>
      <c r="AT43" s="37">
        <v>0</v>
      </c>
      <c r="AU43" s="38">
        <f t="shared" si="13"/>
        <v>0</v>
      </c>
      <c r="AV43" s="37">
        <v>0</v>
      </c>
      <c r="AW43" s="66" t="s">
        <v>433</v>
      </c>
      <c r="AX43" s="37">
        <v>1</v>
      </c>
      <c r="AY43" s="37">
        <f t="shared" si="20"/>
        <v>8</v>
      </c>
      <c r="AZ43" s="37">
        <v>4</v>
      </c>
      <c r="BA43" s="37">
        <f t="shared" si="21"/>
        <v>32</v>
      </c>
      <c r="BB43" s="37">
        <v>0</v>
      </c>
      <c r="BC43" s="37">
        <v>7</v>
      </c>
      <c r="BD43" s="37">
        <v>0</v>
      </c>
      <c r="BE43" s="37" t="s">
        <v>428</v>
      </c>
      <c r="BF43" s="37" t="s">
        <v>429</v>
      </c>
      <c r="BG43" s="128">
        <f t="shared" si="16"/>
        <v>31</v>
      </c>
      <c r="BH43" s="75">
        <v>17</v>
      </c>
      <c r="BI43" s="75">
        <v>76</v>
      </c>
    </row>
    <row r="44" spans="1:64" s="1" customFormat="1" x14ac:dyDescent="0.3">
      <c r="A44" s="28" t="s">
        <v>4</v>
      </c>
      <c r="B44" s="28" t="s">
        <v>5</v>
      </c>
      <c r="C44" s="29" t="s">
        <v>18</v>
      </c>
      <c r="D44" s="29" t="s">
        <v>19</v>
      </c>
      <c r="E44" s="102">
        <v>5187</v>
      </c>
      <c r="F44" s="44">
        <v>96</v>
      </c>
      <c r="G44" s="36">
        <f t="shared" si="17"/>
        <v>8</v>
      </c>
      <c r="H44" s="29" t="s">
        <v>350</v>
      </c>
      <c r="I44" s="69">
        <f t="shared" si="18"/>
        <v>8</v>
      </c>
      <c r="J44" s="41">
        <v>3</v>
      </c>
      <c r="K44" s="41">
        <v>1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32">
        <v>0</v>
      </c>
      <c r="R44" s="41">
        <v>0</v>
      </c>
      <c r="S44" s="41">
        <v>0</v>
      </c>
      <c r="T44" s="41">
        <v>0</v>
      </c>
      <c r="U44" s="33">
        <v>12367</v>
      </c>
      <c r="V44" s="32">
        <v>2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31">
        <f t="shared" si="2"/>
        <v>2</v>
      </c>
      <c r="AH44" s="25">
        <f t="shared" si="3"/>
        <v>371.01</v>
      </c>
      <c r="AI44" s="25">
        <f t="shared" si="4"/>
        <v>101</v>
      </c>
      <c r="AJ44" s="34">
        <v>0</v>
      </c>
      <c r="AK44" s="25">
        <v>101</v>
      </c>
      <c r="AL44" s="112">
        <f t="shared" si="5"/>
        <v>11.1303</v>
      </c>
      <c r="AM44" s="35">
        <f t="shared" si="19"/>
        <v>72.77701409665508</v>
      </c>
      <c r="AN44" s="36">
        <f t="shared" si="7"/>
        <v>5</v>
      </c>
      <c r="AO44" s="35">
        <f t="shared" si="8"/>
        <v>27.222985903344927</v>
      </c>
      <c r="AP44" s="30">
        <f t="shared" si="9"/>
        <v>214.58068247541931</v>
      </c>
      <c r="AQ44" s="107">
        <f t="shared" si="10"/>
        <v>0</v>
      </c>
      <c r="AR44" s="109">
        <f t="shared" si="11"/>
        <v>100</v>
      </c>
      <c r="AS44" s="34">
        <f t="shared" si="12"/>
        <v>10</v>
      </c>
      <c r="AT44" s="37">
        <v>0</v>
      </c>
      <c r="AU44" s="38">
        <f t="shared" si="13"/>
        <v>0</v>
      </c>
      <c r="AV44" s="37">
        <v>1</v>
      </c>
      <c r="AW44" s="66"/>
      <c r="AX44" s="37">
        <v>6</v>
      </c>
      <c r="AY44" s="37">
        <f t="shared" si="20"/>
        <v>48</v>
      </c>
      <c r="AZ44" s="37">
        <v>9</v>
      </c>
      <c r="BA44" s="37">
        <f t="shared" si="21"/>
        <v>72</v>
      </c>
      <c r="BB44" s="37">
        <v>3</v>
      </c>
      <c r="BC44" s="37">
        <v>7</v>
      </c>
      <c r="BD44" s="37">
        <v>0</v>
      </c>
      <c r="BE44" s="37" t="s">
        <v>428</v>
      </c>
      <c r="BF44" s="37" t="s">
        <v>429</v>
      </c>
      <c r="BG44" s="128">
        <f t="shared" si="16"/>
        <v>31</v>
      </c>
      <c r="BH44" s="75">
        <v>59</v>
      </c>
      <c r="BI44" s="75">
        <v>104</v>
      </c>
    </row>
    <row r="45" spans="1:64" s="1" customFormat="1" x14ac:dyDescent="0.3">
      <c r="A45" s="28" t="s">
        <v>4</v>
      </c>
      <c r="B45" s="28" t="s">
        <v>5</v>
      </c>
      <c r="C45" s="29" t="s">
        <v>23</v>
      </c>
      <c r="D45" s="29" t="s">
        <v>26</v>
      </c>
      <c r="E45" s="102">
        <v>1502</v>
      </c>
      <c r="F45" s="30">
        <v>57.3</v>
      </c>
      <c r="G45" s="36">
        <f t="shared" si="17"/>
        <v>5</v>
      </c>
      <c r="H45" s="29" t="s">
        <v>350</v>
      </c>
      <c r="I45" s="69">
        <f t="shared" si="18"/>
        <v>8</v>
      </c>
      <c r="J45" s="41">
        <v>1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32">
        <v>0</v>
      </c>
      <c r="R45" s="41">
        <v>0</v>
      </c>
      <c r="S45" s="41">
        <v>0</v>
      </c>
      <c r="T45" s="41">
        <v>0</v>
      </c>
      <c r="U45" s="33">
        <v>3025</v>
      </c>
      <c r="V45" s="32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31">
        <f t="shared" si="2"/>
        <v>0</v>
      </c>
      <c r="AH45" s="25">
        <f t="shared" si="3"/>
        <v>90.75</v>
      </c>
      <c r="AI45" s="25">
        <f t="shared" si="4"/>
        <v>14</v>
      </c>
      <c r="AJ45" s="34">
        <v>0</v>
      </c>
      <c r="AK45" s="25">
        <v>14</v>
      </c>
      <c r="AL45" s="112">
        <f t="shared" si="5"/>
        <v>2.7225000000000001</v>
      </c>
      <c r="AM45" s="35">
        <f t="shared" si="19"/>
        <v>84.573002754820934</v>
      </c>
      <c r="AN45" s="36">
        <f t="shared" si="7"/>
        <v>8</v>
      </c>
      <c r="AO45" s="35">
        <f t="shared" si="8"/>
        <v>15.426997245179063</v>
      </c>
      <c r="AP45" s="30">
        <f t="shared" si="9"/>
        <v>181.2583222370173</v>
      </c>
      <c r="AQ45" s="107">
        <f t="shared" si="10"/>
        <v>0</v>
      </c>
      <c r="AR45" s="109">
        <f t="shared" si="11"/>
        <v>100</v>
      </c>
      <c r="AS45" s="34">
        <f t="shared" si="12"/>
        <v>10</v>
      </c>
      <c r="AT45" s="37">
        <v>0</v>
      </c>
      <c r="AU45" s="38">
        <f t="shared" si="13"/>
        <v>0</v>
      </c>
      <c r="AV45" s="37">
        <v>0</v>
      </c>
      <c r="AW45" s="66" t="s">
        <v>431</v>
      </c>
      <c r="AX45" s="37">
        <v>1</v>
      </c>
      <c r="AY45" s="37">
        <f t="shared" si="20"/>
        <v>8</v>
      </c>
      <c r="AZ45" s="37">
        <v>2</v>
      </c>
      <c r="BA45" s="37">
        <f t="shared" si="21"/>
        <v>16</v>
      </c>
      <c r="BB45" s="37">
        <v>0</v>
      </c>
      <c r="BC45" s="37">
        <v>2</v>
      </c>
      <c r="BD45" s="37">
        <v>0</v>
      </c>
      <c r="BE45" s="37" t="s">
        <v>428</v>
      </c>
      <c r="BF45" s="37" t="s">
        <v>429</v>
      </c>
      <c r="BG45" s="128">
        <f t="shared" si="16"/>
        <v>31</v>
      </c>
      <c r="BH45" s="75">
        <v>6</v>
      </c>
      <c r="BI45" s="75">
        <v>19</v>
      </c>
      <c r="BJ45" s="12"/>
      <c r="BK45" s="12"/>
      <c r="BL45" s="12"/>
    </row>
    <row r="46" spans="1:64" s="1" customFormat="1" x14ac:dyDescent="0.3">
      <c r="A46" s="28" t="s">
        <v>4</v>
      </c>
      <c r="B46" s="28" t="s">
        <v>5</v>
      </c>
      <c r="C46" s="29" t="s">
        <v>23</v>
      </c>
      <c r="D46" s="29" t="s">
        <v>28</v>
      </c>
      <c r="E46" s="102">
        <v>1512</v>
      </c>
      <c r="F46" s="30">
        <v>32.6</v>
      </c>
      <c r="G46" s="36">
        <f t="shared" si="17"/>
        <v>3</v>
      </c>
      <c r="H46" s="29" t="s">
        <v>349</v>
      </c>
      <c r="I46" s="69">
        <f t="shared" si="18"/>
        <v>10</v>
      </c>
      <c r="J46" s="41">
        <v>1</v>
      </c>
      <c r="K46" s="41">
        <v>1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32">
        <v>0</v>
      </c>
      <c r="R46" s="41">
        <v>0</v>
      </c>
      <c r="S46" s="41">
        <v>0</v>
      </c>
      <c r="T46" s="41">
        <v>0</v>
      </c>
      <c r="U46" s="33">
        <v>4319</v>
      </c>
      <c r="V46" s="32">
        <v>1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31">
        <f t="shared" si="2"/>
        <v>1</v>
      </c>
      <c r="AH46" s="25">
        <f t="shared" si="3"/>
        <v>129.57</v>
      </c>
      <c r="AI46" s="25">
        <f t="shared" si="4"/>
        <v>18</v>
      </c>
      <c r="AJ46" s="34">
        <v>0</v>
      </c>
      <c r="AK46" s="25">
        <v>18</v>
      </c>
      <c r="AL46" s="112">
        <f t="shared" si="5"/>
        <v>3.8870999999999998</v>
      </c>
      <c r="AM46" s="35">
        <f t="shared" si="19"/>
        <v>86.107895346144943</v>
      </c>
      <c r="AN46" s="36">
        <f t="shared" si="7"/>
        <v>8</v>
      </c>
      <c r="AO46" s="35">
        <f t="shared" si="8"/>
        <v>13.892104653855059</v>
      </c>
      <c r="AP46" s="30">
        <f t="shared" si="9"/>
        <v>257.08333333333331</v>
      </c>
      <c r="AQ46" s="107">
        <f t="shared" si="10"/>
        <v>0</v>
      </c>
      <c r="AR46" s="109">
        <f t="shared" si="11"/>
        <v>100</v>
      </c>
      <c r="AS46" s="34">
        <f t="shared" si="12"/>
        <v>10</v>
      </c>
      <c r="AT46" s="37">
        <v>0</v>
      </c>
      <c r="AU46" s="38">
        <f t="shared" si="13"/>
        <v>0</v>
      </c>
      <c r="AV46" s="37">
        <v>1</v>
      </c>
      <c r="AW46" s="66"/>
      <c r="AX46" s="37">
        <v>1</v>
      </c>
      <c r="AY46" s="37">
        <f t="shared" si="20"/>
        <v>8</v>
      </c>
      <c r="AZ46" s="37">
        <v>2</v>
      </c>
      <c r="BA46" s="37">
        <f t="shared" si="21"/>
        <v>16</v>
      </c>
      <c r="BB46" s="37">
        <v>1</v>
      </c>
      <c r="BC46" s="37">
        <v>3</v>
      </c>
      <c r="BD46" s="37">
        <v>0</v>
      </c>
      <c r="BE46" s="37" t="s">
        <v>428</v>
      </c>
      <c r="BF46" s="37" t="s">
        <v>429</v>
      </c>
      <c r="BG46" s="128">
        <f t="shared" si="16"/>
        <v>31</v>
      </c>
      <c r="BH46" s="75">
        <v>4</v>
      </c>
      <c r="BI46" s="75">
        <v>30</v>
      </c>
      <c r="BJ46" s="12"/>
      <c r="BK46" s="12"/>
      <c r="BL46" s="12"/>
    </row>
    <row r="47" spans="1:64" x14ac:dyDescent="0.3">
      <c r="A47" s="28" t="s">
        <v>4</v>
      </c>
      <c r="B47" s="28" t="s">
        <v>5</v>
      </c>
      <c r="C47" s="29" t="s">
        <v>5</v>
      </c>
      <c r="D47" s="29" t="s">
        <v>14</v>
      </c>
      <c r="E47" s="102">
        <v>1509</v>
      </c>
      <c r="F47" s="44">
        <v>40</v>
      </c>
      <c r="G47" s="36">
        <f t="shared" si="17"/>
        <v>3</v>
      </c>
      <c r="H47" s="29" t="s">
        <v>349</v>
      </c>
      <c r="I47" s="69">
        <f t="shared" si="18"/>
        <v>10</v>
      </c>
      <c r="J47" s="41">
        <v>1</v>
      </c>
      <c r="K47" s="41">
        <v>1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32">
        <v>0</v>
      </c>
      <c r="R47" s="41">
        <v>0</v>
      </c>
      <c r="S47" s="41">
        <v>0</v>
      </c>
      <c r="T47" s="41">
        <v>0</v>
      </c>
      <c r="U47" s="33">
        <v>4411</v>
      </c>
      <c r="V47" s="32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31">
        <f t="shared" si="2"/>
        <v>0</v>
      </c>
      <c r="AH47" s="25">
        <f t="shared" si="3"/>
        <v>132.33000000000001</v>
      </c>
      <c r="AI47" s="25">
        <f t="shared" si="4"/>
        <v>25</v>
      </c>
      <c r="AJ47" s="34">
        <v>0</v>
      </c>
      <c r="AK47" s="25">
        <v>25</v>
      </c>
      <c r="AL47" s="112">
        <f t="shared" si="5"/>
        <v>3.9699</v>
      </c>
      <c r="AM47" s="35">
        <f t="shared" si="19"/>
        <v>81.107836469432485</v>
      </c>
      <c r="AN47" s="36">
        <f t="shared" si="7"/>
        <v>8</v>
      </c>
      <c r="AO47" s="35">
        <f t="shared" si="8"/>
        <v>18.892163530567519</v>
      </c>
      <c r="AP47" s="30">
        <f t="shared" si="9"/>
        <v>263.08151093439363</v>
      </c>
      <c r="AQ47" s="107">
        <f t="shared" si="10"/>
        <v>0</v>
      </c>
      <c r="AR47" s="109">
        <f t="shared" si="11"/>
        <v>100</v>
      </c>
      <c r="AS47" s="34">
        <f t="shared" si="12"/>
        <v>10</v>
      </c>
      <c r="AT47" s="37">
        <v>0</v>
      </c>
      <c r="AU47" s="38">
        <f t="shared" si="13"/>
        <v>0</v>
      </c>
      <c r="AV47" s="37">
        <v>0</v>
      </c>
      <c r="AW47" s="66" t="s">
        <v>437</v>
      </c>
      <c r="AX47" s="37">
        <v>2</v>
      </c>
      <c r="AY47" s="37">
        <f t="shared" si="20"/>
        <v>16</v>
      </c>
      <c r="AZ47" s="37">
        <v>2</v>
      </c>
      <c r="BA47" s="37">
        <f t="shared" si="21"/>
        <v>16</v>
      </c>
      <c r="BB47" s="37">
        <v>0</v>
      </c>
      <c r="BC47" s="37">
        <v>2</v>
      </c>
      <c r="BD47" s="37">
        <v>0</v>
      </c>
      <c r="BE47" s="37" t="s">
        <v>428</v>
      </c>
      <c r="BF47" s="37" t="s">
        <v>429</v>
      </c>
      <c r="BG47" s="128">
        <f t="shared" si="16"/>
        <v>31</v>
      </c>
      <c r="BH47" s="75">
        <v>27</v>
      </c>
      <c r="BI47" s="75">
        <v>46</v>
      </c>
    </row>
    <row r="48" spans="1:64" x14ac:dyDescent="0.3">
      <c r="A48" s="28" t="s">
        <v>4</v>
      </c>
      <c r="B48" s="28" t="s">
        <v>5</v>
      </c>
      <c r="C48" s="29" t="s">
        <v>348</v>
      </c>
      <c r="D48" s="29" t="s">
        <v>358</v>
      </c>
      <c r="E48" s="102">
        <v>4137</v>
      </c>
      <c r="F48" s="30">
        <v>42.6</v>
      </c>
      <c r="G48" s="36">
        <f t="shared" si="17"/>
        <v>3</v>
      </c>
      <c r="H48" s="29" t="s">
        <v>349</v>
      </c>
      <c r="I48" s="69">
        <f t="shared" si="18"/>
        <v>10</v>
      </c>
      <c r="J48" s="41">
        <v>3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32">
        <v>0</v>
      </c>
      <c r="R48" s="41">
        <v>0</v>
      </c>
      <c r="S48" s="41">
        <v>0</v>
      </c>
      <c r="T48" s="41">
        <v>0</v>
      </c>
      <c r="U48" s="33">
        <v>4911</v>
      </c>
      <c r="V48" s="32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31">
        <f t="shared" si="2"/>
        <v>0</v>
      </c>
      <c r="AH48" s="25">
        <f t="shared" si="3"/>
        <v>147.33000000000001</v>
      </c>
      <c r="AI48" s="25">
        <f t="shared" si="4"/>
        <v>22</v>
      </c>
      <c r="AJ48" s="34">
        <v>0</v>
      </c>
      <c r="AK48" s="25">
        <v>22</v>
      </c>
      <c r="AL48" s="112">
        <f t="shared" si="5"/>
        <v>4.4199000000000002</v>
      </c>
      <c r="AM48" s="35">
        <f t="shared" si="19"/>
        <v>85.067535464603267</v>
      </c>
      <c r="AN48" s="36">
        <f t="shared" si="7"/>
        <v>8</v>
      </c>
      <c r="AO48" s="35">
        <f t="shared" si="8"/>
        <v>14.932464535396727</v>
      </c>
      <c r="AP48" s="30">
        <f t="shared" si="9"/>
        <v>106.83828861493836</v>
      </c>
      <c r="AQ48" s="107">
        <f t="shared" si="10"/>
        <v>0</v>
      </c>
      <c r="AR48" s="109">
        <f t="shared" si="11"/>
        <v>100</v>
      </c>
      <c r="AS48" s="34">
        <f t="shared" si="12"/>
        <v>10</v>
      </c>
      <c r="AT48" s="37">
        <v>1</v>
      </c>
      <c r="AU48" s="38">
        <f t="shared" si="13"/>
        <v>24.172105390379503</v>
      </c>
      <c r="AV48" s="37">
        <v>0</v>
      </c>
      <c r="AW48" s="66" t="s">
        <v>440</v>
      </c>
      <c r="AX48" s="37">
        <v>1</v>
      </c>
      <c r="AY48" s="37">
        <f t="shared" si="20"/>
        <v>8</v>
      </c>
      <c r="AZ48" s="37">
        <v>3</v>
      </c>
      <c r="BA48" s="37">
        <f t="shared" si="21"/>
        <v>24</v>
      </c>
      <c r="BB48" s="37">
        <v>0</v>
      </c>
      <c r="BC48" s="37">
        <v>4</v>
      </c>
      <c r="BD48" s="37">
        <v>0</v>
      </c>
      <c r="BE48" s="37" t="s">
        <v>428</v>
      </c>
      <c r="BF48" s="37" t="s">
        <v>429</v>
      </c>
      <c r="BG48" s="128">
        <f t="shared" si="16"/>
        <v>31</v>
      </c>
      <c r="BH48" s="75">
        <v>11</v>
      </c>
      <c r="BI48" s="75">
        <v>28</v>
      </c>
    </row>
    <row r="49" spans="1:64" x14ac:dyDescent="0.3">
      <c r="A49" s="28" t="s">
        <v>4</v>
      </c>
      <c r="B49" s="28" t="s">
        <v>5</v>
      </c>
      <c r="C49" s="29" t="s">
        <v>5</v>
      </c>
      <c r="D49" s="29" t="s">
        <v>16</v>
      </c>
      <c r="E49" s="102">
        <v>1120</v>
      </c>
      <c r="F49" s="30">
        <v>52.5</v>
      </c>
      <c r="G49" s="36">
        <f t="shared" si="17"/>
        <v>5</v>
      </c>
      <c r="H49" s="29" t="s">
        <v>350</v>
      </c>
      <c r="I49" s="69">
        <f t="shared" si="18"/>
        <v>8</v>
      </c>
      <c r="J49" s="41">
        <v>1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32">
        <v>0</v>
      </c>
      <c r="R49" s="41">
        <v>0</v>
      </c>
      <c r="S49" s="41">
        <v>0</v>
      </c>
      <c r="T49" s="41">
        <v>0</v>
      </c>
      <c r="U49" s="33">
        <v>2591</v>
      </c>
      <c r="V49" s="32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31">
        <f t="shared" si="2"/>
        <v>0</v>
      </c>
      <c r="AH49" s="25">
        <f t="shared" si="3"/>
        <v>77.73</v>
      </c>
      <c r="AI49" s="25">
        <f t="shared" si="4"/>
        <v>4</v>
      </c>
      <c r="AJ49" s="34">
        <v>0</v>
      </c>
      <c r="AK49" s="25">
        <v>4</v>
      </c>
      <c r="AL49" s="112">
        <f t="shared" si="5"/>
        <v>2.3319000000000001</v>
      </c>
      <c r="AM49" s="35">
        <f t="shared" si="19"/>
        <v>94.853981731635145</v>
      </c>
      <c r="AN49" s="36">
        <f t="shared" si="7"/>
        <v>8</v>
      </c>
      <c r="AO49" s="35">
        <f t="shared" si="8"/>
        <v>5.1460182683648528</v>
      </c>
      <c r="AP49" s="30">
        <f t="shared" si="9"/>
        <v>208.20535714285714</v>
      </c>
      <c r="AQ49" s="107">
        <f t="shared" si="10"/>
        <v>0</v>
      </c>
      <c r="AR49" s="109">
        <f t="shared" si="11"/>
        <v>100</v>
      </c>
      <c r="AS49" s="34">
        <f t="shared" si="12"/>
        <v>10</v>
      </c>
      <c r="AT49" s="37">
        <v>0</v>
      </c>
      <c r="AU49" s="38">
        <f t="shared" si="13"/>
        <v>0</v>
      </c>
      <c r="AV49" s="37">
        <v>0</v>
      </c>
      <c r="AW49" s="66" t="s">
        <v>437</v>
      </c>
      <c r="AX49" s="37">
        <v>1</v>
      </c>
      <c r="AY49" s="37">
        <f t="shared" si="20"/>
        <v>8</v>
      </c>
      <c r="AZ49" s="37">
        <v>2</v>
      </c>
      <c r="BA49" s="37">
        <f t="shared" si="21"/>
        <v>16</v>
      </c>
      <c r="BB49" s="37">
        <v>0</v>
      </c>
      <c r="BC49" s="37">
        <v>2</v>
      </c>
      <c r="BD49" s="37">
        <v>0</v>
      </c>
      <c r="BE49" s="37" t="s">
        <v>428</v>
      </c>
      <c r="BF49" s="37" t="s">
        <v>429</v>
      </c>
      <c r="BG49" s="128">
        <f t="shared" si="16"/>
        <v>31</v>
      </c>
      <c r="BH49" s="75">
        <v>7</v>
      </c>
      <c r="BI49" s="75">
        <v>5</v>
      </c>
      <c r="BJ49" s="1"/>
      <c r="BK49" s="1"/>
      <c r="BL49" s="1"/>
    </row>
    <row r="50" spans="1:64" x14ac:dyDescent="0.3">
      <c r="A50" s="28" t="s">
        <v>4</v>
      </c>
      <c r="B50" s="28" t="s">
        <v>5</v>
      </c>
      <c r="C50" s="29" t="s">
        <v>18</v>
      </c>
      <c r="D50" s="29" t="s">
        <v>21</v>
      </c>
      <c r="E50" s="102">
        <v>4504</v>
      </c>
      <c r="F50" s="30">
        <v>189.9</v>
      </c>
      <c r="G50" s="36">
        <f t="shared" si="17"/>
        <v>10</v>
      </c>
      <c r="H50" s="29" t="s">
        <v>351</v>
      </c>
      <c r="I50" s="69">
        <f t="shared" si="18"/>
        <v>5</v>
      </c>
      <c r="J50" s="41">
        <v>2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32">
        <v>0</v>
      </c>
      <c r="R50" s="41">
        <v>0</v>
      </c>
      <c r="S50" s="41">
        <v>0</v>
      </c>
      <c r="T50" s="41">
        <v>0</v>
      </c>
      <c r="U50" s="33">
        <v>5009</v>
      </c>
      <c r="V50" s="32">
        <v>1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32">
        <v>0</v>
      </c>
      <c r="AG50" s="31">
        <f t="shared" si="2"/>
        <v>1</v>
      </c>
      <c r="AH50" s="25">
        <f t="shared" si="3"/>
        <v>150.27000000000001</v>
      </c>
      <c r="AI50" s="25">
        <f t="shared" si="4"/>
        <v>37</v>
      </c>
      <c r="AJ50" s="34">
        <v>1</v>
      </c>
      <c r="AK50" s="25">
        <v>36</v>
      </c>
      <c r="AL50" s="112">
        <f t="shared" si="5"/>
        <v>4.5081000000000007</v>
      </c>
      <c r="AM50" s="35">
        <f t="shared" si="19"/>
        <v>75.377653556930852</v>
      </c>
      <c r="AN50" s="36">
        <f t="shared" si="7"/>
        <v>8</v>
      </c>
      <c r="AO50" s="35">
        <f t="shared" si="8"/>
        <v>24.622346443069141</v>
      </c>
      <c r="AP50" s="30">
        <f t="shared" si="9"/>
        <v>100.09103019538188</v>
      </c>
      <c r="AQ50" s="107">
        <f t="shared" si="10"/>
        <v>22.202486678507995</v>
      </c>
      <c r="AR50" s="109">
        <f t="shared" si="11"/>
        <v>77.817705907144912</v>
      </c>
      <c r="AS50" s="34">
        <f t="shared" si="12"/>
        <v>8</v>
      </c>
      <c r="AT50" s="37">
        <v>0</v>
      </c>
      <c r="AU50" s="38">
        <f t="shared" si="13"/>
        <v>0</v>
      </c>
      <c r="AV50" s="37">
        <v>0</v>
      </c>
      <c r="AW50" s="66" t="s">
        <v>439</v>
      </c>
      <c r="AX50" s="37">
        <v>2</v>
      </c>
      <c r="AY50" s="37">
        <f t="shared" si="20"/>
        <v>16</v>
      </c>
      <c r="AZ50" s="37">
        <v>4</v>
      </c>
      <c r="BA50" s="37">
        <f t="shared" si="21"/>
        <v>32</v>
      </c>
      <c r="BB50" s="37">
        <v>0</v>
      </c>
      <c r="BC50" s="37">
        <v>6</v>
      </c>
      <c r="BD50" s="37">
        <v>0</v>
      </c>
      <c r="BE50" s="37" t="s">
        <v>428</v>
      </c>
      <c r="BF50" s="37" t="s">
        <v>429</v>
      </c>
      <c r="BG50" s="128">
        <f t="shared" si="16"/>
        <v>31</v>
      </c>
      <c r="BH50" s="75">
        <v>24</v>
      </c>
      <c r="BI50" s="75">
        <v>40</v>
      </c>
      <c r="BJ50" s="1"/>
      <c r="BK50" s="1"/>
      <c r="BL50" s="1"/>
    </row>
    <row r="51" spans="1:64" x14ac:dyDescent="0.3">
      <c r="A51" s="28" t="s">
        <v>4</v>
      </c>
      <c r="B51" s="28" t="s">
        <v>5</v>
      </c>
      <c r="C51" s="29" t="s">
        <v>18</v>
      </c>
      <c r="D51" s="29" t="s">
        <v>22</v>
      </c>
      <c r="E51" s="102">
        <v>6614</v>
      </c>
      <c r="F51" s="30">
        <v>124.5</v>
      </c>
      <c r="G51" s="36">
        <f t="shared" si="17"/>
        <v>10</v>
      </c>
      <c r="H51" s="29" t="s">
        <v>351</v>
      </c>
      <c r="I51" s="69">
        <f t="shared" si="18"/>
        <v>5</v>
      </c>
      <c r="J51" s="41">
        <v>2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32">
        <v>0</v>
      </c>
      <c r="R51" s="41">
        <v>0</v>
      </c>
      <c r="S51" s="41">
        <v>0</v>
      </c>
      <c r="T51" s="41">
        <v>0</v>
      </c>
      <c r="U51" s="33">
        <v>6974</v>
      </c>
      <c r="V51" s="32">
        <v>2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2">
        <v>0</v>
      </c>
      <c r="AG51" s="31">
        <f t="shared" si="2"/>
        <v>2</v>
      </c>
      <c r="AH51" s="25">
        <f t="shared" si="3"/>
        <v>209.22</v>
      </c>
      <c r="AI51" s="25">
        <f t="shared" si="4"/>
        <v>37</v>
      </c>
      <c r="AJ51" s="34">
        <v>1</v>
      </c>
      <c r="AK51" s="25">
        <v>36</v>
      </c>
      <c r="AL51" s="112">
        <f t="shared" si="5"/>
        <v>6.2765999999999993</v>
      </c>
      <c r="AM51" s="35">
        <f t="shared" si="19"/>
        <v>82.315266226938149</v>
      </c>
      <c r="AN51" s="36">
        <f t="shared" si="7"/>
        <v>8</v>
      </c>
      <c r="AO51" s="35">
        <f t="shared" si="8"/>
        <v>17.684733773061847</v>
      </c>
      <c r="AP51" s="30">
        <f t="shared" si="9"/>
        <v>94.898699727850016</v>
      </c>
      <c r="AQ51" s="107">
        <f t="shared" si="10"/>
        <v>15.119443604475356</v>
      </c>
      <c r="AR51" s="109">
        <f t="shared" si="11"/>
        <v>84.067807411655991</v>
      </c>
      <c r="AS51" s="34">
        <f t="shared" si="12"/>
        <v>8</v>
      </c>
      <c r="AT51" s="37">
        <v>1</v>
      </c>
      <c r="AU51" s="38">
        <f t="shared" si="13"/>
        <v>15.119443604475356</v>
      </c>
      <c r="AV51" s="37">
        <v>1</v>
      </c>
      <c r="AW51" s="66"/>
      <c r="AX51" s="37">
        <v>2</v>
      </c>
      <c r="AY51" s="37">
        <f t="shared" si="20"/>
        <v>16</v>
      </c>
      <c r="AZ51" s="37">
        <v>5</v>
      </c>
      <c r="BA51" s="37">
        <f t="shared" si="21"/>
        <v>40</v>
      </c>
      <c r="BB51" s="37">
        <v>1</v>
      </c>
      <c r="BC51" s="37">
        <v>6</v>
      </c>
      <c r="BD51" s="37">
        <v>0</v>
      </c>
      <c r="BE51" s="37" t="s">
        <v>428</v>
      </c>
      <c r="BF51" s="37" t="s">
        <v>429</v>
      </c>
      <c r="BG51" s="128">
        <f t="shared" si="16"/>
        <v>31</v>
      </c>
      <c r="BH51" s="75">
        <v>34</v>
      </c>
      <c r="BI51" s="75">
        <v>78</v>
      </c>
      <c r="BJ51" s="1"/>
      <c r="BK51" s="1"/>
      <c r="BL51" s="1"/>
    </row>
    <row r="52" spans="1:64" x14ac:dyDescent="0.3">
      <c r="A52" s="28" t="s">
        <v>4</v>
      </c>
      <c r="B52" s="28" t="s">
        <v>5</v>
      </c>
      <c r="C52" s="29" t="s">
        <v>5</v>
      </c>
      <c r="D52" s="29" t="s">
        <v>6</v>
      </c>
      <c r="E52" s="102">
        <v>1136</v>
      </c>
      <c r="F52" s="30">
        <v>113.5</v>
      </c>
      <c r="G52" s="36">
        <f t="shared" si="17"/>
        <v>10</v>
      </c>
      <c r="H52" s="29" t="s">
        <v>351</v>
      </c>
      <c r="I52" s="69">
        <f t="shared" si="18"/>
        <v>5</v>
      </c>
      <c r="J52" s="41">
        <v>1</v>
      </c>
      <c r="K52" s="41">
        <v>1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33">
        <v>3909</v>
      </c>
      <c r="V52" s="32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3">
        <v>0</v>
      </c>
      <c r="AG52" s="31">
        <f t="shared" si="2"/>
        <v>0</v>
      </c>
      <c r="AH52" s="25">
        <f t="shared" si="3"/>
        <v>117.27</v>
      </c>
      <c r="AI52" s="25">
        <f t="shared" si="4"/>
        <v>30</v>
      </c>
      <c r="AJ52" s="34">
        <v>0</v>
      </c>
      <c r="AK52" s="25">
        <v>30</v>
      </c>
      <c r="AL52" s="112">
        <f t="shared" si="5"/>
        <v>3.5181</v>
      </c>
      <c r="AM52" s="35">
        <f t="shared" si="19"/>
        <v>74.418009721156309</v>
      </c>
      <c r="AN52" s="36">
        <f t="shared" si="7"/>
        <v>5</v>
      </c>
      <c r="AO52" s="35">
        <f t="shared" si="8"/>
        <v>25.581990278843698</v>
      </c>
      <c r="AP52" s="30">
        <f t="shared" si="9"/>
        <v>309.69190140845069</v>
      </c>
      <c r="AQ52" s="107">
        <f t="shared" si="10"/>
        <v>0</v>
      </c>
      <c r="AR52" s="109">
        <f t="shared" si="11"/>
        <v>100</v>
      </c>
      <c r="AS52" s="34">
        <f t="shared" si="12"/>
        <v>10</v>
      </c>
      <c r="AT52" s="37">
        <v>0</v>
      </c>
      <c r="AU52" s="38">
        <f t="shared" si="13"/>
        <v>0</v>
      </c>
      <c r="AV52" s="37">
        <v>1</v>
      </c>
      <c r="AW52" s="66"/>
      <c r="AX52" s="37">
        <v>1</v>
      </c>
      <c r="AY52" s="37">
        <f t="shared" si="20"/>
        <v>8</v>
      </c>
      <c r="AZ52" s="37">
        <v>2</v>
      </c>
      <c r="BA52" s="37">
        <f t="shared" si="21"/>
        <v>16</v>
      </c>
      <c r="BB52" s="37">
        <v>1</v>
      </c>
      <c r="BC52" s="37">
        <v>2</v>
      </c>
      <c r="BD52" s="37">
        <v>0</v>
      </c>
      <c r="BE52" s="37" t="s">
        <v>428</v>
      </c>
      <c r="BF52" s="37" t="s">
        <v>429</v>
      </c>
      <c r="BG52" s="128">
        <f t="shared" si="16"/>
        <v>30</v>
      </c>
      <c r="BH52" s="75">
        <v>17</v>
      </c>
      <c r="BI52" s="75">
        <v>32</v>
      </c>
      <c r="BJ52" s="1"/>
      <c r="BK52" s="1"/>
      <c r="BL52" s="1"/>
    </row>
    <row r="53" spans="1:64" x14ac:dyDescent="0.3">
      <c r="A53" s="28" t="s">
        <v>4</v>
      </c>
      <c r="B53" s="28" t="s">
        <v>5</v>
      </c>
      <c r="C53" s="29" t="s">
        <v>38</v>
      </c>
      <c r="D53" s="29" t="s">
        <v>39</v>
      </c>
      <c r="E53" s="102">
        <v>8689</v>
      </c>
      <c r="F53" s="30">
        <v>44.4</v>
      </c>
      <c r="G53" s="36">
        <f t="shared" si="17"/>
        <v>3</v>
      </c>
      <c r="H53" s="29" t="s">
        <v>350</v>
      </c>
      <c r="I53" s="69">
        <f t="shared" si="18"/>
        <v>8</v>
      </c>
      <c r="J53" s="41">
        <v>3</v>
      </c>
      <c r="K53" s="41">
        <v>1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33">
        <v>9466</v>
      </c>
      <c r="V53" s="32">
        <v>1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1">
        <f t="shared" si="2"/>
        <v>1</v>
      </c>
      <c r="AH53" s="25">
        <f t="shared" si="3"/>
        <v>283.98</v>
      </c>
      <c r="AI53" s="25">
        <f t="shared" si="4"/>
        <v>70</v>
      </c>
      <c r="AJ53" s="34">
        <v>0</v>
      </c>
      <c r="AK53" s="25">
        <v>70</v>
      </c>
      <c r="AL53" s="112">
        <f t="shared" si="5"/>
        <v>8.519400000000001</v>
      </c>
      <c r="AM53" s="35">
        <f t="shared" si="19"/>
        <v>75.350376787097687</v>
      </c>
      <c r="AN53" s="36">
        <f t="shared" si="7"/>
        <v>8</v>
      </c>
      <c r="AO53" s="35">
        <f t="shared" si="8"/>
        <v>24.649623212902316</v>
      </c>
      <c r="AP53" s="30">
        <f t="shared" si="9"/>
        <v>98.048106801703298</v>
      </c>
      <c r="AQ53" s="107">
        <f t="shared" si="10"/>
        <v>0</v>
      </c>
      <c r="AR53" s="109">
        <f t="shared" si="11"/>
        <v>100</v>
      </c>
      <c r="AS53" s="34">
        <f t="shared" si="12"/>
        <v>10</v>
      </c>
      <c r="AT53" s="37">
        <v>0</v>
      </c>
      <c r="AU53" s="38">
        <f t="shared" si="13"/>
        <v>0</v>
      </c>
      <c r="AV53" s="37">
        <v>0</v>
      </c>
      <c r="AW53" s="66" t="s">
        <v>430</v>
      </c>
      <c r="AX53" s="37">
        <v>2</v>
      </c>
      <c r="AY53" s="37">
        <f t="shared" si="20"/>
        <v>16</v>
      </c>
      <c r="AZ53" s="37">
        <v>7</v>
      </c>
      <c r="BA53" s="37">
        <f t="shared" si="21"/>
        <v>56</v>
      </c>
      <c r="BB53" s="37">
        <v>0</v>
      </c>
      <c r="BC53" s="37">
        <v>9</v>
      </c>
      <c r="BD53" s="37">
        <v>0</v>
      </c>
      <c r="BE53" s="37" t="s">
        <v>428</v>
      </c>
      <c r="BF53" s="37" t="s">
        <v>429</v>
      </c>
      <c r="BG53" s="128">
        <f t="shared" si="16"/>
        <v>29</v>
      </c>
      <c r="BH53" s="75">
        <v>34</v>
      </c>
      <c r="BI53" s="75">
        <v>29</v>
      </c>
      <c r="BJ53" s="1"/>
      <c r="BK53" s="1"/>
      <c r="BL53" s="1"/>
    </row>
    <row r="54" spans="1:64" x14ac:dyDescent="0.3">
      <c r="A54" s="28" t="s">
        <v>4</v>
      </c>
      <c r="B54" s="28" t="s">
        <v>5</v>
      </c>
      <c r="C54" s="29" t="s">
        <v>32</v>
      </c>
      <c r="D54" s="29" t="s">
        <v>34</v>
      </c>
      <c r="E54" s="102">
        <v>13379</v>
      </c>
      <c r="F54" s="30">
        <v>98.7</v>
      </c>
      <c r="G54" s="36">
        <f t="shared" si="17"/>
        <v>8</v>
      </c>
      <c r="H54" s="29" t="s">
        <v>351</v>
      </c>
      <c r="I54" s="69">
        <f t="shared" si="18"/>
        <v>5</v>
      </c>
      <c r="J54" s="41">
        <v>4</v>
      </c>
      <c r="K54" s="41">
        <v>1</v>
      </c>
      <c r="L54" s="41">
        <v>0</v>
      </c>
      <c r="M54" s="41">
        <v>1</v>
      </c>
      <c r="N54" s="41">
        <v>0</v>
      </c>
      <c r="O54" s="41">
        <v>0</v>
      </c>
      <c r="P54" s="41">
        <v>0</v>
      </c>
      <c r="Q54" s="32">
        <v>0</v>
      </c>
      <c r="R54" s="41">
        <v>0</v>
      </c>
      <c r="S54" s="41">
        <v>0</v>
      </c>
      <c r="T54" s="41">
        <v>0</v>
      </c>
      <c r="U54" s="33">
        <v>17812</v>
      </c>
      <c r="V54" s="32">
        <v>5</v>
      </c>
      <c r="W54" s="41">
        <v>0</v>
      </c>
      <c r="X54" s="43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31">
        <f t="shared" si="2"/>
        <v>5</v>
      </c>
      <c r="AH54" s="25">
        <f t="shared" si="3"/>
        <v>534.36</v>
      </c>
      <c r="AI54" s="25">
        <f t="shared" si="4"/>
        <v>69</v>
      </c>
      <c r="AJ54" s="34">
        <v>1</v>
      </c>
      <c r="AK54" s="25">
        <v>68</v>
      </c>
      <c r="AL54" s="112">
        <f t="shared" si="5"/>
        <v>16.030799999999999</v>
      </c>
      <c r="AM54" s="35">
        <f t="shared" si="19"/>
        <v>87.087356838086677</v>
      </c>
      <c r="AN54" s="36">
        <f t="shared" si="7"/>
        <v>8</v>
      </c>
      <c r="AO54" s="35">
        <f t="shared" si="8"/>
        <v>12.912643161913318</v>
      </c>
      <c r="AP54" s="30">
        <f t="shared" si="9"/>
        <v>119.82061439569473</v>
      </c>
      <c r="AQ54" s="107">
        <f t="shared" si="10"/>
        <v>7.4744001793856043</v>
      </c>
      <c r="AR54" s="109">
        <f t="shared" si="11"/>
        <v>93.7620081343414</v>
      </c>
      <c r="AS54" s="34">
        <f t="shared" si="12"/>
        <v>8</v>
      </c>
      <c r="AT54" s="37">
        <v>2</v>
      </c>
      <c r="AU54" s="38">
        <f t="shared" si="13"/>
        <v>14.948800358771209</v>
      </c>
      <c r="AV54" s="37">
        <v>1</v>
      </c>
      <c r="AW54" s="66"/>
      <c r="AX54" s="37">
        <v>6</v>
      </c>
      <c r="AY54" s="37">
        <f t="shared" si="20"/>
        <v>48</v>
      </c>
      <c r="AZ54" s="37">
        <v>9</v>
      </c>
      <c r="BA54" s="37">
        <f t="shared" si="21"/>
        <v>72</v>
      </c>
      <c r="BB54" s="37">
        <v>2</v>
      </c>
      <c r="BC54" s="37">
        <v>14</v>
      </c>
      <c r="BD54" s="37">
        <v>0</v>
      </c>
      <c r="BE54" s="37" t="s">
        <v>428</v>
      </c>
      <c r="BF54" s="37" t="s">
        <v>429</v>
      </c>
      <c r="BG54" s="128">
        <f t="shared" si="16"/>
        <v>29</v>
      </c>
      <c r="BH54" s="75">
        <v>75</v>
      </c>
      <c r="BI54" s="75">
        <v>149</v>
      </c>
      <c r="BJ54" s="1"/>
      <c r="BK54" s="1"/>
      <c r="BL54" s="1"/>
    </row>
    <row r="55" spans="1:64" x14ac:dyDescent="0.3">
      <c r="A55" s="28" t="s">
        <v>4</v>
      </c>
      <c r="B55" s="28" t="s">
        <v>5</v>
      </c>
      <c r="C55" s="29" t="s">
        <v>5</v>
      </c>
      <c r="D55" s="29" t="s">
        <v>11</v>
      </c>
      <c r="E55" s="102">
        <v>4113</v>
      </c>
      <c r="F55" s="30">
        <v>159.30000000000001</v>
      </c>
      <c r="G55" s="36">
        <f t="shared" si="17"/>
        <v>10</v>
      </c>
      <c r="H55" s="29" t="s">
        <v>351</v>
      </c>
      <c r="I55" s="69">
        <f t="shared" si="18"/>
        <v>5</v>
      </c>
      <c r="J55" s="41">
        <v>2</v>
      </c>
      <c r="K55" s="41">
        <v>1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32">
        <v>0</v>
      </c>
      <c r="R55" s="41">
        <v>0</v>
      </c>
      <c r="S55" s="41">
        <v>0</v>
      </c>
      <c r="T55" s="41">
        <v>0</v>
      </c>
      <c r="U55" s="33">
        <v>5919</v>
      </c>
      <c r="V55" s="32">
        <v>3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31">
        <f t="shared" si="2"/>
        <v>3</v>
      </c>
      <c r="AH55" s="25">
        <f t="shared" si="3"/>
        <v>177.57</v>
      </c>
      <c r="AI55" s="25">
        <f t="shared" si="4"/>
        <v>61</v>
      </c>
      <c r="AJ55" s="34">
        <v>1</v>
      </c>
      <c r="AK55" s="25">
        <v>60</v>
      </c>
      <c r="AL55" s="112">
        <f t="shared" si="5"/>
        <v>5.3271000000000006</v>
      </c>
      <c r="AM55" s="35">
        <f t="shared" si="19"/>
        <v>65.647350340710702</v>
      </c>
      <c r="AN55" s="36">
        <f t="shared" si="7"/>
        <v>5</v>
      </c>
      <c r="AO55" s="35">
        <f t="shared" si="8"/>
        <v>34.352649659289298</v>
      </c>
      <c r="AP55" s="30">
        <f t="shared" si="9"/>
        <v>129.51859956236322</v>
      </c>
      <c r="AQ55" s="107">
        <f t="shared" si="10"/>
        <v>24.313153415998055</v>
      </c>
      <c r="AR55" s="109">
        <f t="shared" si="11"/>
        <v>81.228060295470328</v>
      </c>
      <c r="AS55" s="34">
        <f t="shared" si="12"/>
        <v>8</v>
      </c>
      <c r="AT55" s="37">
        <v>0</v>
      </c>
      <c r="AU55" s="38">
        <f t="shared" si="13"/>
        <v>0</v>
      </c>
      <c r="AV55" s="37">
        <v>0</v>
      </c>
      <c r="AW55" s="66" t="s">
        <v>432</v>
      </c>
      <c r="AX55" s="37">
        <v>2</v>
      </c>
      <c r="AY55" s="37">
        <f t="shared" si="20"/>
        <v>16</v>
      </c>
      <c r="AZ55" s="37">
        <v>5</v>
      </c>
      <c r="BA55" s="37">
        <f t="shared" si="21"/>
        <v>40</v>
      </c>
      <c r="BB55" s="37">
        <v>0</v>
      </c>
      <c r="BC55" s="37">
        <v>6</v>
      </c>
      <c r="BD55" s="37">
        <v>0</v>
      </c>
      <c r="BE55" s="37" t="s">
        <v>428</v>
      </c>
      <c r="BF55" s="37" t="s">
        <v>429</v>
      </c>
      <c r="BG55" s="128">
        <f t="shared" si="16"/>
        <v>28</v>
      </c>
      <c r="BH55" s="75">
        <v>21</v>
      </c>
      <c r="BI55" s="75">
        <v>31</v>
      </c>
      <c r="BJ55" s="1"/>
      <c r="BK55" s="1"/>
      <c r="BL55" s="1"/>
    </row>
    <row r="56" spans="1:64" x14ac:dyDescent="0.3">
      <c r="A56" s="28" t="s">
        <v>4</v>
      </c>
      <c r="B56" s="28" t="s">
        <v>5</v>
      </c>
      <c r="C56" s="29" t="s">
        <v>5</v>
      </c>
      <c r="D56" s="29" t="s">
        <v>7</v>
      </c>
      <c r="E56" s="102">
        <v>31322</v>
      </c>
      <c r="F56" s="30">
        <v>237.7</v>
      </c>
      <c r="G56" s="36">
        <f t="shared" si="17"/>
        <v>10</v>
      </c>
      <c r="H56" s="29" t="s">
        <v>351</v>
      </c>
      <c r="I56" s="69">
        <f t="shared" si="18"/>
        <v>5</v>
      </c>
      <c r="J56" s="41">
        <v>3</v>
      </c>
      <c r="K56" s="41">
        <v>3</v>
      </c>
      <c r="L56" s="41">
        <v>1</v>
      </c>
      <c r="M56" s="41">
        <v>1</v>
      </c>
      <c r="N56" s="41">
        <v>1</v>
      </c>
      <c r="O56" s="41">
        <v>0</v>
      </c>
      <c r="P56" s="41">
        <v>0</v>
      </c>
      <c r="Q56" s="32">
        <v>1</v>
      </c>
      <c r="R56" s="41">
        <v>0</v>
      </c>
      <c r="S56" s="41">
        <v>0</v>
      </c>
      <c r="T56" s="41">
        <v>0</v>
      </c>
      <c r="U56" s="33">
        <v>46866</v>
      </c>
      <c r="V56" s="32">
        <v>58</v>
      </c>
      <c r="W56" s="41">
        <v>0</v>
      </c>
      <c r="X56" s="41">
        <v>3</v>
      </c>
      <c r="Y56" s="41">
        <v>0</v>
      </c>
      <c r="Z56" s="41">
        <v>19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32">
        <v>0</v>
      </c>
      <c r="AG56" s="31">
        <f t="shared" si="2"/>
        <v>80</v>
      </c>
      <c r="AH56" s="25">
        <f t="shared" si="3"/>
        <v>1405.98</v>
      </c>
      <c r="AI56" s="25">
        <f t="shared" si="4"/>
        <v>989</v>
      </c>
      <c r="AJ56" s="34">
        <v>56</v>
      </c>
      <c r="AK56" s="25">
        <v>933</v>
      </c>
      <c r="AL56" s="112">
        <f t="shared" si="5"/>
        <v>42.179400000000008</v>
      </c>
      <c r="AM56" s="35">
        <f t="shared" si="19"/>
        <v>29.657605371342409</v>
      </c>
      <c r="AN56" s="36">
        <f t="shared" si="7"/>
        <v>3</v>
      </c>
      <c r="AO56" s="35">
        <f t="shared" si="8"/>
        <v>70.342394628657587</v>
      </c>
      <c r="AP56" s="30">
        <f t="shared" si="9"/>
        <v>134.66381457122787</v>
      </c>
      <c r="AQ56" s="107">
        <f t="shared" si="10"/>
        <v>178.78807228146351</v>
      </c>
      <c r="AR56" s="109">
        <f t="shared" si="11"/>
        <v>-32.766231857257353</v>
      </c>
      <c r="AS56" s="34">
        <f t="shared" si="12"/>
        <v>0</v>
      </c>
      <c r="AT56" s="37">
        <v>4</v>
      </c>
      <c r="AU56" s="38">
        <f t="shared" si="13"/>
        <v>12.770576591533109</v>
      </c>
      <c r="AV56" s="37">
        <v>1</v>
      </c>
      <c r="AW56" s="66"/>
      <c r="AX56" s="37">
        <v>7</v>
      </c>
      <c r="AY56" s="37">
        <f t="shared" si="20"/>
        <v>56</v>
      </c>
      <c r="AZ56" s="37">
        <v>14</v>
      </c>
      <c r="BA56" s="37">
        <f t="shared" si="21"/>
        <v>112</v>
      </c>
      <c r="BB56" s="37">
        <v>2</v>
      </c>
      <c r="BC56" s="37">
        <v>13</v>
      </c>
      <c r="BD56" s="37">
        <v>5</v>
      </c>
      <c r="BE56" s="37" t="s">
        <v>428</v>
      </c>
      <c r="BF56" s="37" t="s">
        <v>429</v>
      </c>
      <c r="BG56" s="128">
        <f t="shared" si="16"/>
        <v>23</v>
      </c>
      <c r="BH56" s="75">
        <v>412</v>
      </c>
      <c r="BI56" s="75">
        <v>529</v>
      </c>
      <c r="BJ56" s="1"/>
      <c r="BK56" s="1"/>
      <c r="BL56" s="1"/>
    </row>
    <row r="57" spans="1:64" x14ac:dyDescent="0.3">
      <c r="A57" s="28" t="s">
        <v>4</v>
      </c>
      <c r="B57" s="28" t="s">
        <v>5</v>
      </c>
      <c r="C57" s="29" t="s">
        <v>5</v>
      </c>
      <c r="D57" s="29" t="s">
        <v>12</v>
      </c>
      <c r="E57" s="103">
        <v>847</v>
      </c>
      <c r="F57" s="44">
        <v>23</v>
      </c>
      <c r="G57" s="36">
        <f t="shared" si="17"/>
        <v>3</v>
      </c>
      <c r="H57" s="29" t="s">
        <v>351</v>
      </c>
      <c r="I57" s="69">
        <f t="shared" si="18"/>
        <v>5</v>
      </c>
      <c r="J57" s="41">
        <v>1</v>
      </c>
      <c r="K57" s="41">
        <v>1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32">
        <v>0</v>
      </c>
      <c r="R57" s="41">
        <v>0</v>
      </c>
      <c r="S57" s="41">
        <v>0</v>
      </c>
      <c r="T57" s="41">
        <v>0</v>
      </c>
      <c r="U57" s="33">
        <v>3510</v>
      </c>
      <c r="V57" s="32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31">
        <f t="shared" si="2"/>
        <v>0</v>
      </c>
      <c r="AH57" s="25">
        <f t="shared" si="3"/>
        <v>105.3</v>
      </c>
      <c r="AI57" s="25">
        <f t="shared" si="4"/>
        <v>26</v>
      </c>
      <c r="AJ57" s="34">
        <v>0</v>
      </c>
      <c r="AK57" s="25">
        <v>26</v>
      </c>
      <c r="AL57" s="112">
        <f t="shared" si="5"/>
        <v>3.1589999999999998</v>
      </c>
      <c r="AM57" s="35">
        <f t="shared" si="19"/>
        <v>75.308641975308646</v>
      </c>
      <c r="AN57" s="36">
        <f t="shared" si="7"/>
        <v>8</v>
      </c>
      <c r="AO57" s="35">
        <f t="shared" si="8"/>
        <v>24.691358024691361</v>
      </c>
      <c r="AP57" s="30">
        <f t="shared" si="9"/>
        <v>372.96340023612748</v>
      </c>
      <c r="AQ57" s="107">
        <f t="shared" si="10"/>
        <v>0</v>
      </c>
      <c r="AR57" s="109">
        <f t="shared" si="11"/>
        <v>100</v>
      </c>
      <c r="AS57" s="34">
        <f t="shared" si="12"/>
        <v>10</v>
      </c>
      <c r="AT57" s="37">
        <v>0</v>
      </c>
      <c r="AU57" s="38">
        <f t="shared" si="13"/>
        <v>0</v>
      </c>
      <c r="AV57" s="37">
        <v>0</v>
      </c>
      <c r="AW57" s="66" t="s">
        <v>432</v>
      </c>
      <c r="AX57" s="37">
        <v>1</v>
      </c>
      <c r="AY57" s="37">
        <f t="shared" si="20"/>
        <v>8</v>
      </c>
      <c r="AZ57" s="37">
        <v>2</v>
      </c>
      <c r="BA57" s="37">
        <f t="shared" si="21"/>
        <v>16</v>
      </c>
      <c r="BB57" s="37">
        <v>0</v>
      </c>
      <c r="BC57" s="37">
        <v>3</v>
      </c>
      <c r="BD57" s="37">
        <v>0</v>
      </c>
      <c r="BE57" s="37" t="s">
        <v>428</v>
      </c>
      <c r="BF57" s="37" t="s">
        <v>429</v>
      </c>
      <c r="BG57" s="128">
        <f t="shared" si="16"/>
        <v>26</v>
      </c>
      <c r="BH57" s="75">
        <v>4</v>
      </c>
      <c r="BI57" s="75">
        <v>20</v>
      </c>
      <c r="BJ57" s="1"/>
      <c r="BK57" s="1"/>
      <c r="BL57" s="1"/>
    </row>
    <row r="58" spans="1:64" x14ac:dyDescent="0.3">
      <c r="A58" s="28" t="s">
        <v>4</v>
      </c>
      <c r="B58" s="28" t="s">
        <v>5</v>
      </c>
      <c r="C58" s="29" t="s">
        <v>23</v>
      </c>
      <c r="D58" s="29" t="s">
        <v>25</v>
      </c>
      <c r="E58" s="102">
        <v>1716</v>
      </c>
      <c r="F58" s="30">
        <v>48.4</v>
      </c>
      <c r="G58" s="36">
        <f t="shared" si="17"/>
        <v>3</v>
      </c>
      <c r="H58" s="29" t="s">
        <v>352</v>
      </c>
      <c r="I58" s="69">
        <f t="shared" si="18"/>
        <v>3</v>
      </c>
      <c r="J58" s="41">
        <v>1</v>
      </c>
      <c r="K58" s="41">
        <v>1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32">
        <v>0</v>
      </c>
      <c r="R58" s="41">
        <v>0</v>
      </c>
      <c r="S58" s="41">
        <v>0</v>
      </c>
      <c r="T58" s="41">
        <v>0</v>
      </c>
      <c r="U58" s="33">
        <v>4196</v>
      </c>
      <c r="V58" s="32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31">
        <f t="shared" si="2"/>
        <v>0</v>
      </c>
      <c r="AH58" s="25">
        <f t="shared" si="3"/>
        <v>125.88</v>
      </c>
      <c r="AI58" s="25">
        <f t="shared" si="4"/>
        <v>12</v>
      </c>
      <c r="AJ58" s="34">
        <v>0</v>
      </c>
      <c r="AK58" s="25">
        <v>12</v>
      </c>
      <c r="AL58" s="112">
        <f t="shared" si="5"/>
        <v>3.7763999999999998</v>
      </c>
      <c r="AM58" s="35">
        <f t="shared" si="19"/>
        <v>90.467111534795038</v>
      </c>
      <c r="AN58" s="36">
        <f t="shared" si="7"/>
        <v>8</v>
      </c>
      <c r="AO58" s="35">
        <f t="shared" si="8"/>
        <v>9.532888465204957</v>
      </c>
      <c r="AP58" s="30">
        <f t="shared" si="9"/>
        <v>220.06993006993005</v>
      </c>
      <c r="AQ58" s="107">
        <f t="shared" si="10"/>
        <v>0</v>
      </c>
      <c r="AR58" s="109">
        <f t="shared" si="11"/>
        <v>100</v>
      </c>
      <c r="AS58" s="34">
        <f t="shared" si="12"/>
        <v>10</v>
      </c>
      <c r="AT58" s="37">
        <v>0</v>
      </c>
      <c r="AU58" s="38">
        <f t="shared" si="13"/>
        <v>0</v>
      </c>
      <c r="AV58" s="37">
        <v>0</v>
      </c>
      <c r="AW58" s="66" t="s">
        <v>432</v>
      </c>
      <c r="AX58" s="37">
        <v>1</v>
      </c>
      <c r="AY58" s="37">
        <f t="shared" si="20"/>
        <v>8</v>
      </c>
      <c r="AZ58" s="37">
        <v>2</v>
      </c>
      <c r="BA58" s="37">
        <f t="shared" si="21"/>
        <v>16</v>
      </c>
      <c r="BB58" s="37">
        <v>0</v>
      </c>
      <c r="BC58" s="37">
        <v>2</v>
      </c>
      <c r="BD58" s="37">
        <v>0</v>
      </c>
      <c r="BE58" s="37" t="s">
        <v>428</v>
      </c>
      <c r="BF58" s="37" t="s">
        <v>429</v>
      </c>
      <c r="BG58" s="128">
        <f t="shared" si="16"/>
        <v>24</v>
      </c>
      <c r="BH58" s="75">
        <v>21</v>
      </c>
      <c r="BI58" s="75">
        <v>10</v>
      </c>
      <c r="BJ58" s="1"/>
      <c r="BK58" s="1"/>
      <c r="BL58" s="1"/>
    </row>
    <row r="59" spans="1:64" x14ac:dyDescent="0.3">
      <c r="A59" s="28" t="s">
        <v>4</v>
      </c>
      <c r="B59" s="28" t="s">
        <v>5</v>
      </c>
      <c r="C59" s="29" t="s">
        <v>23</v>
      </c>
      <c r="D59" s="29" t="s">
        <v>29</v>
      </c>
      <c r="E59" s="102">
        <v>1836</v>
      </c>
      <c r="F59" s="30">
        <v>73.400000000000006</v>
      </c>
      <c r="G59" s="36">
        <f t="shared" si="17"/>
        <v>5</v>
      </c>
      <c r="H59" s="29" t="s">
        <v>350</v>
      </c>
      <c r="I59" s="69">
        <f t="shared" si="18"/>
        <v>8</v>
      </c>
      <c r="J59" s="41">
        <v>1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32">
        <v>0</v>
      </c>
      <c r="R59" s="41">
        <v>0</v>
      </c>
      <c r="S59" s="41">
        <v>0</v>
      </c>
      <c r="T59" s="41">
        <v>0</v>
      </c>
      <c r="U59" s="33">
        <v>1842</v>
      </c>
      <c r="V59" s="32">
        <v>1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31">
        <f t="shared" si="2"/>
        <v>1</v>
      </c>
      <c r="AH59" s="25">
        <f t="shared" si="3"/>
        <v>55.26</v>
      </c>
      <c r="AI59" s="25">
        <f t="shared" si="4"/>
        <v>31</v>
      </c>
      <c r="AJ59" s="34">
        <v>1</v>
      </c>
      <c r="AK59" s="25">
        <v>30</v>
      </c>
      <c r="AL59" s="112">
        <f t="shared" si="5"/>
        <v>1.6577999999999999</v>
      </c>
      <c r="AM59" s="35">
        <f t="shared" si="19"/>
        <v>43.901556279406442</v>
      </c>
      <c r="AN59" s="36">
        <f t="shared" si="7"/>
        <v>3</v>
      </c>
      <c r="AO59" s="35">
        <f t="shared" si="8"/>
        <v>56.098443720593558</v>
      </c>
      <c r="AP59" s="30">
        <f t="shared" si="9"/>
        <v>90.294117647058826</v>
      </c>
      <c r="AQ59" s="107">
        <f t="shared" si="10"/>
        <v>54.46623093681918</v>
      </c>
      <c r="AR59" s="109">
        <f t="shared" si="11"/>
        <v>39.679092773555311</v>
      </c>
      <c r="AS59" s="34">
        <f t="shared" si="12"/>
        <v>3</v>
      </c>
      <c r="AT59" s="37">
        <v>0</v>
      </c>
      <c r="AU59" s="38">
        <f t="shared" si="13"/>
        <v>0</v>
      </c>
      <c r="AV59" s="37">
        <v>0</v>
      </c>
      <c r="AW59" s="66" t="s">
        <v>438</v>
      </c>
      <c r="AX59" s="37">
        <v>1</v>
      </c>
      <c r="AY59" s="37">
        <f t="shared" si="20"/>
        <v>8</v>
      </c>
      <c r="AZ59" s="37">
        <v>2</v>
      </c>
      <c r="BA59" s="37">
        <f t="shared" si="21"/>
        <v>16</v>
      </c>
      <c r="BB59" s="37">
        <v>0</v>
      </c>
      <c r="BC59" s="37">
        <v>4</v>
      </c>
      <c r="BD59" s="37">
        <v>0</v>
      </c>
      <c r="BE59" s="37" t="s">
        <v>428</v>
      </c>
      <c r="BF59" s="37" t="s">
        <v>429</v>
      </c>
      <c r="BG59" s="128">
        <f t="shared" si="16"/>
        <v>19</v>
      </c>
      <c r="BH59" s="75">
        <v>8</v>
      </c>
      <c r="BI59" s="75">
        <v>22</v>
      </c>
      <c r="BL59" s="132"/>
    </row>
    <row r="60" spans="1:64" x14ac:dyDescent="0.3">
      <c r="A60" s="28" t="s">
        <v>269</v>
      </c>
      <c r="B60" s="28" t="s">
        <v>282</v>
      </c>
      <c r="C60" s="29" t="s">
        <v>98</v>
      </c>
      <c r="D60" s="29" t="s">
        <v>293</v>
      </c>
      <c r="E60" s="102">
        <v>9082</v>
      </c>
      <c r="F60" s="31">
        <v>649</v>
      </c>
      <c r="G60" s="36">
        <f t="shared" si="17"/>
        <v>10</v>
      </c>
      <c r="H60" s="29" t="s">
        <v>352</v>
      </c>
      <c r="I60" s="69">
        <f t="shared" si="18"/>
        <v>3</v>
      </c>
      <c r="J60" s="32">
        <v>1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3">
        <v>6242</v>
      </c>
      <c r="V60" s="32">
        <v>1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1">
        <f t="shared" si="2"/>
        <v>1</v>
      </c>
      <c r="AH60" s="25">
        <f t="shared" si="3"/>
        <v>187.26</v>
      </c>
      <c r="AI60" s="25">
        <f t="shared" si="4"/>
        <v>20</v>
      </c>
      <c r="AJ60" s="34">
        <v>0</v>
      </c>
      <c r="AK60" s="25">
        <v>20</v>
      </c>
      <c r="AL60" s="112">
        <f t="shared" si="5"/>
        <v>5.6177999999999999</v>
      </c>
      <c r="AM60" s="35">
        <f t="shared" si="19"/>
        <v>89.319662501335046</v>
      </c>
      <c r="AN60" s="36">
        <f t="shared" si="7"/>
        <v>8</v>
      </c>
      <c r="AO60" s="35">
        <f t="shared" si="8"/>
        <v>10.680337498664958</v>
      </c>
      <c r="AP60" s="30">
        <f t="shared" si="9"/>
        <v>61.856419290905087</v>
      </c>
      <c r="AQ60" s="107">
        <f t="shared" si="10"/>
        <v>0</v>
      </c>
      <c r="AR60" s="109">
        <f t="shared" si="11"/>
        <v>100</v>
      </c>
      <c r="AS60" s="34">
        <f t="shared" si="12"/>
        <v>10</v>
      </c>
      <c r="AT60" s="37">
        <v>3</v>
      </c>
      <c r="AU60" s="38">
        <f t="shared" si="13"/>
        <v>33.032371724289803</v>
      </c>
      <c r="AV60" s="37">
        <v>0</v>
      </c>
      <c r="AW60" s="66" t="s">
        <v>460</v>
      </c>
      <c r="AX60" s="37">
        <v>1</v>
      </c>
      <c r="AY60" s="37">
        <f t="shared" si="20"/>
        <v>8</v>
      </c>
      <c r="AZ60" s="37">
        <v>9</v>
      </c>
      <c r="BA60" s="37">
        <f t="shared" si="21"/>
        <v>72</v>
      </c>
      <c r="BB60" s="37">
        <v>0</v>
      </c>
      <c r="BC60" s="37">
        <v>3</v>
      </c>
      <c r="BD60" s="37">
        <v>10</v>
      </c>
      <c r="BE60" s="37" t="s">
        <v>375</v>
      </c>
      <c r="BF60" s="37" t="s">
        <v>376</v>
      </c>
      <c r="BG60" s="127">
        <f t="shared" si="16"/>
        <v>41</v>
      </c>
      <c r="BH60" s="75">
        <v>42</v>
      </c>
      <c r="BI60" s="75">
        <v>68</v>
      </c>
      <c r="BJ60" s="1"/>
      <c r="BK60" s="1"/>
      <c r="BL60" s="1"/>
    </row>
    <row r="61" spans="1:64" x14ac:dyDescent="0.3">
      <c r="A61" s="28" t="s">
        <v>269</v>
      </c>
      <c r="B61" s="28" t="s">
        <v>282</v>
      </c>
      <c r="C61" s="29" t="s">
        <v>283</v>
      </c>
      <c r="D61" s="29" t="s">
        <v>286</v>
      </c>
      <c r="E61" s="102">
        <v>2804</v>
      </c>
      <c r="F61" s="31">
        <v>195</v>
      </c>
      <c r="G61" s="36">
        <f t="shared" si="17"/>
        <v>10</v>
      </c>
      <c r="H61" s="29" t="s">
        <v>350</v>
      </c>
      <c r="I61" s="69">
        <f t="shared" si="18"/>
        <v>8</v>
      </c>
      <c r="J61" s="32">
        <v>1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3">
        <v>2701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1">
        <f t="shared" si="2"/>
        <v>0</v>
      </c>
      <c r="AH61" s="25">
        <f t="shared" si="3"/>
        <v>81.03</v>
      </c>
      <c r="AI61" s="25">
        <f t="shared" si="4"/>
        <v>19</v>
      </c>
      <c r="AJ61" s="34">
        <v>0</v>
      </c>
      <c r="AK61" s="25">
        <v>19</v>
      </c>
      <c r="AL61" s="112">
        <f t="shared" si="5"/>
        <v>2.4308999999999998</v>
      </c>
      <c r="AM61" s="35">
        <f t="shared" si="19"/>
        <v>76.551894360113536</v>
      </c>
      <c r="AN61" s="36">
        <f t="shared" si="7"/>
        <v>8</v>
      </c>
      <c r="AO61" s="35">
        <f t="shared" si="8"/>
        <v>23.44810563988646</v>
      </c>
      <c r="AP61" s="30">
        <f t="shared" si="9"/>
        <v>86.694008559201137</v>
      </c>
      <c r="AQ61" s="107">
        <f t="shared" si="10"/>
        <v>0</v>
      </c>
      <c r="AR61" s="109">
        <f t="shared" si="11"/>
        <v>100</v>
      </c>
      <c r="AS61" s="34">
        <f t="shared" si="12"/>
        <v>10</v>
      </c>
      <c r="AT61" s="37">
        <v>0</v>
      </c>
      <c r="AU61" s="38">
        <f t="shared" si="13"/>
        <v>0</v>
      </c>
      <c r="AV61" s="37">
        <v>1</v>
      </c>
      <c r="AW61" s="66"/>
      <c r="AX61" s="37">
        <v>1</v>
      </c>
      <c r="AY61" s="37">
        <f t="shared" si="20"/>
        <v>8</v>
      </c>
      <c r="AZ61" s="37">
        <v>2</v>
      </c>
      <c r="BA61" s="37">
        <f t="shared" si="21"/>
        <v>16</v>
      </c>
      <c r="BB61" s="37">
        <v>1</v>
      </c>
      <c r="BC61" s="37">
        <v>3</v>
      </c>
      <c r="BD61" s="37">
        <v>5</v>
      </c>
      <c r="BE61" s="37" t="s">
        <v>375</v>
      </c>
      <c r="BF61" s="37" t="s">
        <v>376</v>
      </c>
      <c r="BG61" s="127">
        <f t="shared" si="16"/>
        <v>41</v>
      </c>
      <c r="BH61" s="75">
        <v>8</v>
      </c>
      <c r="BI61" s="75">
        <v>13</v>
      </c>
    </row>
    <row r="62" spans="1:64" x14ac:dyDescent="0.3">
      <c r="A62" s="28" t="s">
        <v>269</v>
      </c>
      <c r="B62" s="28" t="s">
        <v>282</v>
      </c>
      <c r="C62" s="29" t="s">
        <v>287</v>
      </c>
      <c r="D62" s="29" t="s">
        <v>292</v>
      </c>
      <c r="E62" s="102">
        <v>6666</v>
      </c>
      <c r="F62" s="31">
        <v>181.2</v>
      </c>
      <c r="G62" s="36">
        <f t="shared" si="17"/>
        <v>10</v>
      </c>
      <c r="H62" s="29" t="s">
        <v>350</v>
      </c>
      <c r="I62" s="69">
        <f t="shared" si="18"/>
        <v>8</v>
      </c>
      <c r="J62" s="32">
        <v>3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3">
        <v>5379</v>
      </c>
      <c r="V62" s="32">
        <v>1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1">
        <f t="shared" si="2"/>
        <v>1</v>
      </c>
      <c r="AH62" s="25">
        <f t="shared" si="3"/>
        <v>161.37</v>
      </c>
      <c r="AI62" s="25">
        <f t="shared" si="4"/>
        <v>34</v>
      </c>
      <c r="AJ62" s="34">
        <v>0</v>
      </c>
      <c r="AK62" s="25">
        <v>34</v>
      </c>
      <c r="AL62" s="112">
        <f t="shared" si="5"/>
        <v>4.8411</v>
      </c>
      <c r="AM62" s="35">
        <f t="shared" si="19"/>
        <v>78.930408378261134</v>
      </c>
      <c r="AN62" s="36">
        <f t="shared" si="7"/>
        <v>8</v>
      </c>
      <c r="AO62" s="35">
        <f t="shared" si="8"/>
        <v>21.069591621738859</v>
      </c>
      <c r="AP62" s="30">
        <f t="shared" si="9"/>
        <v>72.623762376237622</v>
      </c>
      <c r="AQ62" s="107">
        <f t="shared" si="10"/>
        <v>0</v>
      </c>
      <c r="AR62" s="109">
        <f t="shared" si="11"/>
        <v>100</v>
      </c>
      <c r="AS62" s="34">
        <f t="shared" si="12"/>
        <v>10</v>
      </c>
      <c r="AT62" s="37">
        <v>0</v>
      </c>
      <c r="AU62" s="38">
        <f t="shared" si="13"/>
        <v>0</v>
      </c>
      <c r="AV62" s="37">
        <v>0</v>
      </c>
      <c r="AW62" s="66"/>
      <c r="AX62" s="37">
        <v>1</v>
      </c>
      <c r="AY62" s="37">
        <f t="shared" si="20"/>
        <v>8</v>
      </c>
      <c r="AZ62" s="37">
        <v>6</v>
      </c>
      <c r="BA62" s="37">
        <f t="shared" si="21"/>
        <v>48</v>
      </c>
      <c r="BB62" s="37">
        <v>0</v>
      </c>
      <c r="BC62" s="37">
        <v>9</v>
      </c>
      <c r="BD62" s="37">
        <v>5</v>
      </c>
      <c r="BE62" s="37" t="s">
        <v>375</v>
      </c>
      <c r="BF62" s="37" t="s">
        <v>376</v>
      </c>
      <c r="BG62" s="127">
        <f t="shared" si="16"/>
        <v>41</v>
      </c>
      <c r="BH62" s="75">
        <v>24</v>
      </c>
      <c r="BI62" s="75">
        <v>51</v>
      </c>
    </row>
    <row r="63" spans="1:64" x14ac:dyDescent="0.3">
      <c r="A63" s="28" t="s">
        <v>269</v>
      </c>
      <c r="B63" s="28" t="s">
        <v>282</v>
      </c>
      <c r="C63" s="29" t="s">
        <v>294</v>
      </c>
      <c r="D63" s="29" t="s">
        <v>295</v>
      </c>
      <c r="E63" s="102">
        <v>3899</v>
      </c>
      <c r="F63" s="31">
        <v>145.9</v>
      </c>
      <c r="G63" s="36">
        <f t="shared" si="17"/>
        <v>10</v>
      </c>
      <c r="H63" s="29" t="s">
        <v>351</v>
      </c>
      <c r="I63" s="69">
        <f t="shared" si="18"/>
        <v>5</v>
      </c>
      <c r="J63" s="32">
        <v>1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3">
        <v>2389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1">
        <f t="shared" si="2"/>
        <v>0</v>
      </c>
      <c r="AH63" s="25">
        <f t="shared" si="3"/>
        <v>71.67</v>
      </c>
      <c r="AI63" s="25">
        <f t="shared" si="4"/>
        <v>19</v>
      </c>
      <c r="AJ63" s="34">
        <v>0</v>
      </c>
      <c r="AK63" s="25">
        <v>19</v>
      </c>
      <c r="AL63" s="112">
        <f t="shared" si="5"/>
        <v>2.1501000000000001</v>
      </c>
      <c r="AM63" s="35">
        <f t="shared" si="19"/>
        <v>73.489605134644904</v>
      </c>
      <c r="AN63" s="36">
        <f t="shared" si="7"/>
        <v>5</v>
      </c>
      <c r="AO63" s="35">
        <f t="shared" si="8"/>
        <v>26.510394865355096</v>
      </c>
      <c r="AP63" s="30">
        <f t="shared" si="9"/>
        <v>55.144908951013086</v>
      </c>
      <c r="AQ63" s="107">
        <f t="shared" si="10"/>
        <v>0</v>
      </c>
      <c r="AR63" s="109">
        <f t="shared" si="11"/>
        <v>100</v>
      </c>
      <c r="AS63" s="34">
        <f t="shared" si="12"/>
        <v>10</v>
      </c>
      <c r="AT63" s="37">
        <v>0</v>
      </c>
      <c r="AU63" s="38">
        <f t="shared" si="13"/>
        <v>0</v>
      </c>
      <c r="AV63" s="37">
        <v>0</v>
      </c>
      <c r="AW63" s="66"/>
      <c r="AX63" s="37">
        <v>1</v>
      </c>
      <c r="AY63" s="37">
        <f t="shared" si="20"/>
        <v>8</v>
      </c>
      <c r="AZ63" s="37">
        <v>2</v>
      </c>
      <c r="BA63" s="37">
        <f t="shared" si="21"/>
        <v>16</v>
      </c>
      <c r="BB63" s="37">
        <v>0</v>
      </c>
      <c r="BC63" s="37">
        <v>3</v>
      </c>
      <c r="BD63" s="37">
        <v>5</v>
      </c>
      <c r="BE63" s="37" t="s">
        <v>375</v>
      </c>
      <c r="BF63" s="37" t="s">
        <v>376</v>
      </c>
      <c r="BG63" s="127">
        <f t="shared" si="16"/>
        <v>35</v>
      </c>
      <c r="BH63" s="75">
        <v>10</v>
      </c>
      <c r="BI63" s="75">
        <v>14</v>
      </c>
    </row>
    <row r="64" spans="1:64" x14ac:dyDescent="0.3">
      <c r="A64" s="28" t="s">
        <v>269</v>
      </c>
      <c r="B64" s="28" t="s">
        <v>282</v>
      </c>
      <c r="C64" s="29" t="s">
        <v>283</v>
      </c>
      <c r="D64" s="29" t="s">
        <v>285</v>
      </c>
      <c r="E64" s="102">
        <v>6988</v>
      </c>
      <c r="F64" s="31">
        <v>382</v>
      </c>
      <c r="G64" s="36">
        <f t="shared" si="17"/>
        <v>10</v>
      </c>
      <c r="H64" s="29" t="s">
        <v>351</v>
      </c>
      <c r="I64" s="69">
        <f t="shared" si="18"/>
        <v>5</v>
      </c>
      <c r="J64" s="32">
        <v>2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3">
        <v>3940</v>
      </c>
      <c r="V64" s="32">
        <v>1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1">
        <f t="shared" si="2"/>
        <v>1</v>
      </c>
      <c r="AH64" s="25">
        <f t="shared" si="3"/>
        <v>118.2</v>
      </c>
      <c r="AI64" s="25">
        <f t="shared" si="4"/>
        <v>53</v>
      </c>
      <c r="AJ64" s="34">
        <v>0</v>
      </c>
      <c r="AK64" s="25">
        <v>53</v>
      </c>
      <c r="AL64" s="112">
        <f t="shared" si="5"/>
        <v>3.5460000000000003</v>
      </c>
      <c r="AM64" s="35">
        <f t="shared" si="19"/>
        <v>55.160744500846029</v>
      </c>
      <c r="AN64" s="36">
        <f t="shared" si="7"/>
        <v>5</v>
      </c>
      <c r="AO64" s="35">
        <f t="shared" si="8"/>
        <v>44.839255499153971</v>
      </c>
      <c r="AP64" s="30">
        <f t="shared" si="9"/>
        <v>50.744132799084134</v>
      </c>
      <c r="AQ64" s="107">
        <f t="shared" si="10"/>
        <v>0</v>
      </c>
      <c r="AR64" s="109">
        <f t="shared" si="11"/>
        <v>100</v>
      </c>
      <c r="AS64" s="34">
        <f t="shared" si="12"/>
        <v>10</v>
      </c>
      <c r="AT64" s="37">
        <v>1</v>
      </c>
      <c r="AU64" s="38">
        <f t="shared" si="13"/>
        <v>14.310246136233541</v>
      </c>
      <c r="AV64" s="37">
        <v>0</v>
      </c>
      <c r="AW64" s="66"/>
      <c r="AX64" s="37">
        <v>6</v>
      </c>
      <c r="AY64" s="37">
        <f t="shared" si="20"/>
        <v>48</v>
      </c>
      <c r="AZ64" s="37">
        <v>8</v>
      </c>
      <c r="BA64" s="37">
        <f t="shared" si="21"/>
        <v>64</v>
      </c>
      <c r="BB64" s="37">
        <v>0</v>
      </c>
      <c r="BC64" s="37">
        <v>5</v>
      </c>
      <c r="BD64" s="37">
        <v>5</v>
      </c>
      <c r="BE64" s="37" t="s">
        <v>375</v>
      </c>
      <c r="BF64" s="37" t="s">
        <v>376</v>
      </c>
      <c r="BG64" s="127">
        <f t="shared" si="16"/>
        <v>35</v>
      </c>
      <c r="BH64" s="75">
        <v>19</v>
      </c>
      <c r="BI64" s="75">
        <v>26</v>
      </c>
    </row>
    <row r="65" spans="1:64" x14ac:dyDescent="0.3">
      <c r="A65" s="28" t="s">
        <v>269</v>
      </c>
      <c r="B65" s="28" t="s">
        <v>282</v>
      </c>
      <c r="C65" s="29" t="s">
        <v>299</v>
      </c>
      <c r="D65" s="29" t="s">
        <v>300</v>
      </c>
      <c r="E65" s="102">
        <v>14888</v>
      </c>
      <c r="F65" s="31">
        <v>2155.8000000000002</v>
      </c>
      <c r="G65" s="36">
        <f t="shared" si="17"/>
        <v>10</v>
      </c>
      <c r="H65" s="29" t="s">
        <v>351</v>
      </c>
      <c r="I65" s="69">
        <f t="shared" si="18"/>
        <v>5</v>
      </c>
      <c r="J65" s="32">
        <v>5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3">
        <v>7636</v>
      </c>
      <c r="V65" s="32">
        <v>2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0</v>
      </c>
      <c r="AF65" s="32">
        <v>0</v>
      </c>
      <c r="AG65" s="31">
        <f t="shared" si="2"/>
        <v>2</v>
      </c>
      <c r="AH65" s="25">
        <f t="shared" si="3"/>
        <v>229.08</v>
      </c>
      <c r="AI65" s="25">
        <f t="shared" si="4"/>
        <v>50</v>
      </c>
      <c r="AJ65" s="34">
        <v>0</v>
      </c>
      <c r="AK65" s="25">
        <v>50</v>
      </c>
      <c r="AL65" s="112">
        <f t="shared" si="5"/>
        <v>6.8723999999999998</v>
      </c>
      <c r="AM65" s="35">
        <f t="shared" si="19"/>
        <v>78.173563820499396</v>
      </c>
      <c r="AN65" s="36">
        <f t="shared" si="7"/>
        <v>8</v>
      </c>
      <c r="AO65" s="35">
        <f t="shared" si="8"/>
        <v>21.826436179500611</v>
      </c>
      <c r="AP65" s="30">
        <f t="shared" si="9"/>
        <v>46.160666308436319</v>
      </c>
      <c r="AQ65" s="107">
        <f t="shared" si="10"/>
        <v>0</v>
      </c>
      <c r="AR65" s="109">
        <f t="shared" si="11"/>
        <v>100</v>
      </c>
      <c r="AS65" s="34">
        <f t="shared" si="12"/>
        <v>10</v>
      </c>
      <c r="AT65" s="37">
        <v>4</v>
      </c>
      <c r="AU65" s="38">
        <f t="shared" si="13"/>
        <v>26.867275658248257</v>
      </c>
      <c r="AV65" s="37">
        <v>0</v>
      </c>
      <c r="AW65" s="66"/>
      <c r="AX65" s="37">
        <v>1</v>
      </c>
      <c r="AY65" s="37">
        <f t="shared" si="20"/>
        <v>8</v>
      </c>
      <c r="AZ65" s="37">
        <v>4</v>
      </c>
      <c r="BA65" s="37">
        <f t="shared" si="21"/>
        <v>32</v>
      </c>
      <c r="BB65" s="37">
        <v>0</v>
      </c>
      <c r="BC65" s="37">
        <v>14</v>
      </c>
      <c r="BD65" s="37">
        <v>0</v>
      </c>
      <c r="BE65" s="37" t="s">
        <v>375</v>
      </c>
      <c r="BF65" s="37" t="s">
        <v>376</v>
      </c>
      <c r="BG65" s="127">
        <f t="shared" si="16"/>
        <v>33</v>
      </c>
      <c r="BH65" s="75">
        <v>31</v>
      </c>
      <c r="BI65" s="75">
        <v>50</v>
      </c>
    </row>
    <row r="66" spans="1:64" x14ac:dyDescent="0.3">
      <c r="A66" s="28" t="s">
        <v>269</v>
      </c>
      <c r="B66" s="28" t="s">
        <v>282</v>
      </c>
      <c r="C66" s="29" t="s">
        <v>299</v>
      </c>
      <c r="D66" s="29" t="s">
        <v>301</v>
      </c>
      <c r="E66" s="102">
        <v>4661</v>
      </c>
      <c r="F66" s="31">
        <v>293.5</v>
      </c>
      <c r="G66" s="36">
        <f t="shared" si="17"/>
        <v>10</v>
      </c>
      <c r="H66" s="29" t="s">
        <v>350</v>
      </c>
      <c r="I66" s="69">
        <f t="shared" si="18"/>
        <v>8</v>
      </c>
      <c r="J66" s="32">
        <v>1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3">
        <v>3454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1">
        <f t="shared" si="2"/>
        <v>0</v>
      </c>
      <c r="AH66" s="25">
        <f t="shared" si="3"/>
        <v>103.62</v>
      </c>
      <c r="AI66" s="25">
        <f t="shared" si="4"/>
        <v>48</v>
      </c>
      <c r="AJ66" s="34">
        <v>0</v>
      </c>
      <c r="AK66" s="25">
        <v>48</v>
      </c>
      <c r="AL66" s="112">
        <f t="shared" si="5"/>
        <v>3.1086</v>
      </c>
      <c r="AM66" s="35">
        <f t="shared" si="19"/>
        <v>53.676896352055593</v>
      </c>
      <c r="AN66" s="36">
        <f t="shared" si="7"/>
        <v>5</v>
      </c>
      <c r="AO66" s="35">
        <f t="shared" si="8"/>
        <v>46.323103647944407</v>
      </c>
      <c r="AP66" s="30">
        <f t="shared" si="9"/>
        <v>66.693842523063722</v>
      </c>
      <c r="AQ66" s="107">
        <f t="shared" si="10"/>
        <v>0</v>
      </c>
      <c r="AR66" s="109">
        <f t="shared" si="11"/>
        <v>100</v>
      </c>
      <c r="AS66" s="34">
        <f t="shared" si="12"/>
        <v>10</v>
      </c>
      <c r="AT66" s="37">
        <v>0</v>
      </c>
      <c r="AU66" s="38">
        <f t="shared" si="13"/>
        <v>0</v>
      </c>
      <c r="AV66" s="37">
        <v>0</v>
      </c>
      <c r="AW66" s="66"/>
      <c r="AX66" s="37">
        <v>1</v>
      </c>
      <c r="AY66" s="37">
        <f t="shared" si="20"/>
        <v>8</v>
      </c>
      <c r="AZ66" s="37">
        <v>4</v>
      </c>
      <c r="BA66" s="37">
        <f t="shared" si="21"/>
        <v>32</v>
      </c>
      <c r="BB66" s="37">
        <v>0</v>
      </c>
      <c r="BC66" s="37">
        <v>5</v>
      </c>
      <c r="BD66" s="37">
        <v>0</v>
      </c>
      <c r="BE66" s="37" t="s">
        <v>375</v>
      </c>
      <c r="BF66" s="37" t="s">
        <v>376</v>
      </c>
      <c r="BG66" s="127">
        <f t="shared" si="16"/>
        <v>33</v>
      </c>
      <c r="BH66" s="75">
        <v>9</v>
      </c>
      <c r="BI66" s="75">
        <v>15</v>
      </c>
    </row>
    <row r="67" spans="1:64" x14ac:dyDescent="0.3">
      <c r="A67" s="28" t="s">
        <v>269</v>
      </c>
      <c r="B67" s="28" t="s">
        <v>282</v>
      </c>
      <c r="C67" s="29" t="s">
        <v>287</v>
      </c>
      <c r="D67" s="29" t="s">
        <v>289</v>
      </c>
      <c r="E67" s="102">
        <v>11224</v>
      </c>
      <c r="F67" s="31">
        <v>370</v>
      </c>
      <c r="G67" s="36">
        <f t="shared" si="17"/>
        <v>10</v>
      </c>
      <c r="H67" s="29" t="s">
        <v>350</v>
      </c>
      <c r="I67" s="69">
        <f t="shared" si="18"/>
        <v>8</v>
      </c>
      <c r="J67" s="32">
        <v>3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3">
        <v>6230</v>
      </c>
      <c r="V67" s="32">
        <v>3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1">
        <f t="shared" si="2"/>
        <v>3</v>
      </c>
      <c r="AH67" s="25">
        <f t="shared" si="3"/>
        <v>186.9</v>
      </c>
      <c r="AI67" s="25">
        <f t="shared" si="4"/>
        <v>51</v>
      </c>
      <c r="AJ67" s="34">
        <v>0</v>
      </c>
      <c r="AK67" s="25">
        <v>51</v>
      </c>
      <c r="AL67" s="112">
        <f t="shared" si="5"/>
        <v>5.6070000000000002</v>
      </c>
      <c r="AM67" s="35">
        <f t="shared" si="19"/>
        <v>72.712680577849113</v>
      </c>
      <c r="AN67" s="36">
        <f t="shared" si="7"/>
        <v>5</v>
      </c>
      <c r="AO67" s="35">
        <f t="shared" si="8"/>
        <v>27.28731942215088</v>
      </c>
      <c r="AP67" s="30">
        <f t="shared" si="9"/>
        <v>49.955452601568069</v>
      </c>
      <c r="AQ67" s="107">
        <f t="shared" si="10"/>
        <v>0</v>
      </c>
      <c r="AR67" s="109">
        <f t="shared" si="11"/>
        <v>100</v>
      </c>
      <c r="AS67" s="34">
        <f t="shared" si="12"/>
        <v>10</v>
      </c>
      <c r="AT67" s="37">
        <v>3</v>
      </c>
      <c r="AU67" s="38">
        <f t="shared" si="13"/>
        <v>26.728439059158948</v>
      </c>
      <c r="AV67" s="37">
        <v>1</v>
      </c>
      <c r="AW67" s="66"/>
      <c r="AX67" s="37">
        <v>1</v>
      </c>
      <c r="AY67" s="37">
        <f t="shared" si="20"/>
        <v>8</v>
      </c>
      <c r="AZ67" s="37">
        <v>5</v>
      </c>
      <c r="BA67" s="37">
        <f t="shared" si="21"/>
        <v>40</v>
      </c>
      <c r="BB67" s="37">
        <v>0</v>
      </c>
      <c r="BC67" s="37">
        <v>11</v>
      </c>
      <c r="BD67" s="37">
        <v>0</v>
      </c>
      <c r="BE67" s="37" t="s">
        <v>375</v>
      </c>
      <c r="BF67" s="37" t="s">
        <v>376</v>
      </c>
      <c r="BG67" s="127">
        <f t="shared" si="16"/>
        <v>33</v>
      </c>
      <c r="BH67" s="75">
        <v>44</v>
      </c>
      <c r="BI67" s="75">
        <v>67</v>
      </c>
    </row>
    <row r="68" spans="1:64" x14ac:dyDescent="0.3">
      <c r="A68" s="28" t="s">
        <v>269</v>
      </c>
      <c r="B68" s="28" t="s">
        <v>282</v>
      </c>
      <c r="C68" s="29" t="s">
        <v>294</v>
      </c>
      <c r="D68" s="29" t="s">
        <v>296</v>
      </c>
      <c r="E68" s="102">
        <v>9354</v>
      </c>
      <c r="F68" s="31">
        <v>217.7</v>
      </c>
      <c r="G68" s="36">
        <f t="shared" si="17"/>
        <v>10</v>
      </c>
      <c r="H68" s="29" t="s">
        <v>351</v>
      </c>
      <c r="I68" s="69">
        <f t="shared" si="18"/>
        <v>5</v>
      </c>
      <c r="J68" s="32">
        <v>4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3">
        <v>8404</v>
      </c>
      <c r="V68" s="32">
        <v>2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1">
        <f t="shared" si="2"/>
        <v>2</v>
      </c>
      <c r="AH68" s="25">
        <f t="shared" si="3"/>
        <v>252.12</v>
      </c>
      <c r="AI68" s="25">
        <f t="shared" si="4"/>
        <v>159</v>
      </c>
      <c r="AJ68" s="34">
        <v>0</v>
      </c>
      <c r="AK68" s="25">
        <v>159</v>
      </c>
      <c r="AL68" s="112">
        <f t="shared" si="5"/>
        <v>7.5636000000000001</v>
      </c>
      <c r="AM68" s="35">
        <f t="shared" si="19"/>
        <v>36.934792955735361</v>
      </c>
      <c r="AN68" s="36">
        <f t="shared" si="7"/>
        <v>3</v>
      </c>
      <c r="AO68" s="35">
        <f t="shared" si="8"/>
        <v>63.065207044264639</v>
      </c>
      <c r="AP68" s="30">
        <f t="shared" si="9"/>
        <v>80.859525336754331</v>
      </c>
      <c r="AQ68" s="107">
        <f t="shared" si="10"/>
        <v>0</v>
      </c>
      <c r="AR68" s="109">
        <f t="shared" si="11"/>
        <v>100</v>
      </c>
      <c r="AS68" s="34">
        <f t="shared" si="12"/>
        <v>10</v>
      </c>
      <c r="AT68" s="37">
        <v>0</v>
      </c>
      <c r="AU68" s="38">
        <f t="shared" si="13"/>
        <v>0</v>
      </c>
      <c r="AV68" s="37">
        <v>1</v>
      </c>
      <c r="AW68" s="66"/>
      <c r="AX68" s="37">
        <v>1</v>
      </c>
      <c r="AY68" s="37">
        <f t="shared" si="20"/>
        <v>8</v>
      </c>
      <c r="AZ68" s="37">
        <v>5</v>
      </c>
      <c r="BA68" s="37">
        <f t="shared" si="21"/>
        <v>40</v>
      </c>
      <c r="BB68" s="37">
        <v>0</v>
      </c>
      <c r="BC68" s="37">
        <v>11</v>
      </c>
      <c r="BD68" s="37">
        <v>5</v>
      </c>
      <c r="BE68" s="37" t="s">
        <v>375</v>
      </c>
      <c r="BF68" s="37" t="s">
        <v>376</v>
      </c>
      <c r="BG68" s="127">
        <f t="shared" si="16"/>
        <v>33</v>
      </c>
      <c r="BH68" s="75">
        <v>40</v>
      </c>
      <c r="BI68" s="75">
        <v>48</v>
      </c>
    </row>
    <row r="69" spans="1:64" x14ac:dyDescent="0.3">
      <c r="A69" s="28" t="s">
        <v>269</v>
      </c>
      <c r="B69" s="28" t="s">
        <v>282</v>
      </c>
      <c r="C69" s="29" t="s">
        <v>287</v>
      </c>
      <c r="D69" s="29" t="s">
        <v>288</v>
      </c>
      <c r="E69" s="102">
        <v>54981</v>
      </c>
      <c r="F69" s="31">
        <v>1586.5</v>
      </c>
      <c r="G69" s="36">
        <f t="shared" si="17"/>
        <v>10</v>
      </c>
      <c r="H69" s="29" t="s">
        <v>352</v>
      </c>
      <c r="I69" s="69">
        <f t="shared" si="18"/>
        <v>3</v>
      </c>
      <c r="J69" s="32">
        <v>1</v>
      </c>
      <c r="K69" s="32">
        <v>1</v>
      </c>
      <c r="L69" s="32">
        <v>1</v>
      </c>
      <c r="M69" s="32">
        <v>1</v>
      </c>
      <c r="N69" s="32">
        <v>1</v>
      </c>
      <c r="O69" s="32">
        <v>1</v>
      </c>
      <c r="P69" s="32">
        <v>1</v>
      </c>
      <c r="Q69" s="32">
        <v>0</v>
      </c>
      <c r="R69" s="32">
        <v>0</v>
      </c>
      <c r="S69" s="32">
        <v>0</v>
      </c>
      <c r="T69" s="32">
        <v>0</v>
      </c>
      <c r="U69" s="33">
        <v>39797</v>
      </c>
      <c r="V69" s="32">
        <v>21</v>
      </c>
      <c r="W69" s="46">
        <v>0</v>
      </c>
      <c r="X69" s="46">
        <v>1</v>
      </c>
      <c r="Y69" s="46">
        <v>0</v>
      </c>
      <c r="Z69" s="46">
        <v>0</v>
      </c>
      <c r="AA69" s="46">
        <v>1</v>
      </c>
      <c r="AB69" s="46">
        <v>0</v>
      </c>
      <c r="AC69" s="46">
        <v>0</v>
      </c>
      <c r="AD69" s="46">
        <v>0</v>
      </c>
      <c r="AE69" s="46">
        <v>0</v>
      </c>
      <c r="AF69" s="32">
        <v>0</v>
      </c>
      <c r="AG69" s="31">
        <f t="shared" si="2"/>
        <v>23</v>
      </c>
      <c r="AH69" s="25">
        <f t="shared" si="3"/>
        <v>1193.9100000000001</v>
      </c>
      <c r="AI69" s="25">
        <f t="shared" si="4"/>
        <v>970</v>
      </c>
      <c r="AJ69" s="34">
        <v>18</v>
      </c>
      <c r="AK69" s="25">
        <v>952</v>
      </c>
      <c r="AL69" s="112">
        <f t="shared" si="5"/>
        <v>35.817300000000003</v>
      </c>
      <c r="AM69" s="35">
        <f t="shared" si="19"/>
        <v>18.754344967376106</v>
      </c>
      <c r="AN69" s="36">
        <f t="shared" si="7"/>
        <v>3</v>
      </c>
      <c r="AO69" s="35">
        <f t="shared" si="8"/>
        <v>81.245655032623901</v>
      </c>
      <c r="AP69" s="30">
        <f t="shared" si="9"/>
        <v>65.144868227205762</v>
      </c>
      <c r="AQ69" s="107">
        <f t="shared" si="10"/>
        <v>32.738582419381238</v>
      </c>
      <c r="AR69" s="109">
        <f t="shared" si="11"/>
        <v>49.744955649923369</v>
      </c>
      <c r="AS69" s="34">
        <f t="shared" si="12"/>
        <v>3</v>
      </c>
      <c r="AT69" s="37">
        <v>5</v>
      </c>
      <c r="AU69" s="38">
        <f t="shared" si="13"/>
        <v>9.0940506720503436</v>
      </c>
      <c r="AV69" s="37">
        <v>2</v>
      </c>
      <c r="AW69" s="66"/>
      <c r="AX69" s="37">
        <v>56</v>
      </c>
      <c r="AY69" s="37">
        <f t="shared" si="20"/>
        <v>448</v>
      </c>
      <c r="AZ69" s="37">
        <v>7</v>
      </c>
      <c r="BA69" s="37">
        <f t="shared" si="21"/>
        <v>56</v>
      </c>
      <c r="BB69" s="37">
        <v>14</v>
      </c>
      <c r="BC69" s="37">
        <v>8</v>
      </c>
      <c r="BD69" s="37">
        <v>10</v>
      </c>
      <c r="BE69" s="37" t="s">
        <v>375</v>
      </c>
      <c r="BF69" s="37" t="s">
        <v>376</v>
      </c>
      <c r="BG69" s="128">
        <f t="shared" si="16"/>
        <v>29</v>
      </c>
      <c r="BH69" s="75">
        <v>448</v>
      </c>
      <c r="BI69" s="75">
        <v>396</v>
      </c>
    </row>
    <row r="70" spans="1:64" x14ac:dyDescent="0.3">
      <c r="A70" s="28" t="s">
        <v>269</v>
      </c>
      <c r="B70" s="28" t="s">
        <v>282</v>
      </c>
      <c r="C70" s="29" t="s">
        <v>287</v>
      </c>
      <c r="D70" s="29" t="s">
        <v>291</v>
      </c>
      <c r="E70" s="102">
        <v>13755</v>
      </c>
      <c r="F70" s="31">
        <v>388.6</v>
      </c>
      <c r="G70" s="36">
        <f t="shared" ref="G70:G101" si="22">IFERROR(IF(F70&lt;10,0,IF(F70&lt;50,3,IF(F70&lt;75,5,IF(F70&lt;100,8,10)))),"")</f>
        <v>10</v>
      </c>
      <c r="H70" s="29" t="s">
        <v>352</v>
      </c>
      <c r="I70" s="69">
        <f t="shared" ref="I70:I101" si="23">VLOOKUP(H70,ponderacion,2,FALSE)</f>
        <v>3</v>
      </c>
      <c r="J70" s="32">
        <v>2</v>
      </c>
      <c r="K70" s="32">
        <v>1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3">
        <v>7077</v>
      </c>
      <c r="V70" s="32">
        <v>0</v>
      </c>
      <c r="W70" s="32">
        <v>0</v>
      </c>
      <c r="X70" s="32">
        <v>1</v>
      </c>
      <c r="Y70" s="32">
        <v>0</v>
      </c>
      <c r="Z70" s="32">
        <v>0</v>
      </c>
      <c r="AA70" s="32">
        <v>0</v>
      </c>
      <c r="AB70" s="32">
        <v>0</v>
      </c>
      <c r="AC70" s="32">
        <v>0</v>
      </c>
      <c r="AD70" s="32">
        <v>0</v>
      </c>
      <c r="AE70" s="32">
        <v>0</v>
      </c>
      <c r="AF70" s="32">
        <v>0</v>
      </c>
      <c r="AG70" s="31">
        <f t="shared" ref="AG70:AG133" si="24">SUM(V70:AF70)</f>
        <v>1</v>
      </c>
      <c r="AH70" s="25">
        <f t="shared" ref="AH70:AH133" si="25">+(U70*3)/100</f>
        <v>212.31</v>
      </c>
      <c r="AI70" s="25">
        <f t="shared" ref="AI70:AI133" si="26">+AJ70+AK70</f>
        <v>112</v>
      </c>
      <c r="AJ70" s="34">
        <v>0</v>
      </c>
      <c r="AK70" s="25">
        <v>112</v>
      </c>
      <c r="AL70" s="112">
        <f t="shared" ref="AL70:AL133" si="27">(AH70*3)/100</f>
        <v>6.3693000000000008</v>
      </c>
      <c r="AM70" s="35">
        <f t="shared" ref="AM70:AM101" si="28">IFERROR(((AH70-AI70)/AH70)*100,"")</f>
        <v>47.246950214309265</v>
      </c>
      <c r="AN70" s="36">
        <f t="shared" ref="AN70:AN133" si="29">IFERROR(IF(AM70&lt;10,0,IF(AM70&lt;50,3,IF(AM70&lt;75,5,IF(AM70&lt;100,8,10)))),"")</f>
        <v>3</v>
      </c>
      <c r="AO70" s="35">
        <f t="shared" ref="AO70:AO133" si="30">IFERROR(AI70/AH70*100,0)</f>
        <v>52.753049785690735</v>
      </c>
      <c r="AP70" s="30">
        <f t="shared" ref="AP70:AP133" si="31">((AH70*0.03)/E70)*100000</f>
        <v>46.305343511450381</v>
      </c>
      <c r="AQ70" s="107">
        <f t="shared" ref="AQ70:AQ133" si="32">(AJ70/E70)*100000</f>
        <v>0</v>
      </c>
      <c r="AR70" s="109">
        <f t="shared" ref="AR70:AR133" si="33">IFERROR(((AP70-AQ70)/AP70)*100,"")</f>
        <v>100</v>
      </c>
      <c r="AS70" s="34">
        <f t="shared" ref="AS70:AS133" si="34">IFERROR(IF(AR70&lt;10,0,IF(AR70&lt;50,3,IF(AR70&lt;75,5,IF(AR70&lt;100,8,10)))),"")</f>
        <v>10</v>
      </c>
      <c r="AT70" s="37">
        <v>1</v>
      </c>
      <c r="AU70" s="38">
        <f t="shared" ref="AU70:AU133" si="35">(AT70/E70)*100000</f>
        <v>7.2700836059614682</v>
      </c>
      <c r="AV70" s="37">
        <v>1</v>
      </c>
      <c r="AW70" s="66"/>
      <c r="AX70" s="37">
        <v>1</v>
      </c>
      <c r="AY70" s="37">
        <f t="shared" ref="AY70:AY101" si="36">+AX70*8</f>
        <v>8</v>
      </c>
      <c r="AZ70" s="37">
        <v>9</v>
      </c>
      <c r="BA70" s="37">
        <f t="shared" ref="BA70:BA101" si="37">+AZ70*8</f>
        <v>72</v>
      </c>
      <c r="BB70" s="37">
        <v>2</v>
      </c>
      <c r="BC70" s="37">
        <v>9</v>
      </c>
      <c r="BD70" s="37">
        <v>5</v>
      </c>
      <c r="BE70" s="37" t="s">
        <v>375</v>
      </c>
      <c r="BF70" s="37" t="s">
        <v>376</v>
      </c>
      <c r="BG70" s="128">
        <f t="shared" ref="BG70:BG133" si="38">+G70+I70+AN70+AS70+BD70</f>
        <v>31</v>
      </c>
      <c r="BH70" s="75">
        <v>43</v>
      </c>
      <c r="BI70" s="75">
        <v>89</v>
      </c>
    </row>
    <row r="71" spans="1:64" x14ac:dyDescent="0.3">
      <c r="A71" s="28" t="s">
        <v>269</v>
      </c>
      <c r="B71" s="28" t="s">
        <v>282</v>
      </c>
      <c r="C71" s="29" t="s">
        <v>283</v>
      </c>
      <c r="D71" s="29" t="s">
        <v>284</v>
      </c>
      <c r="E71" s="102">
        <v>10943</v>
      </c>
      <c r="F71" s="31">
        <v>267.7</v>
      </c>
      <c r="G71" s="36">
        <f t="shared" si="22"/>
        <v>10</v>
      </c>
      <c r="H71" s="29" t="s">
        <v>351</v>
      </c>
      <c r="I71" s="69">
        <f t="shared" si="23"/>
        <v>5</v>
      </c>
      <c r="J71" s="32">
        <v>4</v>
      </c>
      <c r="K71" s="32">
        <v>1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3">
        <v>8080</v>
      </c>
      <c r="V71" s="32">
        <v>1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</v>
      </c>
      <c r="AC71" s="32">
        <v>0</v>
      </c>
      <c r="AD71" s="32">
        <v>0</v>
      </c>
      <c r="AE71" s="32">
        <v>0</v>
      </c>
      <c r="AF71" s="32">
        <v>0</v>
      </c>
      <c r="AG71" s="31">
        <f t="shared" si="24"/>
        <v>1</v>
      </c>
      <c r="AH71" s="25">
        <f t="shared" si="25"/>
        <v>242.4</v>
      </c>
      <c r="AI71" s="25">
        <f t="shared" si="26"/>
        <v>105</v>
      </c>
      <c r="AJ71" s="34">
        <v>0</v>
      </c>
      <c r="AK71" s="25">
        <v>105</v>
      </c>
      <c r="AL71" s="112">
        <f t="shared" si="27"/>
        <v>7.2720000000000002</v>
      </c>
      <c r="AM71" s="35">
        <f t="shared" si="28"/>
        <v>56.68316831683169</v>
      </c>
      <c r="AN71" s="36">
        <f t="shared" si="29"/>
        <v>5</v>
      </c>
      <c r="AO71" s="35">
        <f t="shared" si="30"/>
        <v>43.316831683168317</v>
      </c>
      <c r="AP71" s="30">
        <f t="shared" si="31"/>
        <v>66.453440555606335</v>
      </c>
      <c r="AQ71" s="107">
        <f t="shared" si="32"/>
        <v>0</v>
      </c>
      <c r="AR71" s="109">
        <f t="shared" si="33"/>
        <v>100</v>
      </c>
      <c r="AS71" s="34">
        <f t="shared" si="34"/>
        <v>10</v>
      </c>
      <c r="AT71" s="37">
        <v>4</v>
      </c>
      <c r="AU71" s="38">
        <f t="shared" si="35"/>
        <v>36.553047610344514</v>
      </c>
      <c r="AV71" s="37">
        <v>1</v>
      </c>
      <c r="AW71" s="66"/>
      <c r="AX71" s="37">
        <v>1</v>
      </c>
      <c r="AY71" s="37">
        <f t="shared" si="36"/>
        <v>8</v>
      </c>
      <c r="AZ71" s="37">
        <v>4</v>
      </c>
      <c r="BA71" s="37">
        <f t="shared" si="37"/>
        <v>32</v>
      </c>
      <c r="BB71" s="37">
        <v>1</v>
      </c>
      <c r="BC71" s="37">
        <v>10</v>
      </c>
      <c r="BD71" s="37">
        <v>0</v>
      </c>
      <c r="BE71" s="37" t="s">
        <v>375</v>
      </c>
      <c r="BF71" s="37" t="s">
        <v>376</v>
      </c>
      <c r="BG71" s="128">
        <f t="shared" si="38"/>
        <v>30</v>
      </c>
      <c r="BH71" s="75">
        <v>46</v>
      </c>
      <c r="BI71" s="75">
        <v>43</v>
      </c>
    </row>
    <row r="72" spans="1:64" x14ac:dyDescent="0.3">
      <c r="A72" s="28" t="s">
        <v>269</v>
      </c>
      <c r="B72" s="28" t="s">
        <v>282</v>
      </c>
      <c r="C72" s="29" t="s">
        <v>287</v>
      </c>
      <c r="D72" s="29" t="s">
        <v>290</v>
      </c>
      <c r="E72" s="102">
        <v>9207</v>
      </c>
      <c r="F72" s="31">
        <v>449.2</v>
      </c>
      <c r="G72" s="36">
        <f t="shared" si="22"/>
        <v>10</v>
      </c>
      <c r="H72" s="29" t="s">
        <v>350</v>
      </c>
      <c r="I72" s="69">
        <f t="shared" si="23"/>
        <v>8</v>
      </c>
      <c r="J72" s="32">
        <v>3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3">
        <v>5968</v>
      </c>
      <c r="V72" s="32">
        <v>1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1">
        <f t="shared" si="24"/>
        <v>1</v>
      </c>
      <c r="AH72" s="25">
        <f t="shared" si="25"/>
        <v>179.04</v>
      </c>
      <c r="AI72" s="25">
        <f t="shared" si="26"/>
        <v>99</v>
      </c>
      <c r="AJ72" s="34">
        <v>1</v>
      </c>
      <c r="AK72" s="25">
        <v>98</v>
      </c>
      <c r="AL72" s="112">
        <f t="shared" si="27"/>
        <v>5.3712</v>
      </c>
      <c r="AM72" s="35">
        <f t="shared" si="28"/>
        <v>44.705093833780154</v>
      </c>
      <c r="AN72" s="36">
        <f t="shared" si="29"/>
        <v>3</v>
      </c>
      <c r="AO72" s="35">
        <f t="shared" si="30"/>
        <v>55.294906166219839</v>
      </c>
      <c r="AP72" s="30">
        <f t="shared" si="31"/>
        <v>58.338220918866078</v>
      </c>
      <c r="AQ72" s="107">
        <f t="shared" si="32"/>
        <v>10.86130118388183</v>
      </c>
      <c r="AR72" s="109">
        <f t="shared" si="33"/>
        <v>81.382186476020252</v>
      </c>
      <c r="AS72" s="34">
        <f t="shared" si="34"/>
        <v>8</v>
      </c>
      <c r="AT72" s="37">
        <v>0</v>
      </c>
      <c r="AU72" s="38">
        <f t="shared" si="35"/>
        <v>0</v>
      </c>
      <c r="AV72" s="37">
        <v>0</v>
      </c>
      <c r="AW72" s="66"/>
      <c r="AX72" s="37">
        <v>1</v>
      </c>
      <c r="AY72" s="37">
        <f t="shared" si="36"/>
        <v>8</v>
      </c>
      <c r="AZ72" s="37">
        <v>6</v>
      </c>
      <c r="BA72" s="37">
        <f t="shared" si="37"/>
        <v>48</v>
      </c>
      <c r="BB72" s="37">
        <v>0</v>
      </c>
      <c r="BC72" s="37">
        <v>8</v>
      </c>
      <c r="BD72" s="37">
        <v>0</v>
      </c>
      <c r="BE72" s="37" t="s">
        <v>375</v>
      </c>
      <c r="BF72" s="37" t="s">
        <v>376</v>
      </c>
      <c r="BG72" s="128">
        <f t="shared" si="38"/>
        <v>29</v>
      </c>
      <c r="BH72" s="75">
        <v>24</v>
      </c>
      <c r="BI72" s="75">
        <v>35</v>
      </c>
      <c r="BJ72" s="1"/>
      <c r="BK72" s="1"/>
      <c r="BL72" s="1"/>
    </row>
    <row r="73" spans="1:64" x14ac:dyDescent="0.3">
      <c r="A73" s="28" t="s">
        <v>269</v>
      </c>
      <c r="B73" s="28" t="s">
        <v>282</v>
      </c>
      <c r="C73" s="29" t="s">
        <v>294</v>
      </c>
      <c r="D73" s="29" t="s">
        <v>298</v>
      </c>
      <c r="E73" s="102">
        <v>24541</v>
      </c>
      <c r="F73" s="31">
        <v>76.2</v>
      </c>
      <c r="G73" s="36">
        <f t="shared" si="22"/>
        <v>8</v>
      </c>
      <c r="H73" s="29" t="s">
        <v>351</v>
      </c>
      <c r="I73" s="69">
        <f t="shared" si="23"/>
        <v>5</v>
      </c>
      <c r="J73" s="32">
        <v>3</v>
      </c>
      <c r="K73" s="32">
        <v>0</v>
      </c>
      <c r="L73" s="32">
        <v>0</v>
      </c>
      <c r="M73" s="32">
        <v>1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3">
        <v>21838</v>
      </c>
      <c r="V73" s="32">
        <v>1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2">
        <v>0</v>
      </c>
      <c r="AC73" s="32">
        <v>0</v>
      </c>
      <c r="AD73" s="32">
        <v>0</v>
      </c>
      <c r="AE73" s="32">
        <v>0</v>
      </c>
      <c r="AF73" s="32">
        <v>0</v>
      </c>
      <c r="AG73" s="31">
        <f t="shared" si="24"/>
        <v>1</v>
      </c>
      <c r="AH73" s="25">
        <f t="shared" si="25"/>
        <v>655.14</v>
      </c>
      <c r="AI73" s="25">
        <f t="shared" si="26"/>
        <v>469</v>
      </c>
      <c r="AJ73" s="34">
        <v>1</v>
      </c>
      <c r="AK73" s="25">
        <v>468</v>
      </c>
      <c r="AL73" s="112">
        <f t="shared" si="27"/>
        <v>19.654199999999999</v>
      </c>
      <c r="AM73" s="35">
        <f t="shared" si="28"/>
        <v>28.412247763836735</v>
      </c>
      <c r="AN73" s="36">
        <f t="shared" si="29"/>
        <v>3</v>
      </c>
      <c r="AO73" s="35">
        <f t="shared" si="30"/>
        <v>71.587752236163254</v>
      </c>
      <c r="AP73" s="30">
        <f t="shared" si="31"/>
        <v>80.087201010553756</v>
      </c>
      <c r="AQ73" s="107">
        <f t="shared" si="32"/>
        <v>4.0748135772788396</v>
      </c>
      <c r="AR73" s="109">
        <f t="shared" si="33"/>
        <v>94.912028981082912</v>
      </c>
      <c r="AS73" s="34">
        <f t="shared" si="34"/>
        <v>8</v>
      </c>
      <c r="AT73" s="37">
        <v>6</v>
      </c>
      <c r="AU73" s="38">
        <f t="shared" si="35"/>
        <v>24.448881463673036</v>
      </c>
      <c r="AV73" s="37">
        <v>1</v>
      </c>
      <c r="AW73" s="66"/>
      <c r="AX73" s="37">
        <v>18</v>
      </c>
      <c r="AY73" s="37">
        <f t="shared" si="36"/>
        <v>144</v>
      </c>
      <c r="AZ73" s="37">
        <v>26</v>
      </c>
      <c r="BA73" s="37">
        <f t="shared" si="37"/>
        <v>208</v>
      </c>
      <c r="BB73" s="37">
        <v>9</v>
      </c>
      <c r="BC73" s="37">
        <v>18</v>
      </c>
      <c r="BD73" s="37">
        <v>5</v>
      </c>
      <c r="BE73" s="37" t="s">
        <v>375</v>
      </c>
      <c r="BF73" s="37" t="s">
        <v>376</v>
      </c>
      <c r="BG73" s="128">
        <f t="shared" si="38"/>
        <v>29</v>
      </c>
      <c r="BH73" s="75">
        <v>99</v>
      </c>
      <c r="BI73" s="75">
        <v>166</v>
      </c>
      <c r="BJ73" s="1"/>
      <c r="BK73" s="1"/>
      <c r="BL73" s="1"/>
    </row>
    <row r="74" spans="1:64" x14ac:dyDescent="0.3">
      <c r="A74" s="28" t="s">
        <v>269</v>
      </c>
      <c r="B74" s="28" t="s">
        <v>282</v>
      </c>
      <c r="C74" s="29" t="s">
        <v>294</v>
      </c>
      <c r="D74" s="29" t="s">
        <v>297</v>
      </c>
      <c r="E74" s="102">
        <v>49799</v>
      </c>
      <c r="F74" s="31">
        <v>482.2</v>
      </c>
      <c r="G74" s="36">
        <f t="shared" si="22"/>
        <v>10</v>
      </c>
      <c r="H74" s="29" t="s">
        <v>352</v>
      </c>
      <c r="I74" s="69">
        <f t="shared" si="23"/>
        <v>3</v>
      </c>
      <c r="J74" s="32">
        <v>2</v>
      </c>
      <c r="K74" s="32">
        <v>1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3">
        <v>34789</v>
      </c>
      <c r="V74" s="32">
        <v>9</v>
      </c>
      <c r="W74" s="32">
        <v>0</v>
      </c>
      <c r="X74" s="32">
        <v>1</v>
      </c>
      <c r="Y74" s="32">
        <v>0</v>
      </c>
      <c r="Z74" s="32">
        <v>0</v>
      </c>
      <c r="AA74" s="32">
        <v>0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1">
        <f t="shared" si="24"/>
        <v>10</v>
      </c>
      <c r="AH74" s="25">
        <f t="shared" si="25"/>
        <v>1043.67</v>
      </c>
      <c r="AI74" s="25">
        <f t="shared" si="26"/>
        <v>314</v>
      </c>
      <c r="AJ74" s="34">
        <v>4</v>
      </c>
      <c r="AK74" s="25">
        <v>310</v>
      </c>
      <c r="AL74" s="112">
        <f t="shared" si="27"/>
        <v>31.310100000000002</v>
      </c>
      <c r="AM74" s="35">
        <f t="shared" si="28"/>
        <v>69.91386166125308</v>
      </c>
      <c r="AN74" s="36">
        <f t="shared" si="29"/>
        <v>5</v>
      </c>
      <c r="AO74" s="35">
        <f t="shared" si="30"/>
        <v>30.08613833874692</v>
      </c>
      <c r="AP74" s="30">
        <f t="shared" si="31"/>
        <v>62.872949256009164</v>
      </c>
      <c r="AQ74" s="107">
        <f t="shared" si="32"/>
        <v>8.0322898050161662</v>
      </c>
      <c r="AR74" s="109">
        <f t="shared" si="33"/>
        <v>87.224569707538464</v>
      </c>
      <c r="AS74" s="34">
        <f t="shared" si="34"/>
        <v>8</v>
      </c>
      <c r="AT74" s="37">
        <v>12</v>
      </c>
      <c r="AU74" s="38">
        <f t="shared" si="35"/>
        <v>24.096869415048495</v>
      </c>
      <c r="AV74" s="37">
        <v>1</v>
      </c>
      <c r="AW74" s="66"/>
      <c r="AX74" s="37">
        <v>4</v>
      </c>
      <c r="AY74" s="37">
        <f t="shared" si="36"/>
        <v>32</v>
      </c>
      <c r="AZ74" s="37">
        <v>25</v>
      </c>
      <c r="BA74" s="37">
        <f t="shared" si="37"/>
        <v>200</v>
      </c>
      <c r="BB74" s="37">
        <v>3</v>
      </c>
      <c r="BC74" s="37">
        <v>47</v>
      </c>
      <c r="BD74" s="37">
        <v>0</v>
      </c>
      <c r="BE74" s="37" t="s">
        <v>375</v>
      </c>
      <c r="BF74" s="37" t="s">
        <v>376</v>
      </c>
      <c r="BG74" s="128">
        <f t="shared" si="38"/>
        <v>26</v>
      </c>
      <c r="BH74" s="75">
        <v>186</v>
      </c>
      <c r="BI74" s="75">
        <v>301</v>
      </c>
      <c r="BJ74" s="1"/>
      <c r="BK74" s="1"/>
      <c r="BL74" s="1"/>
    </row>
    <row r="75" spans="1:64" x14ac:dyDescent="0.3">
      <c r="A75" s="28" t="s">
        <v>269</v>
      </c>
      <c r="B75" s="28" t="s">
        <v>282</v>
      </c>
      <c r="C75" s="29" t="s">
        <v>299</v>
      </c>
      <c r="D75" s="29" t="s">
        <v>302</v>
      </c>
      <c r="E75" s="102">
        <v>19724</v>
      </c>
      <c r="F75" s="31">
        <v>564.4</v>
      </c>
      <c r="G75" s="36">
        <f t="shared" si="22"/>
        <v>10</v>
      </c>
      <c r="H75" s="29" t="s">
        <v>352</v>
      </c>
      <c r="I75" s="69">
        <f t="shared" si="23"/>
        <v>3</v>
      </c>
      <c r="J75" s="32">
        <v>5</v>
      </c>
      <c r="K75" s="32">
        <v>1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3">
        <v>15080</v>
      </c>
      <c r="V75" s="32">
        <v>2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32">
        <v>0</v>
      </c>
      <c r="AG75" s="31">
        <f t="shared" si="24"/>
        <v>2</v>
      </c>
      <c r="AH75" s="25">
        <f t="shared" si="25"/>
        <v>452.4</v>
      </c>
      <c r="AI75" s="25">
        <f t="shared" si="26"/>
        <v>263</v>
      </c>
      <c r="AJ75" s="34">
        <v>0</v>
      </c>
      <c r="AK75" s="25">
        <v>263</v>
      </c>
      <c r="AL75" s="112">
        <f t="shared" si="27"/>
        <v>13.571999999999997</v>
      </c>
      <c r="AM75" s="35">
        <f t="shared" si="28"/>
        <v>41.865605658709107</v>
      </c>
      <c r="AN75" s="36">
        <f t="shared" si="29"/>
        <v>3</v>
      </c>
      <c r="AO75" s="35">
        <f t="shared" si="30"/>
        <v>58.134394341290893</v>
      </c>
      <c r="AP75" s="30">
        <f t="shared" si="31"/>
        <v>68.809572094909754</v>
      </c>
      <c r="AQ75" s="107">
        <f t="shared" si="32"/>
        <v>0</v>
      </c>
      <c r="AR75" s="109">
        <f t="shared" si="33"/>
        <v>100</v>
      </c>
      <c r="AS75" s="34">
        <f t="shared" si="34"/>
        <v>10</v>
      </c>
      <c r="AT75" s="37">
        <v>4</v>
      </c>
      <c r="AU75" s="38">
        <f t="shared" si="35"/>
        <v>20.279862096937741</v>
      </c>
      <c r="AV75" s="37">
        <v>1</v>
      </c>
      <c r="AW75" s="66"/>
      <c r="AX75" s="37">
        <v>1</v>
      </c>
      <c r="AY75" s="37">
        <f t="shared" si="36"/>
        <v>8</v>
      </c>
      <c r="AZ75" s="37">
        <v>22</v>
      </c>
      <c r="BA75" s="37">
        <f t="shared" si="37"/>
        <v>176</v>
      </c>
      <c r="BB75" s="37">
        <v>2</v>
      </c>
      <c r="BC75" s="37">
        <v>12</v>
      </c>
      <c r="BD75" s="37">
        <v>0</v>
      </c>
      <c r="BE75" s="37" t="s">
        <v>375</v>
      </c>
      <c r="BF75" s="37" t="s">
        <v>376</v>
      </c>
      <c r="BG75" s="128">
        <f t="shared" si="38"/>
        <v>26</v>
      </c>
      <c r="BH75" s="75">
        <v>79</v>
      </c>
      <c r="BI75" s="75">
        <v>83</v>
      </c>
      <c r="BJ75" s="1"/>
      <c r="BK75" s="1"/>
      <c r="BL75" s="1"/>
    </row>
    <row r="76" spans="1:64" x14ac:dyDescent="0.3">
      <c r="A76" s="28" t="s">
        <v>4</v>
      </c>
      <c r="B76" s="28" t="s">
        <v>43</v>
      </c>
      <c r="C76" s="29" t="s">
        <v>58</v>
      </c>
      <c r="D76" s="29" t="s">
        <v>62</v>
      </c>
      <c r="E76" s="102">
        <v>9160</v>
      </c>
      <c r="F76" s="30">
        <v>308.2</v>
      </c>
      <c r="G76" s="36">
        <f t="shared" si="22"/>
        <v>10</v>
      </c>
      <c r="H76" s="29" t="s">
        <v>351</v>
      </c>
      <c r="I76" s="69">
        <f t="shared" si="23"/>
        <v>5</v>
      </c>
      <c r="J76" s="45">
        <v>2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32">
        <v>0</v>
      </c>
      <c r="R76" s="45">
        <v>0</v>
      </c>
      <c r="S76" s="45">
        <v>0</v>
      </c>
      <c r="T76" s="45">
        <v>0</v>
      </c>
      <c r="U76" s="33">
        <v>8490</v>
      </c>
      <c r="V76" s="32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31">
        <f t="shared" si="24"/>
        <v>0</v>
      </c>
      <c r="AH76" s="25">
        <f t="shared" si="25"/>
        <v>254.7</v>
      </c>
      <c r="AI76" s="25">
        <f t="shared" si="26"/>
        <v>51</v>
      </c>
      <c r="AJ76" s="34">
        <v>0</v>
      </c>
      <c r="AK76" s="25">
        <v>51</v>
      </c>
      <c r="AL76" s="112">
        <f t="shared" si="27"/>
        <v>7.6409999999999991</v>
      </c>
      <c r="AM76" s="35">
        <f t="shared" si="28"/>
        <v>79.976442873969376</v>
      </c>
      <c r="AN76" s="36">
        <f t="shared" si="29"/>
        <v>8</v>
      </c>
      <c r="AO76" s="35">
        <f t="shared" si="30"/>
        <v>20.023557126030624</v>
      </c>
      <c r="AP76" s="30">
        <f t="shared" si="31"/>
        <v>83.417030567685572</v>
      </c>
      <c r="AQ76" s="107">
        <f t="shared" si="32"/>
        <v>0</v>
      </c>
      <c r="AR76" s="109">
        <f t="shared" si="33"/>
        <v>100</v>
      </c>
      <c r="AS76" s="34">
        <f t="shared" si="34"/>
        <v>10</v>
      </c>
      <c r="AT76" s="37">
        <v>0</v>
      </c>
      <c r="AU76" s="38">
        <f t="shared" si="35"/>
        <v>0</v>
      </c>
      <c r="AV76" s="37">
        <v>0</v>
      </c>
      <c r="AW76" s="66" t="s">
        <v>444</v>
      </c>
      <c r="AX76" s="37">
        <v>2</v>
      </c>
      <c r="AY76" s="37">
        <f t="shared" si="36"/>
        <v>16</v>
      </c>
      <c r="AZ76" s="37">
        <v>4</v>
      </c>
      <c r="BA76" s="37">
        <f t="shared" si="37"/>
        <v>32</v>
      </c>
      <c r="BB76" s="37">
        <v>0</v>
      </c>
      <c r="BC76" s="37">
        <v>4</v>
      </c>
      <c r="BD76" s="37">
        <v>10</v>
      </c>
      <c r="BE76" s="37" t="s">
        <v>428</v>
      </c>
      <c r="BF76" s="37" t="s">
        <v>429</v>
      </c>
      <c r="BG76" s="127">
        <f t="shared" si="38"/>
        <v>43</v>
      </c>
      <c r="BH76" s="75">
        <v>85</v>
      </c>
      <c r="BI76" s="75">
        <v>127</v>
      </c>
      <c r="BJ76" s="1"/>
      <c r="BK76" s="1"/>
      <c r="BL76" s="1"/>
    </row>
    <row r="77" spans="1:64" x14ac:dyDescent="0.3">
      <c r="A77" s="28" t="s">
        <v>4</v>
      </c>
      <c r="B77" s="28" t="s">
        <v>43</v>
      </c>
      <c r="C77" s="29" t="s">
        <v>44</v>
      </c>
      <c r="D77" s="29" t="s">
        <v>51</v>
      </c>
      <c r="E77" s="102">
        <v>28196</v>
      </c>
      <c r="F77" s="40">
        <v>1241.5999999999999</v>
      </c>
      <c r="G77" s="36">
        <f t="shared" si="22"/>
        <v>10</v>
      </c>
      <c r="H77" s="29" t="s">
        <v>352</v>
      </c>
      <c r="I77" s="69">
        <f t="shared" si="23"/>
        <v>3</v>
      </c>
      <c r="J77" s="45">
        <v>1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32">
        <v>0</v>
      </c>
      <c r="R77" s="45">
        <v>0</v>
      </c>
      <c r="S77" s="45">
        <v>0</v>
      </c>
      <c r="T77" s="45">
        <v>0</v>
      </c>
      <c r="U77" s="33">
        <v>12019</v>
      </c>
      <c r="V77" s="32">
        <v>9</v>
      </c>
      <c r="W77" s="41">
        <v>0</v>
      </c>
      <c r="X77" s="41">
        <v>1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3">
        <v>0</v>
      </c>
      <c r="AG77" s="31">
        <f t="shared" si="24"/>
        <v>10</v>
      </c>
      <c r="AH77" s="25">
        <f t="shared" si="25"/>
        <v>360.57</v>
      </c>
      <c r="AI77" s="25">
        <f t="shared" si="26"/>
        <v>82</v>
      </c>
      <c r="AJ77" s="34">
        <v>0</v>
      </c>
      <c r="AK77" s="25">
        <v>82</v>
      </c>
      <c r="AL77" s="112">
        <f t="shared" si="27"/>
        <v>10.8171</v>
      </c>
      <c r="AM77" s="35">
        <f t="shared" si="28"/>
        <v>77.258230024683144</v>
      </c>
      <c r="AN77" s="36">
        <f t="shared" si="29"/>
        <v>8</v>
      </c>
      <c r="AO77" s="35">
        <f t="shared" si="30"/>
        <v>22.74176997531686</v>
      </c>
      <c r="AP77" s="30">
        <f t="shared" si="31"/>
        <v>38.363952333664351</v>
      </c>
      <c r="AQ77" s="107">
        <f t="shared" si="32"/>
        <v>0</v>
      </c>
      <c r="AR77" s="109">
        <f t="shared" si="33"/>
        <v>100</v>
      </c>
      <c r="AS77" s="34">
        <f t="shared" si="34"/>
        <v>10</v>
      </c>
      <c r="AT77" s="37">
        <v>7</v>
      </c>
      <c r="AU77" s="38">
        <f t="shared" si="35"/>
        <v>24.826216484607745</v>
      </c>
      <c r="AV77" s="37">
        <v>1</v>
      </c>
      <c r="AW77" s="66"/>
      <c r="AX77" s="37">
        <v>3</v>
      </c>
      <c r="AY77" s="37">
        <f t="shared" si="36"/>
        <v>24</v>
      </c>
      <c r="AZ77" s="37">
        <v>4</v>
      </c>
      <c r="BA77" s="37">
        <f t="shared" si="37"/>
        <v>32</v>
      </c>
      <c r="BB77" s="37">
        <v>1</v>
      </c>
      <c r="BC77" s="37">
        <v>3</v>
      </c>
      <c r="BD77" s="37">
        <v>10</v>
      </c>
      <c r="BE77" s="37" t="s">
        <v>428</v>
      </c>
      <c r="BF77" s="37" t="s">
        <v>429</v>
      </c>
      <c r="BG77" s="127">
        <f t="shared" si="38"/>
        <v>41</v>
      </c>
      <c r="BH77" s="75">
        <v>103</v>
      </c>
      <c r="BI77" s="75">
        <v>186</v>
      </c>
      <c r="BJ77" s="1"/>
      <c r="BK77" s="1"/>
      <c r="BL77" s="1"/>
    </row>
    <row r="78" spans="1:64" x14ac:dyDescent="0.3">
      <c r="A78" s="28" t="s">
        <v>4</v>
      </c>
      <c r="B78" s="28" t="s">
        <v>43</v>
      </c>
      <c r="C78" s="29" t="s">
        <v>44</v>
      </c>
      <c r="D78" s="29" t="s">
        <v>47</v>
      </c>
      <c r="E78" s="102">
        <v>16148</v>
      </c>
      <c r="F78" s="30">
        <v>364.3</v>
      </c>
      <c r="G78" s="36">
        <f t="shared" si="22"/>
        <v>10</v>
      </c>
      <c r="H78" s="29" t="s">
        <v>351</v>
      </c>
      <c r="I78" s="69">
        <f t="shared" si="23"/>
        <v>5</v>
      </c>
      <c r="J78" s="45">
        <v>1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32">
        <v>0</v>
      </c>
      <c r="R78" s="45">
        <v>0</v>
      </c>
      <c r="S78" s="45">
        <v>0</v>
      </c>
      <c r="T78" s="45">
        <v>0</v>
      </c>
      <c r="U78" s="33">
        <v>6282</v>
      </c>
      <c r="V78" s="32">
        <v>3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3">
        <v>0</v>
      </c>
      <c r="AG78" s="31">
        <f t="shared" si="24"/>
        <v>3</v>
      </c>
      <c r="AH78" s="25">
        <f t="shared" si="25"/>
        <v>188.46</v>
      </c>
      <c r="AI78" s="25">
        <f t="shared" si="26"/>
        <v>73</v>
      </c>
      <c r="AJ78" s="34">
        <v>0</v>
      </c>
      <c r="AK78" s="25">
        <v>73</v>
      </c>
      <c r="AL78" s="112">
        <f t="shared" si="27"/>
        <v>5.6538000000000004</v>
      </c>
      <c r="AM78" s="35">
        <f t="shared" si="28"/>
        <v>61.264989918285053</v>
      </c>
      <c r="AN78" s="36">
        <f t="shared" si="29"/>
        <v>5</v>
      </c>
      <c r="AO78" s="35">
        <f t="shared" si="30"/>
        <v>38.735010081714947</v>
      </c>
      <c r="AP78" s="30">
        <f t="shared" si="31"/>
        <v>35.012385434728763</v>
      </c>
      <c r="AQ78" s="107">
        <f t="shared" si="32"/>
        <v>0</v>
      </c>
      <c r="AR78" s="109">
        <f t="shared" si="33"/>
        <v>100</v>
      </c>
      <c r="AS78" s="34">
        <f t="shared" si="34"/>
        <v>10</v>
      </c>
      <c r="AT78" s="37">
        <v>3</v>
      </c>
      <c r="AU78" s="38">
        <f t="shared" si="35"/>
        <v>18.57815209313847</v>
      </c>
      <c r="AV78" s="37">
        <v>0</v>
      </c>
      <c r="AW78" s="66" t="s">
        <v>441</v>
      </c>
      <c r="AX78" s="37">
        <v>2</v>
      </c>
      <c r="AY78" s="37">
        <f t="shared" si="36"/>
        <v>16</v>
      </c>
      <c r="AZ78" s="37">
        <v>3</v>
      </c>
      <c r="BA78" s="37">
        <f t="shared" si="37"/>
        <v>24</v>
      </c>
      <c r="BB78" s="37">
        <v>0</v>
      </c>
      <c r="BC78" s="37">
        <v>7</v>
      </c>
      <c r="BD78" s="37">
        <v>10</v>
      </c>
      <c r="BE78" s="37" t="s">
        <v>428</v>
      </c>
      <c r="BF78" s="37" t="s">
        <v>429</v>
      </c>
      <c r="BG78" s="127">
        <f t="shared" si="38"/>
        <v>40</v>
      </c>
      <c r="BH78" s="75">
        <v>18</v>
      </c>
      <c r="BI78" s="75">
        <v>30</v>
      </c>
      <c r="BJ78" s="1"/>
      <c r="BK78" s="1"/>
      <c r="BL78" s="1"/>
    </row>
    <row r="79" spans="1:64" x14ac:dyDescent="0.3">
      <c r="A79" s="28" t="s">
        <v>4</v>
      </c>
      <c r="B79" s="28" t="s">
        <v>43</v>
      </c>
      <c r="C79" s="29" t="s">
        <v>52</v>
      </c>
      <c r="D79" s="29" t="s">
        <v>56</v>
      </c>
      <c r="E79" s="102">
        <v>7698</v>
      </c>
      <c r="F79" s="30">
        <v>146.5</v>
      </c>
      <c r="G79" s="36">
        <f t="shared" si="22"/>
        <v>10</v>
      </c>
      <c r="H79" s="29" t="s">
        <v>351</v>
      </c>
      <c r="I79" s="69">
        <f t="shared" si="23"/>
        <v>5</v>
      </c>
      <c r="J79" s="45">
        <v>1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32">
        <v>0</v>
      </c>
      <c r="R79" s="45">
        <v>0</v>
      </c>
      <c r="S79" s="45">
        <v>0</v>
      </c>
      <c r="T79" s="45">
        <v>0</v>
      </c>
      <c r="U79" s="33">
        <v>5617</v>
      </c>
      <c r="V79" s="32">
        <v>1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3">
        <v>0</v>
      </c>
      <c r="AG79" s="31">
        <f t="shared" si="24"/>
        <v>1</v>
      </c>
      <c r="AH79" s="25">
        <f t="shared" si="25"/>
        <v>168.51</v>
      </c>
      <c r="AI79" s="25">
        <f t="shared" si="26"/>
        <v>49</v>
      </c>
      <c r="AJ79" s="34">
        <v>0</v>
      </c>
      <c r="AK79" s="25">
        <v>49</v>
      </c>
      <c r="AL79" s="112">
        <f t="shared" si="27"/>
        <v>5.0552999999999999</v>
      </c>
      <c r="AM79" s="35">
        <f t="shared" si="28"/>
        <v>70.921607026289237</v>
      </c>
      <c r="AN79" s="36">
        <f t="shared" si="29"/>
        <v>5</v>
      </c>
      <c r="AO79" s="35">
        <f t="shared" si="30"/>
        <v>29.078392973710759</v>
      </c>
      <c r="AP79" s="30">
        <f t="shared" si="31"/>
        <v>65.670303975058459</v>
      </c>
      <c r="AQ79" s="107">
        <f t="shared" si="32"/>
        <v>0</v>
      </c>
      <c r="AR79" s="109">
        <f t="shared" si="33"/>
        <v>100</v>
      </c>
      <c r="AS79" s="34">
        <f t="shared" si="34"/>
        <v>10</v>
      </c>
      <c r="AT79" s="37">
        <v>0</v>
      </c>
      <c r="AU79" s="38">
        <f t="shared" si="35"/>
        <v>0</v>
      </c>
      <c r="AV79" s="37">
        <v>1</v>
      </c>
      <c r="AW79" s="66"/>
      <c r="AX79" s="37">
        <v>1</v>
      </c>
      <c r="AY79" s="37">
        <f t="shared" si="36"/>
        <v>8</v>
      </c>
      <c r="AZ79" s="37">
        <v>2</v>
      </c>
      <c r="BA79" s="37">
        <f t="shared" si="37"/>
        <v>16</v>
      </c>
      <c r="BB79" s="37">
        <v>1</v>
      </c>
      <c r="BC79" s="37">
        <v>8</v>
      </c>
      <c r="BD79" s="37">
        <v>10</v>
      </c>
      <c r="BE79" s="37" t="s">
        <v>428</v>
      </c>
      <c r="BF79" s="37" t="s">
        <v>429</v>
      </c>
      <c r="BG79" s="127">
        <f t="shared" si="38"/>
        <v>40</v>
      </c>
      <c r="BH79" s="75">
        <v>43</v>
      </c>
      <c r="BI79" s="75">
        <v>71</v>
      </c>
      <c r="BJ79" s="1"/>
      <c r="BK79" s="1"/>
      <c r="BL79" s="1"/>
    </row>
    <row r="80" spans="1:64" x14ac:dyDescent="0.3">
      <c r="A80" s="28" t="s">
        <v>4</v>
      </c>
      <c r="B80" s="28" t="s">
        <v>43</v>
      </c>
      <c r="C80" s="29" t="s">
        <v>64</v>
      </c>
      <c r="D80" s="29" t="s">
        <v>67</v>
      </c>
      <c r="E80" s="102">
        <v>39589</v>
      </c>
      <c r="F80" s="30">
        <v>244.4</v>
      </c>
      <c r="G80" s="36">
        <f t="shared" si="22"/>
        <v>10</v>
      </c>
      <c r="H80" s="29" t="s">
        <v>352</v>
      </c>
      <c r="I80" s="69">
        <f t="shared" si="23"/>
        <v>3</v>
      </c>
      <c r="J80" s="45">
        <v>1</v>
      </c>
      <c r="K80" s="45">
        <v>1</v>
      </c>
      <c r="L80" s="45">
        <v>1</v>
      </c>
      <c r="M80" s="45">
        <v>1</v>
      </c>
      <c r="N80" s="45">
        <v>0</v>
      </c>
      <c r="O80" s="45">
        <v>1</v>
      </c>
      <c r="P80" s="45">
        <v>0</v>
      </c>
      <c r="Q80" s="32">
        <v>0</v>
      </c>
      <c r="R80" s="45">
        <v>0</v>
      </c>
      <c r="S80" s="45">
        <v>0</v>
      </c>
      <c r="T80" s="45">
        <v>0</v>
      </c>
      <c r="U80" s="33">
        <v>49766</v>
      </c>
      <c r="V80" s="32">
        <v>11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31">
        <f t="shared" si="24"/>
        <v>11</v>
      </c>
      <c r="AH80" s="25">
        <f t="shared" si="25"/>
        <v>1492.98</v>
      </c>
      <c r="AI80" s="25">
        <f t="shared" si="26"/>
        <v>170</v>
      </c>
      <c r="AJ80" s="34">
        <v>17</v>
      </c>
      <c r="AK80" s="25">
        <v>153</v>
      </c>
      <c r="AL80" s="112">
        <f t="shared" si="27"/>
        <v>44.789400000000008</v>
      </c>
      <c r="AM80" s="35">
        <f t="shared" si="28"/>
        <v>88.613377272301037</v>
      </c>
      <c r="AN80" s="36">
        <f t="shared" si="29"/>
        <v>8</v>
      </c>
      <c r="AO80" s="35">
        <f t="shared" si="30"/>
        <v>11.386622727698963</v>
      </c>
      <c r="AP80" s="30">
        <f t="shared" si="31"/>
        <v>113.13597211346587</v>
      </c>
      <c r="AQ80" s="107">
        <f t="shared" si="32"/>
        <v>42.94122104625022</v>
      </c>
      <c r="AR80" s="109">
        <f t="shared" si="33"/>
        <v>62.044590907670113</v>
      </c>
      <c r="AS80" s="34">
        <f t="shared" si="34"/>
        <v>5</v>
      </c>
      <c r="AT80" s="37">
        <v>16</v>
      </c>
      <c r="AU80" s="38">
        <f t="shared" si="35"/>
        <v>40.415266867059032</v>
      </c>
      <c r="AV80" s="37">
        <v>1</v>
      </c>
      <c r="AW80" s="66"/>
      <c r="AX80" s="37">
        <v>6</v>
      </c>
      <c r="AY80" s="37">
        <f t="shared" si="36"/>
        <v>48</v>
      </c>
      <c r="AZ80" s="37">
        <v>12</v>
      </c>
      <c r="BA80" s="37">
        <f t="shared" si="37"/>
        <v>96</v>
      </c>
      <c r="BB80" s="37">
        <v>3</v>
      </c>
      <c r="BC80" s="37">
        <v>12</v>
      </c>
      <c r="BD80" s="37">
        <v>10</v>
      </c>
      <c r="BE80" s="37" t="s">
        <v>428</v>
      </c>
      <c r="BF80" s="37" t="s">
        <v>429</v>
      </c>
      <c r="BG80" s="127">
        <f t="shared" si="38"/>
        <v>36</v>
      </c>
      <c r="BH80" s="75">
        <v>478</v>
      </c>
      <c r="BI80" s="75">
        <v>391</v>
      </c>
      <c r="BJ80" s="1"/>
      <c r="BK80" s="1"/>
      <c r="BL80" s="1"/>
    </row>
    <row r="81" spans="1:64" x14ac:dyDescent="0.3">
      <c r="A81" s="28" t="s">
        <v>4</v>
      </c>
      <c r="B81" s="28" t="s">
        <v>43</v>
      </c>
      <c r="C81" s="29" t="s">
        <v>52</v>
      </c>
      <c r="D81" s="29" t="s">
        <v>55</v>
      </c>
      <c r="E81" s="102">
        <v>83285</v>
      </c>
      <c r="F81" s="30">
        <v>502.8</v>
      </c>
      <c r="G81" s="36">
        <f t="shared" si="22"/>
        <v>10</v>
      </c>
      <c r="H81" s="29" t="s">
        <v>352</v>
      </c>
      <c r="I81" s="69">
        <f t="shared" si="23"/>
        <v>3</v>
      </c>
      <c r="J81" s="45">
        <v>2</v>
      </c>
      <c r="K81" s="45">
        <v>2</v>
      </c>
      <c r="L81" s="45">
        <v>1</v>
      </c>
      <c r="M81" s="45">
        <v>1</v>
      </c>
      <c r="N81" s="45">
        <v>0</v>
      </c>
      <c r="O81" s="45">
        <v>4</v>
      </c>
      <c r="P81" s="45">
        <v>0</v>
      </c>
      <c r="Q81" s="32">
        <v>0</v>
      </c>
      <c r="R81" s="45">
        <v>0</v>
      </c>
      <c r="S81" s="45">
        <v>0</v>
      </c>
      <c r="T81" s="45">
        <v>0</v>
      </c>
      <c r="U81" s="33">
        <v>56072</v>
      </c>
      <c r="V81" s="32">
        <v>10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31">
        <f t="shared" si="24"/>
        <v>10</v>
      </c>
      <c r="AH81" s="25">
        <f t="shared" si="25"/>
        <v>1682.16</v>
      </c>
      <c r="AI81" s="25">
        <f t="shared" si="26"/>
        <v>307</v>
      </c>
      <c r="AJ81" s="34">
        <v>2</v>
      </c>
      <c r="AK81" s="25">
        <v>305</v>
      </c>
      <c r="AL81" s="112">
        <f t="shared" si="27"/>
        <v>50.464800000000004</v>
      </c>
      <c r="AM81" s="35">
        <f t="shared" si="28"/>
        <v>81.749655205212349</v>
      </c>
      <c r="AN81" s="36">
        <f t="shared" si="29"/>
        <v>8</v>
      </c>
      <c r="AO81" s="35">
        <f t="shared" si="30"/>
        <v>18.250344794787654</v>
      </c>
      <c r="AP81" s="30">
        <f t="shared" si="31"/>
        <v>60.592903884252877</v>
      </c>
      <c r="AQ81" s="107">
        <f t="shared" si="32"/>
        <v>2.4013928078285405</v>
      </c>
      <c r="AR81" s="109">
        <f t="shared" si="33"/>
        <v>96.036841521218747</v>
      </c>
      <c r="AS81" s="34">
        <f t="shared" si="34"/>
        <v>8</v>
      </c>
      <c r="AT81" s="37">
        <v>15</v>
      </c>
      <c r="AU81" s="38">
        <f t="shared" si="35"/>
        <v>18.010446058714056</v>
      </c>
      <c r="AV81" s="37">
        <v>2</v>
      </c>
      <c r="AW81" s="66"/>
      <c r="AX81" s="37">
        <v>12</v>
      </c>
      <c r="AY81" s="37">
        <f t="shared" si="36"/>
        <v>96</v>
      </c>
      <c r="AZ81" s="37">
        <v>18</v>
      </c>
      <c r="BA81" s="37">
        <f t="shared" si="37"/>
        <v>144</v>
      </c>
      <c r="BB81" s="37">
        <v>4</v>
      </c>
      <c r="BC81" s="37">
        <v>32</v>
      </c>
      <c r="BD81" s="37">
        <v>10</v>
      </c>
      <c r="BE81" s="37" t="s">
        <v>428</v>
      </c>
      <c r="BF81" s="37" t="s">
        <v>429</v>
      </c>
      <c r="BG81" s="127">
        <f t="shared" si="38"/>
        <v>39</v>
      </c>
      <c r="BH81" s="75">
        <v>407</v>
      </c>
      <c r="BI81" s="75">
        <v>573</v>
      </c>
      <c r="BJ81" s="1"/>
      <c r="BK81" s="1"/>
      <c r="BL81" s="1"/>
    </row>
    <row r="82" spans="1:64" x14ac:dyDescent="0.3">
      <c r="A82" s="28" t="s">
        <v>4</v>
      </c>
      <c r="B82" s="28" t="s">
        <v>43</v>
      </c>
      <c r="C82" s="29" t="s">
        <v>58</v>
      </c>
      <c r="D82" s="29" t="s">
        <v>60</v>
      </c>
      <c r="E82" s="102">
        <v>12091</v>
      </c>
      <c r="F82" s="30">
        <v>254.4</v>
      </c>
      <c r="G82" s="36">
        <f t="shared" si="22"/>
        <v>10</v>
      </c>
      <c r="H82" s="29" t="s">
        <v>352</v>
      </c>
      <c r="I82" s="69">
        <f t="shared" si="23"/>
        <v>3</v>
      </c>
      <c r="J82" s="45">
        <v>1</v>
      </c>
      <c r="K82" s="45">
        <v>1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32">
        <v>0</v>
      </c>
      <c r="R82" s="45">
        <v>0</v>
      </c>
      <c r="S82" s="45">
        <v>0</v>
      </c>
      <c r="T82" s="45">
        <v>0</v>
      </c>
      <c r="U82" s="33">
        <v>8973</v>
      </c>
      <c r="V82" s="32">
        <v>8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31">
        <f t="shared" si="24"/>
        <v>8</v>
      </c>
      <c r="AH82" s="25">
        <f t="shared" si="25"/>
        <v>269.19</v>
      </c>
      <c r="AI82" s="25">
        <f t="shared" si="26"/>
        <v>68</v>
      </c>
      <c r="AJ82" s="34">
        <v>0</v>
      </c>
      <c r="AK82" s="25">
        <v>68</v>
      </c>
      <c r="AL82" s="112">
        <f t="shared" si="27"/>
        <v>8.0756999999999994</v>
      </c>
      <c r="AM82" s="35">
        <f t="shared" si="28"/>
        <v>74.739031910546444</v>
      </c>
      <c r="AN82" s="36">
        <f t="shared" si="29"/>
        <v>5</v>
      </c>
      <c r="AO82" s="35">
        <f t="shared" si="30"/>
        <v>25.260968089453545</v>
      </c>
      <c r="AP82" s="30">
        <f t="shared" si="31"/>
        <v>66.791001571416757</v>
      </c>
      <c r="AQ82" s="107">
        <f t="shared" si="32"/>
        <v>0</v>
      </c>
      <c r="AR82" s="109">
        <f t="shared" si="33"/>
        <v>100</v>
      </c>
      <c r="AS82" s="34">
        <f t="shared" si="34"/>
        <v>10</v>
      </c>
      <c r="AT82" s="37">
        <v>4</v>
      </c>
      <c r="AU82" s="38">
        <f t="shared" si="35"/>
        <v>33.082458026631379</v>
      </c>
      <c r="AV82" s="37">
        <v>0</v>
      </c>
      <c r="AW82" s="66"/>
      <c r="AX82" s="37">
        <v>1</v>
      </c>
      <c r="AY82" s="37">
        <f t="shared" si="36"/>
        <v>8</v>
      </c>
      <c r="AZ82" s="37">
        <v>5</v>
      </c>
      <c r="BA82" s="37">
        <f t="shared" si="37"/>
        <v>40</v>
      </c>
      <c r="BB82" s="37">
        <v>1</v>
      </c>
      <c r="BC82" s="37">
        <v>10</v>
      </c>
      <c r="BD82" s="37">
        <v>10</v>
      </c>
      <c r="BE82" s="37" t="s">
        <v>428</v>
      </c>
      <c r="BF82" s="37" t="s">
        <v>429</v>
      </c>
      <c r="BG82" s="127">
        <f t="shared" si="38"/>
        <v>38</v>
      </c>
      <c r="BH82" s="75">
        <v>56</v>
      </c>
      <c r="BI82" s="75">
        <v>81</v>
      </c>
      <c r="BJ82" s="1"/>
      <c r="BK82" s="1"/>
      <c r="BL82" s="1"/>
    </row>
    <row r="83" spans="1:64" x14ac:dyDescent="0.3">
      <c r="A83" s="28" t="s">
        <v>4</v>
      </c>
      <c r="B83" s="28" t="s">
        <v>43</v>
      </c>
      <c r="C83" s="29" t="s">
        <v>44</v>
      </c>
      <c r="D83" s="29" t="s">
        <v>49</v>
      </c>
      <c r="E83" s="102">
        <v>16352</v>
      </c>
      <c r="F83" s="30">
        <v>556.6</v>
      </c>
      <c r="G83" s="36">
        <f t="shared" si="22"/>
        <v>10</v>
      </c>
      <c r="H83" s="29" t="s">
        <v>352</v>
      </c>
      <c r="I83" s="69">
        <f t="shared" si="23"/>
        <v>3</v>
      </c>
      <c r="J83" s="45">
        <v>1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32">
        <v>0</v>
      </c>
      <c r="R83" s="45">
        <v>0</v>
      </c>
      <c r="S83" s="45">
        <v>0</v>
      </c>
      <c r="T83" s="45">
        <v>0</v>
      </c>
      <c r="U83" s="33">
        <v>10194</v>
      </c>
      <c r="V83" s="32">
        <v>2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31">
        <f t="shared" si="24"/>
        <v>2</v>
      </c>
      <c r="AH83" s="25">
        <f t="shared" si="25"/>
        <v>305.82</v>
      </c>
      <c r="AI83" s="25">
        <f t="shared" si="26"/>
        <v>85</v>
      </c>
      <c r="AJ83" s="34">
        <v>0</v>
      </c>
      <c r="AK83" s="25">
        <v>85</v>
      </c>
      <c r="AL83" s="112">
        <f t="shared" si="27"/>
        <v>9.1745999999999999</v>
      </c>
      <c r="AM83" s="35">
        <f t="shared" si="28"/>
        <v>72.205872735596103</v>
      </c>
      <c r="AN83" s="36">
        <f t="shared" si="29"/>
        <v>5</v>
      </c>
      <c r="AO83" s="35">
        <f t="shared" si="30"/>
        <v>27.794127264403901</v>
      </c>
      <c r="AP83" s="30">
        <f t="shared" si="31"/>
        <v>56.106898238747561</v>
      </c>
      <c r="AQ83" s="107">
        <f t="shared" si="32"/>
        <v>0</v>
      </c>
      <c r="AR83" s="109">
        <f t="shared" si="33"/>
        <v>100</v>
      </c>
      <c r="AS83" s="34">
        <f t="shared" si="34"/>
        <v>10</v>
      </c>
      <c r="AT83" s="37">
        <v>4</v>
      </c>
      <c r="AU83" s="38">
        <f t="shared" si="35"/>
        <v>24.461839530332679</v>
      </c>
      <c r="AV83" s="37">
        <v>1</v>
      </c>
      <c r="AW83" s="66"/>
      <c r="AX83" s="37">
        <v>2</v>
      </c>
      <c r="AY83" s="37">
        <f t="shared" si="36"/>
        <v>16</v>
      </c>
      <c r="AZ83" s="37">
        <v>3</v>
      </c>
      <c r="BA83" s="37">
        <f t="shared" si="37"/>
        <v>24</v>
      </c>
      <c r="BB83" s="37">
        <v>1</v>
      </c>
      <c r="BC83" s="37">
        <v>7</v>
      </c>
      <c r="BD83" s="37">
        <v>10</v>
      </c>
      <c r="BE83" s="37" t="s">
        <v>428</v>
      </c>
      <c r="BF83" s="37" t="s">
        <v>429</v>
      </c>
      <c r="BG83" s="127">
        <f t="shared" si="38"/>
        <v>38</v>
      </c>
      <c r="BH83" s="75">
        <v>69</v>
      </c>
      <c r="BI83" s="75">
        <v>103</v>
      </c>
      <c r="BJ83" s="1"/>
      <c r="BK83" s="1"/>
      <c r="BL83" s="1"/>
    </row>
    <row r="84" spans="1:64" x14ac:dyDescent="0.3">
      <c r="A84" s="28" t="s">
        <v>4</v>
      </c>
      <c r="B84" s="28" t="s">
        <v>43</v>
      </c>
      <c r="C84" s="29" t="s">
        <v>58</v>
      </c>
      <c r="D84" s="29" t="s">
        <v>63</v>
      </c>
      <c r="E84" s="102">
        <v>15532</v>
      </c>
      <c r="F84" s="30">
        <v>254.1</v>
      </c>
      <c r="G84" s="36">
        <f t="shared" si="22"/>
        <v>10</v>
      </c>
      <c r="H84" s="29" t="s">
        <v>351</v>
      </c>
      <c r="I84" s="69">
        <f t="shared" si="23"/>
        <v>5</v>
      </c>
      <c r="J84" s="45">
        <v>1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32">
        <v>0</v>
      </c>
      <c r="R84" s="45">
        <v>0</v>
      </c>
      <c r="S84" s="45">
        <v>0</v>
      </c>
      <c r="T84" s="45">
        <v>0</v>
      </c>
      <c r="U84" s="33">
        <v>7044</v>
      </c>
      <c r="V84" s="32">
        <v>2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31">
        <f t="shared" si="24"/>
        <v>2</v>
      </c>
      <c r="AH84" s="25">
        <f t="shared" si="25"/>
        <v>211.32</v>
      </c>
      <c r="AI84" s="25">
        <f t="shared" si="26"/>
        <v>63</v>
      </c>
      <c r="AJ84" s="34">
        <v>1</v>
      </c>
      <c r="AK84" s="25">
        <v>62</v>
      </c>
      <c r="AL84" s="112">
        <f t="shared" si="27"/>
        <v>6.3396000000000008</v>
      </c>
      <c r="AM84" s="35">
        <f t="shared" si="28"/>
        <v>70.187393526405444</v>
      </c>
      <c r="AN84" s="36">
        <f t="shared" si="29"/>
        <v>5</v>
      </c>
      <c r="AO84" s="35">
        <f t="shared" si="30"/>
        <v>29.812606473594549</v>
      </c>
      <c r="AP84" s="30">
        <f t="shared" si="31"/>
        <v>40.816379088333761</v>
      </c>
      <c r="AQ84" s="107">
        <f t="shared" si="32"/>
        <v>6.4383208859129546</v>
      </c>
      <c r="AR84" s="109">
        <f t="shared" si="33"/>
        <v>84.226134140955253</v>
      </c>
      <c r="AS84" s="34">
        <f t="shared" si="34"/>
        <v>8</v>
      </c>
      <c r="AT84" s="37">
        <v>4</v>
      </c>
      <c r="AU84" s="38">
        <f t="shared" si="35"/>
        <v>25.753283543651818</v>
      </c>
      <c r="AV84" s="37">
        <v>1</v>
      </c>
      <c r="AW84" s="66"/>
      <c r="AX84" s="37">
        <v>1</v>
      </c>
      <c r="AY84" s="37">
        <f t="shared" si="36"/>
        <v>8</v>
      </c>
      <c r="AZ84" s="37">
        <v>2</v>
      </c>
      <c r="BA84" s="37">
        <f t="shared" si="37"/>
        <v>16</v>
      </c>
      <c r="BB84" s="37">
        <v>1</v>
      </c>
      <c r="BC84" s="37">
        <v>10</v>
      </c>
      <c r="BD84" s="37">
        <v>10</v>
      </c>
      <c r="BE84" s="37" t="s">
        <v>428</v>
      </c>
      <c r="BF84" s="37" t="s">
        <v>429</v>
      </c>
      <c r="BG84" s="127">
        <f t="shared" si="38"/>
        <v>38</v>
      </c>
      <c r="BH84" s="75">
        <v>24</v>
      </c>
      <c r="BI84" s="75">
        <v>46</v>
      </c>
      <c r="BJ84" s="1"/>
      <c r="BK84" s="1"/>
      <c r="BL84" s="1"/>
    </row>
    <row r="85" spans="1:64" x14ac:dyDescent="0.3">
      <c r="A85" s="28" t="s">
        <v>4</v>
      </c>
      <c r="B85" s="28" t="s">
        <v>43</v>
      </c>
      <c r="C85" s="29" t="s">
        <v>44</v>
      </c>
      <c r="D85" s="29" t="s">
        <v>45</v>
      </c>
      <c r="E85" s="102">
        <v>39688</v>
      </c>
      <c r="F85" s="40">
        <v>2044.8</v>
      </c>
      <c r="G85" s="36">
        <f t="shared" si="22"/>
        <v>10</v>
      </c>
      <c r="H85" s="29" t="s">
        <v>352</v>
      </c>
      <c r="I85" s="69">
        <f t="shared" si="23"/>
        <v>3</v>
      </c>
      <c r="J85" s="45">
        <v>1</v>
      </c>
      <c r="K85" s="45">
        <v>1</v>
      </c>
      <c r="L85" s="45">
        <v>3</v>
      </c>
      <c r="M85" s="45">
        <v>0</v>
      </c>
      <c r="N85" s="45">
        <v>0</v>
      </c>
      <c r="O85" s="45">
        <v>1</v>
      </c>
      <c r="P85" s="45">
        <v>0</v>
      </c>
      <c r="Q85" s="32">
        <v>0</v>
      </c>
      <c r="R85" s="45">
        <v>1</v>
      </c>
      <c r="S85" s="45">
        <v>1</v>
      </c>
      <c r="T85" s="45">
        <v>0</v>
      </c>
      <c r="U85" s="33">
        <v>5588</v>
      </c>
      <c r="V85" s="32">
        <v>0</v>
      </c>
      <c r="W85" s="41">
        <v>0</v>
      </c>
      <c r="X85" s="41">
        <v>1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31">
        <f t="shared" si="24"/>
        <v>1</v>
      </c>
      <c r="AH85" s="25">
        <f t="shared" si="25"/>
        <v>167.64</v>
      </c>
      <c r="AI85" s="25">
        <f t="shared" si="26"/>
        <v>88</v>
      </c>
      <c r="AJ85" s="34">
        <v>0</v>
      </c>
      <c r="AK85" s="25">
        <v>88</v>
      </c>
      <c r="AL85" s="112">
        <f t="shared" si="27"/>
        <v>5.0291999999999994</v>
      </c>
      <c r="AM85" s="35">
        <f t="shared" si="28"/>
        <v>47.506561679790025</v>
      </c>
      <c r="AN85" s="36">
        <f t="shared" si="29"/>
        <v>3</v>
      </c>
      <c r="AO85" s="35">
        <f t="shared" si="30"/>
        <v>52.493438320209975</v>
      </c>
      <c r="AP85" s="30">
        <f t="shared" si="31"/>
        <v>12.671840354767182</v>
      </c>
      <c r="AQ85" s="107">
        <f t="shared" si="32"/>
        <v>0</v>
      </c>
      <c r="AR85" s="109">
        <f t="shared" si="33"/>
        <v>100</v>
      </c>
      <c r="AS85" s="34">
        <f t="shared" si="34"/>
        <v>10</v>
      </c>
      <c r="AT85" s="37">
        <v>6</v>
      </c>
      <c r="AU85" s="38">
        <f t="shared" si="35"/>
        <v>15.117919774239065</v>
      </c>
      <c r="AV85" s="37">
        <v>0</v>
      </c>
      <c r="AW85" s="66" t="s">
        <v>441</v>
      </c>
      <c r="AX85" s="37">
        <v>7</v>
      </c>
      <c r="AY85" s="37">
        <f t="shared" si="36"/>
        <v>56</v>
      </c>
      <c r="AZ85" s="37">
        <v>5</v>
      </c>
      <c r="BA85" s="37">
        <f t="shared" si="37"/>
        <v>40</v>
      </c>
      <c r="BB85" s="37">
        <v>0</v>
      </c>
      <c r="BC85" s="37">
        <v>1</v>
      </c>
      <c r="BD85" s="37">
        <v>10</v>
      </c>
      <c r="BE85" s="37" t="s">
        <v>428</v>
      </c>
      <c r="BF85" s="37" t="s">
        <v>429</v>
      </c>
      <c r="BG85" s="127">
        <f t="shared" si="38"/>
        <v>36</v>
      </c>
      <c r="BH85" s="75">
        <v>37</v>
      </c>
      <c r="BI85" s="75">
        <v>39</v>
      </c>
      <c r="BJ85" s="1"/>
      <c r="BK85" s="1"/>
      <c r="BL85" s="1"/>
    </row>
    <row r="86" spans="1:64" x14ac:dyDescent="0.3">
      <c r="A86" s="28" t="s">
        <v>4</v>
      </c>
      <c r="B86" s="28" t="s">
        <v>43</v>
      </c>
      <c r="C86" s="29" t="s">
        <v>52</v>
      </c>
      <c r="D86" s="29" t="s">
        <v>53</v>
      </c>
      <c r="E86" s="102">
        <v>69119</v>
      </c>
      <c r="F86" s="30">
        <v>796.7</v>
      </c>
      <c r="G86" s="36">
        <f t="shared" si="22"/>
        <v>10</v>
      </c>
      <c r="H86" s="29" t="s">
        <v>352</v>
      </c>
      <c r="I86" s="69">
        <f t="shared" si="23"/>
        <v>3</v>
      </c>
      <c r="J86" s="45">
        <v>1</v>
      </c>
      <c r="K86" s="45">
        <v>1</v>
      </c>
      <c r="L86" s="45">
        <v>0</v>
      </c>
      <c r="M86" s="45">
        <v>1</v>
      </c>
      <c r="N86" s="45">
        <v>0</v>
      </c>
      <c r="O86" s="45">
        <v>0</v>
      </c>
      <c r="P86" s="45">
        <v>0</v>
      </c>
      <c r="Q86" s="32">
        <v>0</v>
      </c>
      <c r="R86" s="45">
        <v>0</v>
      </c>
      <c r="S86" s="45">
        <v>0</v>
      </c>
      <c r="T86" s="45">
        <v>0</v>
      </c>
      <c r="U86" s="33">
        <v>23801</v>
      </c>
      <c r="V86" s="32">
        <v>13</v>
      </c>
      <c r="W86" s="41">
        <v>0</v>
      </c>
      <c r="X86" s="41">
        <v>1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  <c r="AG86" s="31">
        <f t="shared" si="24"/>
        <v>14</v>
      </c>
      <c r="AH86" s="25">
        <f t="shared" si="25"/>
        <v>714.03</v>
      </c>
      <c r="AI86" s="25">
        <f t="shared" si="26"/>
        <v>260</v>
      </c>
      <c r="AJ86" s="34">
        <v>6</v>
      </c>
      <c r="AK86" s="25">
        <v>254</v>
      </c>
      <c r="AL86" s="112">
        <f t="shared" si="27"/>
        <v>21.420900000000003</v>
      </c>
      <c r="AM86" s="35">
        <f t="shared" si="28"/>
        <v>63.586964133159675</v>
      </c>
      <c r="AN86" s="36">
        <f t="shared" si="29"/>
        <v>5</v>
      </c>
      <c r="AO86" s="35">
        <f t="shared" si="30"/>
        <v>36.413035866840332</v>
      </c>
      <c r="AP86" s="30">
        <f t="shared" si="31"/>
        <v>30.99133378665779</v>
      </c>
      <c r="AQ86" s="107">
        <f t="shared" si="32"/>
        <v>8.680681144113775</v>
      </c>
      <c r="AR86" s="109">
        <f t="shared" si="33"/>
        <v>71.989972410122817</v>
      </c>
      <c r="AS86" s="34">
        <f t="shared" si="34"/>
        <v>5</v>
      </c>
      <c r="AT86" s="37">
        <v>11</v>
      </c>
      <c r="AU86" s="38">
        <f t="shared" si="35"/>
        <v>15.914582097541921</v>
      </c>
      <c r="AV86" s="37">
        <v>1</v>
      </c>
      <c r="AW86" s="66"/>
      <c r="AX86" s="37">
        <v>3</v>
      </c>
      <c r="AY86" s="37">
        <f t="shared" si="36"/>
        <v>24</v>
      </c>
      <c r="AZ86" s="37">
        <v>7</v>
      </c>
      <c r="BA86" s="37">
        <f t="shared" si="37"/>
        <v>56</v>
      </c>
      <c r="BB86" s="37">
        <v>2</v>
      </c>
      <c r="BC86" s="37">
        <v>21</v>
      </c>
      <c r="BD86" s="37">
        <v>10</v>
      </c>
      <c r="BE86" s="37" t="s">
        <v>428</v>
      </c>
      <c r="BF86" s="37" t="s">
        <v>429</v>
      </c>
      <c r="BG86" s="127">
        <f t="shared" si="38"/>
        <v>33</v>
      </c>
      <c r="BH86" s="75">
        <v>197</v>
      </c>
      <c r="BI86" s="75">
        <v>219</v>
      </c>
      <c r="BJ86" s="1"/>
      <c r="BK86" s="1"/>
      <c r="BL86" s="1"/>
    </row>
    <row r="87" spans="1:64" x14ac:dyDescent="0.3">
      <c r="A87" s="28" t="s">
        <v>4</v>
      </c>
      <c r="B87" s="28" t="s">
        <v>43</v>
      </c>
      <c r="C87" s="29" t="s">
        <v>64</v>
      </c>
      <c r="D87" s="29" t="s">
        <v>66</v>
      </c>
      <c r="E87" s="102">
        <v>5671</v>
      </c>
      <c r="F87" s="30">
        <v>132.1</v>
      </c>
      <c r="G87" s="36">
        <f t="shared" si="22"/>
        <v>10</v>
      </c>
      <c r="H87" s="29" t="s">
        <v>350</v>
      </c>
      <c r="I87" s="69">
        <f t="shared" si="23"/>
        <v>8</v>
      </c>
      <c r="J87" s="45">
        <v>1</v>
      </c>
      <c r="K87" s="45">
        <v>1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32">
        <v>0</v>
      </c>
      <c r="R87" s="45">
        <v>0</v>
      </c>
      <c r="S87" s="45">
        <v>0</v>
      </c>
      <c r="T87" s="45">
        <v>0</v>
      </c>
      <c r="U87" s="33">
        <v>5800</v>
      </c>
      <c r="V87" s="32">
        <v>1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31">
        <f t="shared" si="24"/>
        <v>1</v>
      </c>
      <c r="AH87" s="25">
        <f t="shared" si="25"/>
        <v>174</v>
      </c>
      <c r="AI87" s="25">
        <f t="shared" si="26"/>
        <v>13</v>
      </c>
      <c r="AJ87" s="34">
        <v>0</v>
      </c>
      <c r="AK87" s="25">
        <v>13</v>
      </c>
      <c r="AL87" s="112">
        <f t="shared" si="27"/>
        <v>5.22</v>
      </c>
      <c r="AM87" s="35">
        <f t="shared" si="28"/>
        <v>92.52873563218391</v>
      </c>
      <c r="AN87" s="36">
        <f t="shared" si="29"/>
        <v>8</v>
      </c>
      <c r="AO87" s="35">
        <f t="shared" si="30"/>
        <v>7.4712643678160928</v>
      </c>
      <c r="AP87" s="30">
        <f t="shared" si="31"/>
        <v>92.047257979192381</v>
      </c>
      <c r="AQ87" s="107">
        <f t="shared" si="32"/>
        <v>0</v>
      </c>
      <c r="AR87" s="109">
        <f t="shared" si="33"/>
        <v>100</v>
      </c>
      <c r="AS87" s="34">
        <f t="shared" si="34"/>
        <v>10</v>
      </c>
      <c r="AT87" s="37">
        <v>2</v>
      </c>
      <c r="AU87" s="38">
        <f t="shared" si="35"/>
        <v>35.267148651031562</v>
      </c>
      <c r="AV87" s="37">
        <v>0</v>
      </c>
      <c r="AW87" s="66" t="s">
        <v>442</v>
      </c>
      <c r="AX87" s="37">
        <v>1</v>
      </c>
      <c r="AY87" s="37">
        <f t="shared" si="36"/>
        <v>8</v>
      </c>
      <c r="AZ87" s="37">
        <v>3</v>
      </c>
      <c r="BA87" s="37">
        <f t="shared" si="37"/>
        <v>24</v>
      </c>
      <c r="BB87" s="37">
        <v>0</v>
      </c>
      <c r="BC87" s="37">
        <v>5</v>
      </c>
      <c r="BD87" s="37">
        <v>0</v>
      </c>
      <c r="BE87" s="37" t="s">
        <v>428</v>
      </c>
      <c r="BF87" s="37" t="s">
        <v>429</v>
      </c>
      <c r="BG87" s="127">
        <f t="shared" si="38"/>
        <v>36</v>
      </c>
      <c r="BH87" s="75">
        <v>13</v>
      </c>
      <c r="BI87" s="75">
        <v>45</v>
      </c>
      <c r="BJ87" s="1"/>
      <c r="BK87" s="1"/>
      <c r="BL87" s="1"/>
    </row>
    <row r="88" spans="1:64" x14ac:dyDescent="0.3">
      <c r="A88" s="28" t="s">
        <v>4</v>
      </c>
      <c r="B88" s="28" t="s">
        <v>43</v>
      </c>
      <c r="C88" s="29" t="s">
        <v>44</v>
      </c>
      <c r="D88" s="29" t="s">
        <v>48</v>
      </c>
      <c r="E88" s="102">
        <v>8021</v>
      </c>
      <c r="F88" s="30">
        <v>513.9</v>
      </c>
      <c r="G88" s="36">
        <f t="shared" si="22"/>
        <v>10</v>
      </c>
      <c r="H88" s="29" t="s">
        <v>352</v>
      </c>
      <c r="I88" s="69">
        <f t="shared" si="23"/>
        <v>3</v>
      </c>
      <c r="J88" s="45">
        <v>1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32">
        <v>0</v>
      </c>
      <c r="R88" s="45">
        <v>0</v>
      </c>
      <c r="S88" s="45">
        <v>0</v>
      </c>
      <c r="T88" s="45">
        <v>0</v>
      </c>
      <c r="U88" s="33">
        <v>4757</v>
      </c>
      <c r="V88" s="32">
        <v>2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31">
        <f t="shared" si="24"/>
        <v>2</v>
      </c>
      <c r="AH88" s="25">
        <f t="shared" si="25"/>
        <v>142.71</v>
      </c>
      <c r="AI88" s="25">
        <f t="shared" si="26"/>
        <v>76</v>
      </c>
      <c r="AJ88" s="34">
        <v>0</v>
      </c>
      <c r="AK88" s="25">
        <v>76</v>
      </c>
      <c r="AL88" s="112">
        <f t="shared" si="27"/>
        <v>4.2812999999999999</v>
      </c>
      <c r="AM88" s="35">
        <f t="shared" si="28"/>
        <v>46.745147501926986</v>
      </c>
      <c r="AN88" s="36">
        <f t="shared" si="29"/>
        <v>3</v>
      </c>
      <c r="AO88" s="35">
        <f t="shared" si="30"/>
        <v>53.254852498073014</v>
      </c>
      <c r="AP88" s="30">
        <f t="shared" si="31"/>
        <v>53.376137638698417</v>
      </c>
      <c r="AQ88" s="107">
        <f t="shared" si="32"/>
        <v>0</v>
      </c>
      <c r="AR88" s="109">
        <f t="shared" si="33"/>
        <v>100</v>
      </c>
      <c r="AS88" s="34">
        <f t="shared" si="34"/>
        <v>10</v>
      </c>
      <c r="AT88" s="37">
        <v>1</v>
      </c>
      <c r="AU88" s="38">
        <f t="shared" si="35"/>
        <v>12.467273407305822</v>
      </c>
      <c r="AV88" s="37">
        <v>0</v>
      </c>
      <c r="AW88" s="66" t="s">
        <v>441</v>
      </c>
      <c r="AX88" s="37">
        <v>2</v>
      </c>
      <c r="AY88" s="37">
        <f t="shared" si="36"/>
        <v>16</v>
      </c>
      <c r="AZ88" s="37">
        <v>2</v>
      </c>
      <c r="BA88" s="37">
        <f t="shared" si="37"/>
        <v>16</v>
      </c>
      <c r="BB88" s="37">
        <v>0</v>
      </c>
      <c r="BC88" s="37">
        <v>5</v>
      </c>
      <c r="BD88" s="37">
        <v>10</v>
      </c>
      <c r="BE88" s="37" t="s">
        <v>428</v>
      </c>
      <c r="BF88" s="37" t="s">
        <v>429</v>
      </c>
      <c r="BG88" s="127">
        <f t="shared" si="38"/>
        <v>36</v>
      </c>
      <c r="BH88" s="75">
        <v>41</v>
      </c>
      <c r="BI88" s="75">
        <v>72</v>
      </c>
    </row>
    <row r="89" spans="1:64" x14ac:dyDescent="0.3">
      <c r="A89" s="28" t="s">
        <v>4</v>
      </c>
      <c r="B89" s="28" t="s">
        <v>43</v>
      </c>
      <c r="C89" s="29" t="s">
        <v>58</v>
      </c>
      <c r="D89" s="29" t="s">
        <v>61</v>
      </c>
      <c r="E89" s="102">
        <v>14038</v>
      </c>
      <c r="F89" s="30">
        <v>448.1</v>
      </c>
      <c r="G89" s="36">
        <f t="shared" si="22"/>
        <v>10</v>
      </c>
      <c r="H89" s="29" t="s">
        <v>352</v>
      </c>
      <c r="I89" s="69">
        <f t="shared" si="23"/>
        <v>3</v>
      </c>
      <c r="J89" s="45">
        <v>1</v>
      </c>
      <c r="K89" s="45">
        <v>0</v>
      </c>
      <c r="L89" s="45">
        <v>2</v>
      </c>
      <c r="M89" s="45">
        <v>0</v>
      </c>
      <c r="N89" s="45">
        <v>0</v>
      </c>
      <c r="O89" s="45">
        <v>0</v>
      </c>
      <c r="P89" s="45">
        <v>0</v>
      </c>
      <c r="Q89" s="32">
        <v>0</v>
      </c>
      <c r="R89" s="45">
        <v>0</v>
      </c>
      <c r="S89" s="45">
        <v>0</v>
      </c>
      <c r="T89" s="45">
        <v>0</v>
      </c>
      <c r="U89" s="33">
        <v>4674</v>
      </c>
      <c r="V89" s="32">
        <v>4</v>
      </c>
      <c r="W89" s="41">
        <v>0</v>
      </c>
      <c r="X89" s="41">
        <v>1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31">
        <f t="shared" si="24"/>
        <v>5</v>
      </c>
      <c r="AH89" s="25">
        <f t="shared" si="25"/>
        <v>140.22</v>
      </c>
      <c r="AI89" s="25">
        <f t="shared" si="26"/>
        <v>51</v>
      </c>
      <c r="AJ89" s="34">
        <v>1</v>
      </c>
      <c r="AK89" s="25">
        <v>50</v>
      </c>
      <c r="AL89" s="112">
        <f t="shared" si="27"/>
        <v>4.2065999999999999</v>
      </c>
      <c r="AM89" s="35">
        <f t="shared" si="28"/>
        <v>63.628583654257596</v>
      </c>
      <c r="AN89" s="36">
        <f t="shared" si="29"/>
        <v>5</v>
      </c>
      <c r="AO89" s="35">
        <f t="shared" si="30"/>
        <v>36.371416345742411</v>
      </c>
      <c r="AP89" s="30">
        <f t="shared" si="31"/>
        <v>29.965807095027785</v>
      </c>
      <c r="AQ89" s="107">
        <f t="shared" si="32"/>
        <v>7.123521869212138</v>
      </c>
      <c r="AR89" s="109">
        <f t="shared" si="33"/>
        <v>76.227832453763142</v>
      </c>
      <c r="AS89" s="34">
        <f t="shared" si="34"/>
        <v>8</v>
      </c>
      <c r="AT89" s="37">
        <v>4</v>
      </c>
      <c r="AU89" s="38">
        <f t="shared" si="35"/>
        <v>28.494087476848552</v>
      </c>
      <c r="AV89" s="37">
        <v>0</v>
      </c>
      <c r="AW89" s="66" t="s">
        <v>443</v>
      </c>
      <c r="AX89" s="37">
        <v>1</v>
      </c>
      <c r="AY89" s="37">
        <f t="shared" si="36"/>
        <v>8</v>
      </c>
      <c r="AZ89" s="37">
        <v>2</v>
      </c>
      <c r="BA89" s="37">
        <f t="shared" si="37"/>
        <v>16</v>
      </c>
      <c r="BB89" s="37">
        <v>0</v>
      </c>
      <c r="BC89" s="37">
        <v>9</v>
      </c>
      <c r="BD89" s="37">
        <v>10</v>
      </c>
      <c r="BE89" s="37" t="s">
        <v>428</v>
      </c>
      <c r="BF89" s="37" t="s">
        <v>429</v>
      </c>
      <c r="BG89" s="127">
        <f t="shared" si="38"/>
        <v>36</v>
      </c>
      <c r="BH89" s="75">
        <v>39</v>
      </c>
      <c r="BI89" s="75">
        <v>35</v>
      </c>
    </row>
    <row r="90" spans="1:64" x14ac:dyDescent="0.3">
      <c r="A90" s="28" t="s">
        <v>4</v>
      </c>
      <c r="B90" s="28" t="s">
        <v>43</v>
      </c>
      <c r="C90" s="29" t="s">
        <v>58</v>
      </c>
      <c r="D90" s="29" t="s">
        <v>59</v>
      </c>
      <c r="E90" s="102">
        <v>117546</v>
      </c>
      <c r="F90" s="40">
        <v>1398.6</v>
      </c>
      <c r="G90" s="36">
        <f t="shared" si="22"/>
        <v>10</v>
      </c>
      <c r="H90" s="29" t="s">
        <v>352</v>
      </c>
      <c r="I90" s="69">
        <f t="shared" si="23"/>
        <v>3</v>
      </c>
      <c r="J90" s="45">
        <v>5</v>
      </c>
      <c r="K90" s="45">
        <v>1</v>
      </c>
      <c r="L90" s="45">
        <v>1</v>
      </c>
      <c r="M90" s="45">
        <v>1</v>
      </c>
      <c r="N90" s="45">
        <v>0</v>
      </c>
      <c r="O90" s="45">
        <v>0</v>
      </c>
      <c r="P90" s="45">
        <v>0</v>
      </c>
      <c r="Q90" s="32">
        <v>0</v>
      </c>
      <c r="R90" s="45">
        <v>0</v>
      </c>
      <c r="S90" s="45">
        <v>0</v>
      </c>
      <c r="T90" s="45">
        <v>0</v>
      </c>
      <c r="U90" s="33">
        <v>76674</v>
      </c>
      <c r="V90" s="32">
        <v>20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31">
        <f t="shared" si="24"/>
        <v>20</v>
      </c>
      <c r="AH90" s="25">
        <f t="shared" si="25"/>
        <v>2300.2199999999998</v>
      </c>
      <c r="AI90" s="25">
        <f t="shared" si="26"/>
        <v>507</v>
      </c>
      <c r="AJ90" s="34">
        <v>9</v>
      </c>
      <c r="AK90" s="25">
        <v>498</v>
      </c>
      <c r="AL90" s="112">
        <f t="shared" si="27"/>
        <v>69.006599999999992</v>
      </c>
      <c r="AM90" s="35">
        <f t="shared" si="28"/>
        <v>77.958630044082739</v>
      </c>
      <c r="AN90" s="36">
        <f t="shared" si="29"/>
        <v>8</v>
      </c>
      <c r="AO90" s="35">
        <f t="shared" si="30"/>
        <v>22.041369955917261</v>
      </c>
      <c r="AP90" s="30">
        <f t="shared" si="31"/>
        <v>58.706038487060376</v>
      </c>
      <c r="AQ90" s="107">
        <f t="shared" si="32"/>
        <v>7.6565769996426924</v>
      </c>
      <c r="AR90" s="109">
        <f t="shared" si="33"/>
        <v>86.957769256853695</v>
      </c>
      <c r="AS90" s="34">
        <f t="shared" si="34"/>
        <v>8</v>
      </c>
      <c r="AT90" s="37">
        <v>25</v>
      </c>
      <c r="AU90" s="38">
        <f t="shared" si="35"/>
        <v>21.268269443451924</v>
      </c>
      <c r="AV90" s="37">
        <v>1</v>
      </c>
      <c r="AW90" s="66"/>
      <c r="AX90" s="37">
        <v>23</v>
      </c>
      <c r="AY90" s="37">
        <f t="shared" si="36"/>
        <v>184</v>
      </c>
      <c r="AZ90" s="37">
        <v>13</v>
      </c>
      <c r="BA90" s="37">
        <f t="shared" si="37"/>
        <v>104</v>
      </c>
      <c r="BB90" s="37">
        <v>4</v>
      </c>
      <c r="BC90" s="37">
        <v>24</v>
      </c>
      <c r="BD90" s="37">
        <v>5</v>
      </c>
      <c r="BE90" s="37" t="s">
        <v>428</v>
      </c>
      <c r="BF90" s="37" t="s">
        <v>429</v>
      </c>
      <c r="BG90" s="127">
        <f t="shared" si="38"/>
        <v>34</v>
      </c>
      <c r="BH90" s="75">
        <v>484</v>
      </c>
      <c r="BI90" s="75">
        <v>446</v>
      </c>
    </row>
    <row r="91" spans="1:64" x14ac:dyDescent="0.3">
      <c r="A91" s="28" t="s">
        <v>4</v>
      </c>
      <c r="B91" s="28" t="s">
        <v>43</v>
      </c>
      <c r="C91" s="29" t="s">
        <v>64</v>
      </c>
      <c r="D91" s="29" t="s">
        <v>65</v>
      </c>
      <c r="E91" s="102">
        <v>11796</v>
      </c>
      <c r="F91" s="39">
        <v>122</v>
      </c>
      <c r="G91" s="36">
        <f t="shared" si="22"/>
        <v>10</v>
      </c>
      <c r="H91" s="29" t="s">
        <v>350</v>
      </c>
      <c r="I91" s="69">
        <f t="shared" si="23"/>
        <v>8</v>
      </c>
      <c r="J91" s="45">
        <v>3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32">
        <v>0</v>
      </c>
      <c r="R91" s="45">
        <v>0</v>
      </c>
      <c r="S91" s="45">
        <v>0</v>
      </c>
      <c r="T91" s="45">
        <v>0</v>
      </c>
      <c r="U91" s="33">
        <v>6028</v>
      </c>
      <c r="V91" s="32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31">
        <f t="shared" si="24"/>
        <v>0</v>
      </c>
      <c r="AH91" s="25">
        <f t="shared" si="25"/>
        <v>180.84</v>
      </c>
      <c r="AI91" s="25">
        <f t="shared" si="26"/>
        <v>72</v>
      </c>
      <c r="AJ91" s="34">
        <v>1</v>
      </c>
      <c r="AK91" s="25">
        <v>71</v>
      </c>
      <c r="AL91" s="112">
        <f t="shared" si="27"/>
        <v>5.4252000000000002</v>
      </c>
      <c r="AM91" s="35">
        <f t="shared" si="28"/>
        <v>60.185799601857994</v>
      </c>
      <c r="AN91" s="36">
        <f t="shared" si="29"/>
        <v>5</v>
      </c>
      <c r="AO91" s="35">
        <f t="shared" si="30"/>
        <v>39.814200398141999</v>
      </c>
      <c r="AP91" s="30">
        <f t="shared" si="31"/>
        <v>45.991861648016275</v>
      </c>
      <c r="AQ91" s="107">
        <f t="shared" si="32"/>
        <v>8.4774499830451013</v>
      </c>
      <c r="AR91" s="109">
        <f t="shared" si="33"/>
        <v>81.567499815675006</v>
      </c>
      <c r="AS91" s="34">
        <f t="shared" si="34"/>
        <v>8</v>
      </c>
      <c r="AT91" s="37">
        <v>2</v>
      </c>
      <c r="AU91" s="38">
        <f t="shared" si="35"/>
        <v>16.954899966090203</v>
      </c>
      <c r="AV91" s="37">
        <v>1</v>
      </c>
      <c r="AW91" s="66"/>
      <c r="AX91" s="37">
        <v>3</v>
      </c>
      <c r="AY91" s="37">
        <f t="shared" si="36"/>
        <v>24</v>
      </c>
      <c r="AZ91" s="37">
        <v>5</v>
      </c>
      <c r="BA91" s="37">
        <f t="shared" si="37"/>
        <v>40</v>
      </c>
      <c r="BB91" s="37">
        <v>1</v>
      </c>
      <c r="BC91" s="37">
        <v>11</v>
      </c>
      <c r="BD91" s="37">
        <v>0</v>
      </c>
      <c r="BE91" s="37" t="s">
        <v>428</v>
      </c>
      <c r="BF91" s="37" t="s">
        <v>429</v>
      </c>
      <c r="BG91" s="128">
        <f t="shared" si="38"/>
        <v>31</v>
      </c>
      <c r="BH91" s="75">
        <v>44</v>
      </c>
      <c r="BI91" s="75">
        <v>84</v>
      </c>
      <c r="BJ91" s="1"/>
      <c r="BK91" s="1"/>
      <c r="BL91" s="1"/>
    </row>
    <row r="92" spans="1:64" x14ac:dyDescent="0.3">
      <c r="A92" s="28" t="s">
        <v>4</v>
      </c>
      <c r="B92" s="28" t="s">
        <v>43</v>
      </c>
      <c r="C92" s="29" t="s">
        <v>44</v>
      </c>
      <c r="D92" s="29" t="s">
        <v>46</v>
      </c>
      <c r="E92" s="102">
        <v>12839</v>
      </c>
      <c r="F92" s="30">
        <v>171.1</v>
      </c>
      <c r="G92" s="36">
        <f t="shared" si="22"/>
        <v>10</v>
      </c>
      <c r="H92" s="29" t="s">
        <v>350</v>
      </c>
      <c r="I92" s="69">
        <f t="shared" si="23"/>
        <v>8</v>
      </c>
      <c r="J92" s="45">
        <v>4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32">
        <v>0</v>
      </c>
      <c r="R92" s="45">
        <v>0</v>
      </c>
      <c r="S92" s="45">
        <v>0</v>
      </c>
      <c r="T92" s="45">
        <v>0</v>
      </c>
      <c r="U92" s="33">
        <v>9215</v>
      </c>
      <c r="V92" s="32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31">
        <f t="shared" si="24"/>
        <v>0</v>
      </c>
      <c r="AH92" s="25">
        <f t="shared" si="25"/>
        <v>276.45</v>
      </c>
      <c r="AI92" s="25">
        <f t="shared" si="26"/>
        <v>75</v>
      </c>
      <c r="AJ92" s="34">
        <v>2</v>
      </c>
      <c r="AK92" s="25">
        <v>73</v>
      </c>
      <c r="AL92" s="112">
        <f t="shared" si="27"/>
        <v>8.2934999999999999</v>
      </c>
      <c r="AM92" s="35">
        <f t="shared" si="28"/>
        <v>72.870320130222467</v>
      </c>
      <c r="AN92" s="36">
        <f t="shared" si="29"/>
        <v>5</v>
      </c>
      <c r="AO92" s="35">
        <f t="shared" si="30"/>
        <v>27.12967986977754</v>
      </c>
      <c r="AP92" s="30">
        <f t="shared" si="31"/>
        <v>64.596152348313723</v>
      </c>
      <c r="AQ92" s="107">
        <f t="shared" si="32"/>
        <v>15.577537191370045</v>
      </c>
      <c r="AR92" s="109">
        <f t="shared" si="33"/>
        <v>75.884729004642196</v>
      </c>
      <c r="AS92" s="34">
        <f t="shared" si="34"/>
        <v>8</v>
      </c>
      <c r="AT92" s="37">
        <v>1</v>
      </c>
      <c r="AU92" s="38">
        <f t="shared" si="35"/>
        <v>7.7887685956850223</v>
      </c>
      <c r="AV92" s="37">
        <v>1</v>
      </c>
      <c r="AW92" s="66"/>
      <c r="AX92" s="37">
        <v>4</v>
      </c>
      <c r="AY92" s="37">
        <f t="shared" si="36"/>
        <v>32</v>
      </c>
      <c r="AZ92" s="37">
        <v>9</v>
      </c>
      <c r="BA92" s="37">
        <f t="shared" si="37"/>
        <v>72</v>
      </c>
      <c r="BB92" s="37">
        <v>1</v>
      </c>
      <c r="BC92" s="37">
        <v>14</v>
      </c>
      <c r="BD92" s="37">
        <v>0</v>
      </c>
      <c r="BE92" s="37" t="s">
        <v>428</v>
      </c>
      <c r="BF92" s="37" t="s">
        <v>429</v>
      </c>
      <c r="BG92" s="128">
        <f t="shared" si="38"/>
        <v>31</v>
      </c>
      <c r="BH92" s="75">
        <v>38</v>
      </c>
      <c r="BI92" s="75">
        <v>77</v>
      </c>
      <c r="BJ92" s="1"/>
      <c r="BK92" s="1"/>
      <c r="BL92" s="1"/>
    </row>
    <row r="93" spans="1:64" x14ac:dyDescent="0.3">
      <c r="A93" s="28" t="s">
        <v>4</v>
      </c>
      <c r="B93" s="28" t="s">
        <v>43</v>
      </c>
      <c r="C93" s="29" t="s">
        <v>44</v>
      </c>
      <c r="D93" s="29" t="s">
        <v>50</v>
      </c>
      <c r="E93" s="102">
        <v>134285</v>
      </c>
      <c r="F93" s="40">
        <v>1196.9000000000001</v>
      </c>
      <c r="G93" s="36">
        <f t="shared" si="22"/>
        <v>10</v>
      </c>
      <c r="H93" s="29" t="s">
        <v>352</v>
      </c>
      <c r="I93" s="69">
        <f t="shared" si="23"/>
        <v>3</v>
      </c>
      <c r="J93" s="45">
        <v>5</v>
      </c>
      <c r="K93" s="45">
        <v>0</v>
      </c>
      <c r="L93" s="45">
        <v>0</v>
      </c>
      <c r="M93" s="45">
        <v>1</v>
      </c>
      <c r="N93" s="45">
        <v>0</v>
      </c>
      <c r="O93" s="45">
        <v>0</v>
      </c>
      <c r="P93" s="45">
        <v>0</v>
      </c>
      <c r="Q93" s="32">
        <v>0</v>
      </c>
      <c r="R93" s="45">
        <v>0</v>
      </c>
      <c r="S93" s="45">
        <v>0</v>
      </c>
      <c r="T93" s="45">
        <v>0</v>
      </c>
      <c r="U93" s="33">
        <v>77100</v>
      </c>
      <c r="V93" s="32">
        <v>19</v>
      </c>
      <c r="W93" s="41">
        <v>0</v>
      </c>
      <c r="X93" s="41">
        <v>3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31">
        <f t="shared" si="24"/>
        <v>22</v>
      </c>
      <c r="AH93" s="25">
        <f t="shared" si="25"/>
        <v>2313</v>
      </c>
      <c r="AI93" s="25">
        <f t="shared" si="26"/>
        <v>1220</v>
      </c>
      <c r="AJ93" s="34">
        <v>39</v>
      </c>
      <c r="AK93" s="25">
        <v>1181</v>
      </c>
      <c r="AL93" s="112">
        <f t="shared" si="27"/>
        <v>69.39</v>
      </c>
      <c r="AM93" s="35">
        <f t="shared" si="28"/>
        <v>47.254647643752698</v>
      </c>
      <c r="AN93" s="36">
        <f t="shared" si="29"/>
        <v>3</v>
      </c>
      <c r="AO93" s="35">
        <f t="shared" si="30"/>
        <v>52.745352356247302</v>
      </c>
      <c r="AP93" s="30">
        <f t="shared" si="31"/>
        <v>51.673679115314449</v>
      </c>
      <c r="AQ93" s="107">
        <f t="shared" si="32"/>
        <v>29.042707673976988</v>
      </c>
      <c r="AR93" s="109">
        <f t="shared" si="33"/>
        <v>43.795936013834854</v>
      </c>
      <c r="AS93" s="34">
        <f t="shared" si="34"/>
        <v>3</v>
      </c>
      <c r="AT93" s="37">
        <v>28</v>
      </c>
      <c r="AU93" s="38">
        <f t="shared" si="35"/>
        <v>20.851174740291171</v>
      </c>
      <c r="AV93" s="37">
        <v>2</v>
      </c>
      <c r="AW93" s="66"/>
      <c r="AX93" s="37">
        <v>38</v>
      </c>
      <c r="AY93" s="37">
        <f t="shared" si="36"/>
        <v>304</v>
      </c>
      <c r="AZ93" s="37">
        <v>16</v>
      </c>
      <c r="BA93" s="37">
        <f t="shared" si="37"/>
        <v>128</v>
      </c>
      <c r="BB93" s="37">
        <v>7</v>
      </c>
      <c r="BC93" s="37">
        <v>11</v>
      </c>
      <c r="BD93" s="37">
        <v>10</v>
      </c>
      <c r="BE93" s="37" t="s">
        <v>428</v>
      </c>
      <c r="BF93" s="37" t="s">
        <v>429</v>
      </c>
      <c r="BG93" s="128">
        <f t="shared" si="38"/>
        <v>29</v>
      </c>
      <c r="BH93" s="75">
        <v>555</v>
      </c>
      <c r="BI93" s="75">
        <v>846</v>
      </c>
      <c r="BJ93" s="1"/>
      <c r="BK93" s="1"/>
      <c r="BL93" s="1"/>
    </row>
    <row r="94" spans="1:64" x14ac:dyDescent="0.3">
      <c r="A94" s="28" t="s">
        <v>4</v>
      </c>
      <c r="B94" s="28" t="s">
        <v>43</v>
      </c>
      <c r="C94" s="29" t="s">
        <v>64</v>
      </c>
      <c r="D94" s="29" t="s">
        <v>69</v>
      </c>
      <c r="E94" s="102">
        <v>13429</v>
      </c>
      <c r="F94" s="30">
        <v>122.5</v>
      </c>
      <c r="G94" s="36">
        <f t="shared" si="22"/>
        <v>10</v>
      </c>
      <c r="H94" s="29" t="s">
        <v>350</v>
      </c>
      <c r="I94" s="69">
        <f t="shared" si="23"/>
        <v>8</v>
      </c>
      <c r="J94" s="45">
        <v>4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32">
        <v>0</v>
      </c>
      <c r="R94" s="45">
        <v>0</v>
      </c>
      <c r="S94" s="45">
        <v>0</v>
      </c>
      <c r="T94" s="45">
        <v>0</v>
      </c>
      <c r="U94" s="33">
        <v>7034</v>
      </c>
      <c r="V94" s="32">
        <v>7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  <c r="AG94" s="31">
        <f t="shared" si="24"/>
        <v>7</v>
      </c>
      <c r="AH94" s="25">
        <f t="shared" si="25"/>
        <v>211.02</v>
      </c>
      <c r="AI94" s="25">
        <f t="shared" si="26"/>
        <v>57</v>
      </c>
      <c r="AJ94" s="34">
        <v>2</v>
      </c>
      <c r="AK94" s="25">
        <v>55</v>
      </c>
      <c r="AL94" s="112">
        <f t="shared" si="27"/>
        <v>6.3306000000000004</v>
      </c>
      <c r="AM94" s="35">
        <f t="shared" si="28"/>
        <v>72.988342337219223</v>
      </c>
      <c r="AN94" s="36">
        <f t="shared" si="29"/>
        <v>5</v>
      </c>
      <c r="AO94" s="35">
        <f t="shared" si="30"/>
        <v>27.011657662780781</v>
      </c>
      <c r="AP94" s="30">
        <f t="shared" si="31"/>
        <v>47.141261449102693</v>
      </c>
      <c r="AQ94" s="107">
        <f t="shared" si="32"/>
        <v>14.893141708243355</v>
      </c>
      <c r="AR94" s="109">
        <f t="shared" si="33"/>
        <v>68.407417938268082</v>
      </c>
      <c r="AS94" s="34">
        <f t="shared" si="34"/>
        <v>5</v>
      </c>
      <c r="AT94" s="37">
        <v>1</v>
      </c>
      <c r="AU94" s="38">
        <f t="shared" si="35"/>
        <v>7.4465708541216777</v>
      </c>
      <c r="AV94" s="37">
        <v>0</v>
      </c>
      <c r="AW94" s="66" t="s">
        <v>442</v>
      </c>
      <c r="AX94" s="37">
        <v>4</v>
      </c>
      <c r="AY94" s="37">
        <f t="shared" si="36"/>
        <v>32</v>
      </c>
      <c r="AZ94" s="37">
        <v>8</v>
      </c>
      <c r="BA94" s="37">
        <f t="shared" si="37"/>
        <v>64</v>
      </c>
      <c r="BB94" s="37">
        <v>0</v>
      </c>
      <c r="BC94" s="37">
        <v>11</v>
      </c>
      <c r="BD94" s="37">
        <v>0</v>
      </c>
      <c r="BE94" s="37" t="s">
        <v>428</v>
      </c>
      <c r="BF94" s="37" t="s">
        <v>429</v>
      </c>
      <c r="BG94" s="128">
        <f t="shared" si="38"/>
        <v>28</v>
      </c>
      <c r="BH94" s="75">
        <v>49</v>
      </c>
      <c r="BI94" s="75">
        <v>102</v>
      </c>
      <c r="BJ94" s="1"/>
      <c r="BK94" s="1"/>
      <c r="BL94" s="1"/>
    </row>
    <row r="95" spans="1:64" x14ac:dyDescent="0.3">
      <c r="A95" s="28" t="s">
        <v>4</v>
      </c>
      <c r="B95" s="28" t="s">
        <v>43</v>
      </c>
      <c r="C95" s="29" t="s">
        <v>52</v>
      </c>
      <c r="D95" s="29" t="s">
        <v>57</v>
      </c>
      <c r="E95" s="102">
        <v>21915</v>
      </c>
      <c r="F95" s="30">
        <v>169.3</v>
      </c>
      <c r="G95" s="36">
        <f t="shared" si="22"/>
        <v>10</v>
      </c>
      <c r="H95" s="29" t="s">
        <v>351</v>
      </c>
      <c r="I95" s="69">
        <f t="shared" si="23"/>
        <v>5</v>
      </c>
      <c r="J95" s="45">
        <v>2</v>
      </c>
      <c r="K95" s="45">
        <v>2</v>
      </c>
      <c r="L95" s="45">
        <v>4</v>
      </c>
      <c r="M95" s="45">
        <v>1</v>
      </c>
      <c r="N95" s="45">
        <v>0</v>
      </c>
      <c r="O95" s="45">
        <v>0</v>
      </c>
      <c r="P95" s="45">
        <v>0</v>
      </c>
      <c r="Q95" s="32">
        <v>6</v>
      </c>
      <c r="R95" s="45">
        <v>1</v>
      </c>
      <c r="S95" s="45">
        <v>1</v>
      </c>
      <c r="T95" s="45">
        <v>0</v>
      </c>
      <c r="U95" s="33">
        <v>13391</v>
      </c>
      <c r="V95" s="32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  <c r="AG95" s="31">
        <f t="shared" si="24"/>
        <v>0</v>
      </c>
      <c r="AH95" s="25">
        <f t="shared" si="25"/>
        <v>401.73</v>
      </c>
      <c r="AI95" s="25">
        <f t="shared" si="26"/>
        <v>156</v>
      </c>
      <c r="AJ95" s="34">
        <v>0</v>
      </c>
      <c r="AK95" s="25">
        <v>156</v>
      </c>
      <c r="AL95" s="112">
        <f t="shared" si="27"/>
        <v>12.0519</v>
      </c>
      <c r="AM95" s="35">
        <f t="shared" si="28"/>
        <v>61.167948622208947</v>
      </c>
      <c r="AN95" s="36">
        <f t="shared" si="29"/>
        <v>5</v>
      </c>
      <c r="AO95" s="35">
        <f t="shared" si="30"/>
        <v>38.832051377791046</v>
      </c>
      <c r="AP95" s="30">
        <f t="shared" si="31"/>
        <v>54.993839835728956</v>
      </c>
      <c r="AQ95" s="107">
        <f t="shared" si="32"/>
        <v>0</v>
      </c>
      <c r="AR95" s="109">
        <f t="shared" si="33"/>
        <v>100</v>
      </c>
      <c r="AS95" s="34">
        <f t="shared" si="34"/>
        <v>10</v>
      </c>
      <c r="AT95" s="37">
        <v>1</v>
      </c>
      <c r="AU95" s="38">
        <f t="shared" si="35"/>
        <v>4.5630846452201688</v>
      </c>
      <c r="AV95" s="37">
        <v>1</v>
      </c>
      <c r="AW95" s="66"/>
      <c r="AX95" s="37">
        <v>5</v>
      </c>
      <c r="AY95" s="37">
        <f t="shared" si="36"/>
        <v>40</v>
      </c>
      <c r="AZ95" s="37">
        <v>11</v>
      </c>
      <c r="BA95" s="37">
        <f t="shared" si="37"/>
        <v>88</v>
      </c>
      <c r="BB95" s="37">
        <v>1</v>
      </c>
      <c r="BC95" s="37">
        <v>16</v>
      </c>
      <c r="BD95" s="37">
        <v>0</v>
      </c>
      <c r="BE95" s="37" t="s">
        <v>428</v>
      </c>
      <c r="BF95" s="37" t="s">
        <v>429</v>
      </c>
      <c r="BG95" s="128">
        <f t="shared" si="38"/>
        <v>30</v>
      </c>
      <c r="BH95" s="75">
        <v>55</v>
      </c>
      <c r="BI95" s="75">
        <v>114</v>
      </c>
      <c r="BJ95" s="1"/>
      <c r="BK95" s="1"/>
      <c r="BL95" s="1"/>
    </row>
    <row r="96" spans="1:64" x14ac:dyDescent="0.3">
      <c r="A96" s="28" t="s">
        <v>4</v>
      </c>
      <c r="B96" s="28" t="s">
        <v>43</v>
      </c>
      <c r="C96" s="29" t="s">
        <v>52</v>
      </c>
      <c r="D96" s="29" t="s">
        <v>54</v>
      </c>
      <c r="E96" s="102">
        <v>56181</v>
      </c>
      <c r="F96" s="30">
        <v>380.4</v>
      </c>
      <c r="G96" s="36">
        <f t="shared" si="22"/>
        <v>10</v>
      </c>
      <c r="H96" s="29" t="s">
        <v>352</v>
      </c>
      <c r="I96" s="69">
        <f t="shared" si="23"/>
        <v>3</v>
      </c>
      <c r="J96" s="45">
        <v>2</v>
      </c>
      <c r="K96" s="45">
        <v>0</v>
      </c>
      <c r="L96" s="45">
        <v>2</v>
      </c>
      <c r="M96" s="45">
        <v>1</v>
      </c>
      <c r="N96" s="45">
        <v>1</v>
      </c>
      <c r="O96" s="45">
        <v>0</v>
      </c>
      <c r="P96" s="45">
        <v>0</v>
      </c>
      <c r="Q96" s="32">
        <v>0</v>
      </c>
      <c r="R96" s="45">
        <v>0</v>
      </c>
      <c r="S96" s="45">
        <v>1</v>
      </c>
      <c r="T96" s="45">
        <v>0</v>
      </c>
      <c r="U96" s="33">
        <v>28822</v>
      </c>
      <c r="V96" s="32">
        <v>33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31">
        <f t="shared" si="24"/>
        <v>33</v>
      </c>
      <c r="AH96" s="25">
        <f t="shared" si="25"/>
        <v>864.66</v>
      </c>
      <c r="AI96" s="25">
        <f t="shared" si="26"/>
        <v>486</v>
      </c>
      <c r="AJ96" s="34">
        <v>20</v>
      </c>
      <c r="AK96" s="25">
        <v>466</v>
      </c>
      <c r="AL96" s="112">
        <f t="shared" si="27"/>
        <v>25.939800000000002</v>
      </c>
      <c r="AM96" s="35">
        <f t="shared" si="28"/>
        <v>43.792935951703562</v>
      </c>
      <c r="AN96" s="36">
        <f t="shared" si="29"/>
        <v>3</v>
      </c>
      <c r="AO96" s="35">
        <f t="shared" si="30"/>
        <v>56.207064048296438</v>
      </c>
      <c r="AP96" s="30">
        <f t="shared" si="31"/>
        <v>46.171837453943503</v>
      </c>
      <c r="AQ96" s="107">
        <f t="shared" si="32"/>
        <v>35.599223936918179</v>
      </c>
      <c r="AR96" s="109">
        <f t="shared" si="33"/>
        <v>22.898403225930799</v>
      </c>
      <c r="AS96" s="34">
        <f t="shared" si="34"/>
        <v>3</v>
      </c>
      <c r="AT96" s="37">
        <v>17</v>
      </c>
      <c r="AU96" s="38">
        <f t="shared" si="35"/>
        <v>30.259340346380451</v>
      </c>
      <c r="AV96" s="37">
        <v>1</v>
      </c>
      <c r="AW96" s="66"/>
      <c r="AX96" s="37">
        <v>19</v>
      </c>
      <c r="AY96" s="37">
        <f t="shared" si="36"/>
        <v>152</v>
      </c>
      <c r="AZ96" s="37">
        <v>11</v>
      </c>
      <c r="BA96" s="37">
        <f t="shared" si="37"/>
        <v>88</v>
      </c>
      <c r="BB96" s="37">
        <v>2</v>
      </c>
      <c r="BC96" s="37">
        <v>17</v>
      </c>
      <c r="BD96" s="37">
        <v>5</v>
      </c>
      <c r="BE96" s="37" t="s">
        <v>428</v>
      </c>
      <c r="BF96" s="37" t="s">
        <v>429</v>
      </c>
      <c r="BG96" s="128">
        <f t="shared" si="38"/>
        <v>24</v>
      </c>
      <c r="BH96" s="75">
        <v>374</v>
      </c>
      <c r="BI96" s="75">
        <v>559</v>
      </c>
      <c r="BJ96" s="1"/>
      <c r="BK96" s="1"/>
      <c r="BL96" s="1"/>
    </row>
    <row r="97" spans="1:64" x14ac:dyDescent="0.3">
      <c r="A97" s="28" t="s">
        <v>4</v>
      </c>
      <c r="B97" s="28" t="s">
        <v>43</v>
      </c>
      <c r="C97" s="29" t="s">
        <v>64</v>
      </c>
      <c r="D97" s="29" t="s">
        <v>68</v>
      </c>
      <c r="E97" s="102">
        <v>15119</v>
      </c>
      <c r="F97" s="30">
        <v>256.10000000000002</v>
      </c>
      <c r="G97" s="36">
        <f t="shared" si="22"/>
        <v>10</v>
      </c>
      <c r="H97" s="29" t="s">
        <v>351</v>
      </c>
      <c r="I97" s="69">
        <f t="shared" si="23"/>
        <v>5</v>
      </c>
      <c r="J97" s="45">
        <v>4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32">
        <v>0</v>
      </c>
      <c r="R97" s="45">
        <v>0</v>
      </c>
      <c r="S97" s="45">
        <v>0</v>
      </c>
      <c r="T97" s="45">
        <v>0</v>
      </c>
      <c r="U97" s="33">
        <v>8009</v>
      </c>
      <c r="V97" s="32">
        <v>5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31">
        <f t="shared" si="24"/>
        <v>5</v>
      </c>
      <c r="AH97" s="25">
        <f t="shared" si="25"/>
        <v>240.27</v>
      </c>
      <c r="AI97" s="25">
        <f t="shared" si="26"/>
        <v>86</v>
      </c>
      <c r="AJ97" s="34">
        <v>4</v>
      </c>
      <c r="AK97" s="25">
        <v>82</v>
      </c>
      <c r="AL97" s="112">
        <f t="shared" si="27"/>
        <v>7.2081000000000008</v>
      </c>
      <c r="AM97" s="35">
        <f t="shared" si="28"/>
        <v>64.206933866067345</v>
      </c>
      <c r="AN97" s="36">
        <f t="shared" si="29"/>
        <v>5</v>
      </c>
      <c r="AO97" s="35">
        <f t="shared" si="30"/>
        <v>35.793066133932655</v>
      </c>
      <c r="AP97" s="30">
        <f t="shared" si="31"/>
        <v>47.675772207156555</v>
      </c>
      <c r="AQ97" s="107">
        <f t="shared" si="32"/>
        <v>26.456776241814936</v>
      </c>
      <c r="AR97" s="109">
        <f t="shared" si="33"/>
        <v>44.506874210957115</v>
      </c>
      <c r="AS97" s="34">
        <f t="shared" si="34"/>
        <v>3</v>
      </c>
      <c r="AT97" s="37">
        <v>2</v>
      </c>
      <c r="AU97" s="38">
        <f t="shared" si="35"/>
        <v>13.228388120907468</v>
      </c>
      <c r="AV97" s="37">
        <v>0</v>
      </c>
      <c r="AW97" s="66" t="s">
        <v>445</v>
      </c>
      <c r="AX97" s="37">
        <v>4</v>
      </c>
      <c r="AY97" s="37">
        <f t="shared" si="36"/>
        <v>32</v>
      </c>
      <c r="AZ97" s="37">
        <v>9</v>
      </c>
      <c r="BA97" s="37">
        <f t="shared" si="37"/>
        <v>72</v>
      </c>
      <c r="BB97" s="37">
        <v>0</v>
      </c>
      <c r="BC97" s="37">
        <v>13</v>
      </c>
      <c r="BD97" s="37">
        <v>0</v>
      </c>
      <c r="BE97" s="37" t="s">
        <v>428</v>
      </c>
      <c r="BF97" s="37" t="s">
        <v>429</v>
      </c>
      <c r="BG97" s="128">
        <f t="shared" si="38"/>
        <v>23</v>
      </c>
      <c r="BH97" s="75">
        <v>66</v>
      </c>
      <c r="BI97" s="75">
        <v>88</v>
      </c>
      <c r="BJ97" s="1"/>
      <c r="BK97" s="1"/>
      <c r="BL97" s="1"/>
    </row>
    <row r="98" spans="1:64" x14ac:dyDescent="0.3">
      <c r="A98" s="28" t="s">
        <v>269</v>
      </c>
      <c r="B98" s="28" t="s">
        <v>303</v>
      </c>
      <c r="C98" s="29" t="s">
        <v>283</v>
      </c>
      <c r="D98" s="29" t="s">
        <v>304</v>
      </c>
      <c r="E98" s="102">
        <v>2832</v>
      </c>
      <c r="F98" s="31">
        <v>392.8</v>
      </c>
      <c r="G98" s="36">
        <f t="shared" si="22"/>
        <v>10</v>
      </c>
      <c r="H98" s="29" t="s">
        <v>349</v>
      </c>
      <c r="I98" s="69">
        <f t="shared" si="23"/>
        <v>10</v>
      </c>
      <c r="J98" s="32">
        <v>1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3">
        <v>2639</v>
      </c>
      <c r="V98" s="32">
        <v>0</v>
      </c>
      <c r="W98" s="32">
        <v>0</v>
      </c>
      <c r="X98" s="32">
        <v>0</v>
      </c>
      <c r="Y98" s="32">
        <v>0</v>
      </c>
      <c r="Z98" s="32">
        <v>0</v>
      </c>
      <c r="AA98" s="32">
        <v>0</v>
      </c>
      <c r="AB98" s="32">
        <v>0</v>
      </c>
      <c r="AC98" s="32">
        <v>0</v>
      </c>
      <c r="AD98" s="32">
        <v>0</v>
      </c>
      <c r="AE98" s="32">
        <v>0</v>
      </c>
      <c r="AF98" s="32">
        <v>0</v>
      </c>
      <c r="AG98" s="31">
        <f t="shared" si="24"/>
        <v>0</v>
      </c>
      <c r="AH98" s="25">
        <f t="shared" si="25"/>
        <v>79.17</v>
      </c>
      <c r="AI98" s="25">
        <f t="shared" si="26"/>
        <v>27</v>
      </c>
      <c r="AJ98" s="34">
        <v>0</v>
      </c>
      <c r="AK98" s="25">
        <v>27</v>
      </c>
      <c r="AL98" s="112">
        <f t="shared" si="27"/>
        <v>2.3750999999999998</v>
      </c>
      <c r="AM98" s="35">
        <f t="shared" si="28"/>
        <v>65.896172792724514</v>
      </c>
      <c r="AN98" s="36">
        <f t="shared" si="29"/>
        <v>5</v>
      </c>
      <c r="AO98" s="35">
        <f t="shared" si="30"/>
        <v>34.103827207275486</v>
      </c>
      <c r="AP98" s="30">
        <f t="shared" si="31"/>
        <v>83.866525423728802</v>
      </c>
      <c r="AQ98" s="107">
        <f t="shared" si="32"/>
        <v>0</v>
      </c>
      <c r="AR98" s="109">
        <f t="shared" si="33"/>
        <v>100</v>
      </c>
      <c r="AS98" s="34">
        <f t="shared" si="34"/>
        <v>10</v>
      </c>
      <c r="AT98" s="37">
        <v>3</v>
      </c>
      <c r="AU98" s="38">
        <f t="shared" si="35"/>
        <v>105.93220338983051</v>
      </c>
      <c r="AV98" s="37">
        <v>0</v>
      </c>
      <c r="AW98" s="66"/>
      <c r="AX98" s="37">
        <v>1</v>
      </c>
      <c r="AY98" s="37">
        <f t="shared" si="36"/>
        <v>8</v>
      </c>
      <c r="AZ98" s="37">
        <v>2</v>
      </c>
      <c r="BA98" s="37">
        <f t="shared" si="37"/>
        <v>16</v>
      </c>
      <c r="BB98" s="37">
        <v>0</v>
      </c>
      <c r="BC98" s="37">
        <v>4</v>
      </c>
      <c r="BD98" s="37">
        <v>5</v>
      </c>
      <c r="BE98" s="37" t="s">
        <v>375</v>
      </c>
      <c r="BF98" s="37" t="s">
        <v>376</v>
      </c>
      <c r="BG98" s="127">
        <f t="shared" si="38"/>
        <v>40</v>
      </c>
      <c r="BH98" s="75">
        <v>22</v>
      </c>
      <c r="BI98" s="75">
        <v>23</v>
      </c>
    </row>
    <row r="99" spans="1:64" x14ac:dyDescent="0.3">
      <c r="A99" s="28" t="s">
        <v>269</v>
      </c>
      <c r="B99" s="28" t="s">
        <v>303</v>
      </c>
      <c r="C99" s="29" t="s">
        <v>306</v>
      </c>
      <c r="D99" s="29" t="s">
        <v>314</v>
      </c>
      <c r="E99" s="102">
        <v>3885</v>
      </c>
      <c r="F99" s="31">
        <v>271.5</v>
      </c>
      <c r="G99" s="36">
        <f t="shared" si="22"/>
        <v>10</v>
      </c>
      <c r="H99" s="29" t="s">
        <v>350</v>
      </c>
      <c r="I99" s="69">
        <f t="shared" si="23"/>
        <v>8</v>
      </c>
      <c r="J99" s="32">
        <v>1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3">
        <v>5221</v>
      </c>
      <c r="V99" s="32">
        <v>0</v>
      </c>
      <c r="W99" s="32">
        <v>0</v>
      </c>
      <c r="X99" s="32">
        <v>0</v>
      </c>
      <c r="Y99" s="32">
        <v>0</v>
      </c>
      <c r="Z99" s="32">
        <v>0</v>
      </c>
      <c r="AA99" s="32">
        <v>0</v>
      </c>
      <c r="AB99" s="32">
        <v>0</v>
      </c>
      <c r="AC99" s="32">
        <v>0</v>
      </c>
      <c r="AD99" s="32">
        <v>0</v>
      </c>
      <c r="AE99" s="32">
        <v>0</v>
      </c>
      <c r="AF99" s="32">
        <v>0</v>
      </c>
      <c r="AG99" s="31">
        <f t="shared" si="24"/>
        <v>0</v>
      </c>
      <c r="AH99" s="25">
        <f t="shared" si="25"/>
        <v>156.63</v>
      </c>
      <c r="AI99" s="25">
        <f t="shared" si="26"/>
        <v>42</v>
      </c>
      <c r="AJ99" s="34">
        <v>0</v>
      </c>
      <c r="AK99" s="25">
        <v>42</v>
      </c>
      <c r="AL99" s="112">
        <f t="shared" si="27"/>
        <v>4.6989000000000001</v>
      </c>
      <c r="AM99" s="35">
        <f t="shared" si="28"/>
        <v>73.185213560620568</v>
      </c>
      <c r="AN99" s="36">
        <f t="shared" si="29"/>
        <v>5</v>
      </c>
      <c r="AO99" s="35">
        <f t="shared" si="30"/>
        <v>26.814786439379429</v>
      </c>
      <c r="AP99" s="30">
        <f t="shared" si="31"/>
        <v>120.94980694980694</v>
      </c>
      <c r="AQ99" s="107">
        <f t="shared" si="32"/>
        <v>0</v>
      </c>
      <c r="AR99" s="109">
        <f t="shared" si="33"/>
        <v>100</v>
      </c>
      <c r="AS99" s="34">
        <f t="shared" si="34"/>
        <v>10</v>
      </c>
      <c r="AT99" s="37">
        <v>1</v>
      </c>
      <c r="AU99" s="38">
        <f t="shared" si="35"/>
        <v>25.74002574002574</v>
      </c>
      <c r="AV99" s="37">
        <v>0</v>
      </c>
      <c r="AW99" s="66"/>
      <c r="AX99" s="37">
        <v>1</v>
      </c>
      <c r="AY99" s="37">
        <f t="shared" si="36"/>
        <v>8</v>
      </c>
      <c r="AZ99" s="37">
        <v>2</v>
      </c>
      <c r="BA99" s="37">
        <f t="shared" si="37"/>
        <v>16</v>
      </c>
      <c r="BB99" s="37">
        <v>0</v>
      </c>
      <c r="BC99" s="37">
        <v>4</v>
      </c>
      <c r="BD99" s="37">
        <v>5</v>
      </c>
      <c r="BE99" s="37" t="s">
        <v>375</v>
      </c>
      <c r="BF99" s="37" t="s">
        <v>376</v>
      </c>
      <c r="BG99" s="127">
        <f t="shared" si="38"/>
        <v>38</v>
      </c>
      <c r="BH99" s="75">
        <v>20</v>
      </c>
      <c r="BI99" s="75">
        <v>54</v>
      </c>
    </row>
    <row r="100" spans="1:64" x14ac:dyDescent="0.3">
      <c r="A100" s="28" t="s">
        <v>269</v>
      </c>
      <c r="B100" s="28" t="s">
        <v>303</v>
      </c>
      <c r="C100" s="29" t="s">
        <v>283</v>
      </c>
      <c r="D100" s="29" t="s">
        <v>305</v>
      </c>
      <c r="E100" s="102">
        <v>2953</v>
      </c>
      <c r="F100" s="31">
        <v>298</v>
      </c>
      <c r="G100" s="36">
        <f t="shared" si="22"/>
        <v>10</v>
      </c>
      <c r="H100" s="29" t="s">
        <v>350</v>
      </c>
      <c r="I100" s="69">
        <f t="shared" si="23"/>
        <v>8</v>
      </c>
      <c r="J100" s="32">
        <v>1</v>
      </c>
      <c r="K100" s="32">
        <v>1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3">
        <v>3097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2">
        <v>0</v>
      </c>
      <c r="AC100" s="32">
        <v>0</v>
      </c>
      <c r="AD100" s="32">
        <v>0</v>
      </c>
      <c r="AE100" s="32">
        <v>0</v>
      </c>
      <c r="AF100" s="32">
        <v>0</v>
      </c>
      <c r="AG100" s="31">
        <f t="shared" si="24"/>
        <v>0</v>
      </c>
      <c r="AH100" s="25">
        <f t="shared" si="25"/>
        <v>92.91</v>
      </c>
      <c r="AI100" s="25">
        <f t="shared" si="26"/>
        <v>56</v>
      </c>
      <c r="AJ100" s="34">
        <v>0</v>
      </c>
      <c r="AK100" s="25">
        <v>56</v>
      </c>
      <c r="AL100" s="112">
        <f t="shared" si="27"/>
        <v>2.7873000000000001</v>
      </c>
      <c r="AM100" s="35">
        <f t="shared" si="28"/>
        <v>39.726617156387903</v>
      </c>
      <c r="AN100" s="36">
        <f t="shared" si="29"/>
        <v>3</v>
      </c>
      <c r="AO100" s="35">
        <f t="shared" si="30"/>
        <v>60.273382843612097</v>
      </c>
      <c r="AP100" s="30">
        <f t="shared" si="31"/>
        <v>94.388757196071779</v>
      </c>
      <c r="AQ100" s="107">
        <f t="shared" si="32"/>
        <v>0</v>
      </c>
      <c r="AR100" s="109">
        <f t="shared" si="33"/>
        <v>100</v>
      </c>
      <c r="AS100" s="34">
        <f t="shared" si="34"/>
        <v>10</v>
      </c>
      <c r="AT100" s="37">
        <v>0</v>
      </c>
      <c r="AU100" s="38">
        <f t="shared" si="35"/>
        <v>0</v>
      </c>
      <c r="AV100" s="37">
        <v>0</v>
      </c>
      <c r="AW100" s="66"/>
      <c r="AX100" s="37">
        <v>1</v>
      </c>
      <c r="AY100" s="37">
        <f t="shared" si="36"/>
        <v>8</v>
      </c>
      <c r="AZ100" s="37">
        <v>2</v>
      </c>
      <c r="BA100" s="37">
        <f t="shared" si="37"/>
        <v>16</v>
      </c>
      <c r="BB100" s="37">
        <v>0</v>
      </c>
      <c r="BC100" s="37">
        <v>3</v>
      </c>
      <c r="BD100" s="37">
        <v>5</v>
      </c>
      <c r="BE100" s="37" t="s">
        <v>375</v>
      </c>
      <c r="BF100" s="37" t="s">
        <v>376</v>
      </c>
      <c r="BG100" s="127">
        <f t="shared" si="38"/>
        <v>36</v>
      </c>
      <c r="BH100" s="75">
        <v>12</v>
      </c>
      <c r="BI100" s="75">
        <v>13</v>
      </c>
    </row>
    <row r="101" spans="1:64" ht="21" customHeight="1" x14ac:dyDescent="0.3">
      <c r="A101" s="28" t="s">
        <v>269</v>
      </c>
      <c r="B101" s="28" t="s">
        <v>303</v>
      </c>
      <c r="C101" s="29" t="s">
        <v>320</v>
      </c>
      <c r="D101" s="29" t="s">
        <v>322</v>
      </c>
      <c r="E101" s="102">
        <v>10440</v>
      </c>
      <c r="F101" s="31">
        <v>948.2</v>
      </c>
      <c r="G101" s="36">
        <f t="shared" si="22"/>
        <v>10</v>
      </c>
      <c r="H101" s="29" t="s">
        <v>352</v>
      </c>
      <c r="I101" s="69">
        <f t="shared" si="23"/>
        <v>3</v>
      </c>
      <c r="J101" s="32">
        <v>2</v>
      </c>
      <c r="K101" s="32">
        <v>0</v>
      </c>
      <c r="L101" s="32">
        <v>0</v>
      </c>
      <c r="M101" s="32">
        <v>1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3">
        <v>6796</v>
      </c>
      <c r="V101" s="32">
        <v>2</v>
      </c>
      <c r="W101" s="32">
        <v>0</v>
      </c>
      <c r="X101" s="32">
        <v>1</v>
      </c>
      <c r="Y101" s="32">
        <v>0</v>
      </c>
      <c r="Z101" s="32">
        <v>0</v>
      </c>
      <c r="AA101" s="32">
        <v>0</v>
      </c>
      <c r="AB101" s="32">
        <v>0</v>
      </c>
      <c r="AC101" s="32">
        <v>0</v>
      </c>
      <c r="AD101" s="32">
        <v>0</v>
      </c>
      <c r="AE101" s="32">
        <v>0</v>
      </c>
      <c r="AF101" s="32">
        <v>0</v>
      </c>
      <c r="AG101" s="31">
        <f t="shared" si="24"/>
        <v>3</v>
      </c>
      <c r="AH101" s="25">
        <f t="shared" si="25"/>
        <v>203.88</v>
      </c>
      <c r="AI101" s="25">
        <f t="shared" si="26"/>
        <v>25</v>
      </c>
      <c r="AJ101" s="34">
        <v>0</v>
      </c>
      <c r="AK101" s="25">
        <v>25</v>
      </c>
      <c r="AL101" s="112">
        <f t="shared" si="27"/>
        <v>6.1163999999999996</v>
      </c>
      <c r="AM101" s="35">
        <f t="shared" si="28"/>
        <v>87.737885030410041</v>
      </c>
      <c r="AN101" s="36">
        <f t="shared" si="29"/>
        <v>8</v>
      </c>
      <c r="AO101" s="35">
        <f t="shared" si="30"/>
        <v>12.262114969589955</v>
      </c>
      <c r="AP101" s="30">
        <f t="shared" si="31"/>
        <v>58.586206896551722</v>
      </c>
      <c r="AQ101" s="107">
        <f t="shared" si="32"/>
        <v>0</v>
      </c>
      <c r="AR101" s="109">
        <f t="shared" si="33"/>
        <v>100</v>
      </c>
      <c r="AS101" s="34">
        <f t="shared" si="34"/>
        <v>10</v>
      </c>
      <c r="AT101" s="37">
        <v>2</v>
      </c>
      <c r="AU101" s="38">
        <f t="shared" si="35"/>
        <v>19.157088122605366</v>
      </c>
      <c r="AV101" s="37">
        <v>0</v>
      </c>
      <c r="AW101" s="66"/>
      <c r="AX101" s="37">
        <v>1</v>
      </c>
      <c r="AY101" s="37">
        <f t="shared" si="36"/>
        <v>8</v>
      </c>
      <c r="AZ101" s="37">
        <v>2</v>
      </c>
      <c r="BA101" s="37">
        <f t="shared" si="37"/>
        <v>16</v>
      </c>
      <c r="BB101" s="37">
        <v>0</v>
      </c>
      <c r="BC101" s="37">
        <v>3</v>
      </c>
      <c r="BD101" s="37">
        <v>5</v>
      </c>
      <c r="BE101" s="37" t="s">
        <v>375</v>
      </c>
      <c r="BF101" s="37" t="s">
        <v>376</v>
      </c>
      <c r="BG101" s="127">
        <f t="shared" si="38"/>
        <v>36</v>
      </c>
      <c r="BH101" s="75">
        <v>49</v>
      </c>
      <c r="BI101" s="75">
        <v>61</v>
      </c>
    </row>
    <row r="102" spans="1:64" x14ac:dyDescent="0.3">
      <c r="A102" s="28" t="s">
        <v>269</v>
      </c>
      <c r="B102" s="28" t="s">
        <v>303</v>
      </c>
      <c r="C102" s="29" t="s">
        <v>325</v>
      </c>
      <c r="D102" s="29" t="s">
        <v>326</v>
      </c>
      <c r="E102" s="102">
        <v>2698</v>
      </c>
      <c r="F102" s="31">
        <v>415</v>
      </c>
      <c r="G102" s="36">
        <f t="shared" ref="G102:G133" si="39">IFERROR(IF(F102&lt;10,0,IF(F102&lt;50,3,IF(F102&lt;75,5,IF(F102&lt;100,8,10)))),"")</f>
        <v>10</v>
      </c>
      <c r="H102" s="29" t="s">
        <v>351</v>
      </c>
      <c r="I102" s="69">
        <f t="shared" ref="I102:I133" si="40">VLOOKUP(H102,ponderacion,2,FALSE)</f>
        <v>5</v>
      </c>
      <c r="J102" s="32">
        <v>1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3">
        <v>2483</v>
      </c>
      <c r="V102" s="32">
        <v>1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2">
        <v>0</v>
      </c>
      <c r="AC102" s="32">
        <v>0</v>
      </c>
      <c r="AD102" s="32">
        <v>0</v>
      </c>
      <c r="AE102" s="32">
        <v>0</v>
      </c>
      <c r="AF102" s="32">
        <v>0</v>
      </c>
      <c r="AG102" s="31">
        <f t="shared" si="24"/>
        <v>1</v>
      </c>
      <c r="AH102" s="25">
        <f t="shared" si="25"/>
        <v>74.489999999999995</v>
      </c>
      <c r="AI102" s="25">
        <f t="shared" si="26"/>
        <v>30</v>
      </c>
      <c r="AJ102" s="34">
        <v>0</v>
      </c>
      <c r="AK102" s="25">
        <v>30</v>
      </c>
      <c r="AL102" s="112">
        <f t="shared" si="27"/>
        <v>2.2346999999999997</v>
      </c>
      <c r="AM102" s="35">
        <f t="shared" ref="AM102:AM133" si="41">IFERROR(((AH102-AI102)/AH102)*100,"")</f>
        <v>59.726137736608941</v>
      </c>
      <c r="AN102" s="36">
        <f t="shared" si="29"/>
        <v>5</v>
      </c>
      <c r="AO102" s="35">
        <f t="shared" si="30"/>
        <v>40.273862263391067</v>
      </c>
      <c r="AP102" s="30">
        <f t="shared" si="31"/>
        <v>82.828020756115635</v>
      </c>
      <c r="AQ102" s="107">
        <f t="shared" si="32"/>
        <v>0</v>
      </c>
      <c r="AR102" s="109">
        <f t="shared" si="33"/>
        <v>100</v>
      </c>
      <c r="AS102" s="34">
        <f t="shared" si="34"/>
        <v>10</v>
      </c>
      <c r="AT102" s="37">
        <v>0</v>
      </c>
      <c r="AU102" s="38">
        <f t="shared" si="35"/>
        <v>0</v>
      </c>
      <c r="AV102" s="37">
        <v>0</v>
      </c>
      <c r="AW102" s="66"/>
      <c r="AX102" s="37">
        <v>1</v>
      </c>
      <c r="AY102" s="37">
        <f t="shared" ref="AY102:AY133" si="42">+AX102*8</f>
        <v>8</v>
      </c>
      <c r="AZ102" s="37">
        <v>1</v>
      </c>
      <c r="BA102" s="37">
        <f t="shared" ref="BA102:BA105" si="43">+AZ102*8</f>
        <v>8</v>
      </c>
      <c r="BB102" s="37">
        <v>0</v>
      </c>
      <c r="BC102" s="37">
        <v>2</v>
      </c>
      <c r="BD102" s="37">
        <v>5</v>
      </c>
      <c r="BE102" s="37" t="s">
        <v>375</v>
      </c>
      <c r="BF102" s="37" t="s">
        <v>376</v>
      </c>
      <c r="BG102" s="127">
        <f t="shared" si="38"/>
        <v>35</v>
      </c>
      <c r="BH102" s="75">
        <v>23</v>
      </c>
      <c r="BI102" s="75">
        <v>34</v>
      </c>
    </row>
    <row r="103" spans="1:64" x14ac:dyDescent="0.3">
      <c r="A103" s="28" t="s">
        <v>269</v>
      </c>
      <c r="B103" s="28" t="s">
        <v>303</v>
      </c>
      <c r="C103" s="29" t="s">
        <v>306</v>
      </c>
      <c r="D103" s="29" t="s">
        <v>308</v>
      </c>
      <c r="E103" s="102">
        <v>32867</v>
      </c>
      <c r="F103" s="31">
        <v>366.5</v>
      </c>
      <c r="G103" s="36">
        <f t="shared" si="39"/>
        <v>10</v>
      </c>
      <c r="H103" s="29" t="s">
        <v>352</v>
      </c>
      <c r="I103" s="69">
        <f t="shared" si="40"/>
        <v>3</v>
      </c>
      <c r="J103" s="32">
        <v>2</v>
      </c>
      <c r="K103" s="32">
        <v>1</v>
      </c>
      <c r="L103" s="32">
        <v>1</v>
      </c>
      <c r="M103" s="32">
        <v>1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3">
        <v>24144</v>
      </c>
      <c r="V103" s="32">
        <v>2</v>
      </c>
      <c r="W103" s="32">
        <v>0</v>
      </c>
      <c r="X103" s="32">
        <v>0</v>
      </c>
      <c r="Y103" s="32">
        <v>0</v>
      </c>
      <c r="Z103" s="32">
        <v>0</v>
      </c>
      <c r="AA103" s="32">
        <v>0</v>
      </c>
      <c r="AB103" s="32">
        <v>0</v>
      </c>
      <c r="AC103" s="32">
        <v>0</v>
      </c>
      <c r="AD103" s="32">
        <v>0</v>
      </c>
      <c r="AE103" s="32">
        <v>0</v>
      </c>
      <c r="AF103" s="32">
        <v>0</v>
      </c>
      <c r="AG103" s="31">
        <f t="shared" si="24"/>
        <v>2</v>
      </c>
      <c r="AH103" s="25">
        <f t="shared" si="25"/>
        <v>724.32</v>
      </c>
      <c r="AI103" s="25">
        <f t="shared" si="26"/>
        <v>213</v>
      </c>
      <c r="AJ103" s="34">
        <v>0</v>
      </c>
      <c r="AK103" s="25">
        <v>213</v>
      </c>
      <c r="AL103" s="112">
        <f t="shared" si="27"/>
        <v>21.729600000000001</v>
      </c>
      <c r="AM103" s="35">
        <f t="shared" si="41"/>
        <v>70.593108018555341</v>
      </c>
      <c r="AN103" s="36">
        <f t="shared" si="29"/>
        <v>5</v>
      </c>
      <c r="AO103" s="35">
        <f t="shared" si="30"/>
        <v>29.406891981444659</v>
      </c>
      <c r="AP103" s="30">
        <f t="shared" si="31"/>
        <v>66.113731098061891</v>
      </c>
      <c r="AQ103" s="107">
        <f t="shared" si="32"/>
        <v>0</v>
      </c>
      <c r="AR103" s="109">
        <f t="shared" si="33"/>
        <v>100</v>
      </c>
      <c r="AS103" s="34">
        <f t="shared" si="34"/>
        <v>10</v>
      </c>
      <c r="AT103" s="37">
        <v>4</v>
      </c>
      <c r="AU103" s="38">
        <f t="shared" si="35"/>
        <v>12.170261964888795</v>
      </c>
      <c r="AV103" s="37">
        <v>1</v>
      </c>
      <c r="AW103" s="66"/>
      <c r="AX103" s="37">
        <v>5</v>
      </c>
      <c r="AY103" s="37">
        <f t="shared" si="42"/>
        <v>40</v>
      </c>
      <c r="AZ103" s="37">
        <v>12</v>
      </c>
      <c r="BA103" s="37">
        <f t="shared" si="43"/>
        <v>96</v>
      </c>
      <c r="BB103" s="37">
        <v>2</v>
      </c>
      <c r="BC103" s="37">
        <v>14</v>
      </c>
      <c r="BD103" s="37">
        <v>5</v>
      </c>
      <c r="BE103" s="37" t="s">
        <v>375</v>
      </c>
      <c r="BF103" s="37" t="s">
        <v>376</v>
      </c>
      <c r="BG103" s="127">
        <f t="shared" si="38"/>
        <v>33</v>
      </c>
      <c r="BH103" s="75">
        <v>224</v>
      </c>
      <c r="BI103" s="75">
        <v>233</v>
      </c>
    </row>
    <row r="104" spans="1:64" x14ac:dyDescent="0.3">
      <c r="A104" s="28" t="s">
        <v>269</v>
      </c>
      <c r="B104" s="28" t="s">
        <v>303</v>
      </c>
      <c r="C104" s="29" t="s">
        <v>306</v>
      </c>
      <c r="D104" s="29" t="s">
        <v>309</v>
      </c>
      <c r="E104" s="102">
        <v>7686</v>
      </c>
      <c r="F104" s="31">
        <v>189.6</v>
      </c>
      <c r="G104" s="36">
        <f t="shared" si="39"/>
        <v>10</v>
      </c>
      <c r="H104" s="29" t="s">
        <v>351</v>
      </c>
      <c r="I104" s="69">
        <f t="shared" si="40"/>
        <v>5</v>
      </c>
      <c r="J104" s="32">
        <v>3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3">
        <v>4282</v>
      </c>
      <c r="V104" s="32">
        <v>1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32">
        <v>0</v>
      </c>
      <c r="AC104" s="32">
        <v>0</v>
      </c>
      <c r="AD104" s="32">
        <v>0</v>
      </c>
      <c r="AE104" s="32">
        <v>0</v>
      </c>
      <c r="AF104" s="32">
        <v>0</v>
      </c>
      <c r="AG104" s="31">
        <f t="shared" si="24"/>
        <v>1</v>
      </c>
      <c r="AH104" s="25">
        <f t="shared" si="25"/>
        <v>128.46</v>
      </c>
      <c r="AI104" s="25">
        <f t="shared" si="26"/>
        <v>72</v>
      </c>
      <c r="AJ104" s="34">
        <v>0</v>
      </c>
      <c r="AK104" s="25">
        <v>72</v>
      </c>
      <c r="AL104" s="112">
        <f t="shared" si="27"/>
        <v>3.8538000000000001</v>
      </c>
      <c r="AM104" s="35">
        <f t="shared" si="41"/>
        <v>43.951424567958902</v>
      </c>
      <c r="AN104" s="36">
        <f t="shared" si="29"/>
        <v>3</v>
      </c>
      <c r="AO104" s="35">
        <f t="shared" si="30"/>
        <v>56.048575432041105</v>
      </c>
      <c r="AP104" s="30">
        <f t="shared" si="31"/>
        <v>50.140515222482435</v>
      </c>
      <c r="AQ104" s="107">
        <f t="shared" si="32"/>
        <v>0</v>
      </c>
      <c r="AR104" s="109">
        <f t="shared" si="33"/>
        <v>100</v>
      </c>
      <c r="AS104" s="34">
        <f t="shared" si="34"/>
        <v>10</v>
      </c>
      <c r="AT104" s="37">
        <v>1</v>
      </c>
      <c r="AU104" s="38">
        <f t="shared" si="35"/>
        <v>13.010668748373666</v>
      </c>
      <c r="AV104" s="37">
        <v>0</v>
      </c>
      <c r="AW104" s="66"/>
      <c r="AX104" s="37">
        <v>1</v>
      </c>
      <c r="AY104" s="37">
        <f t="shared" si="42"/>
        <v>8</v>
      </c>
      <c r="AZ104" s="37">
        <v>2</v>
      </c>
      <c r="BA104" s="37">
        <f t="shared" si="43"/>
        <v>16</v>
      </c>
      <c r="BB104" s="37">
        <v>0</v>
      </c>
      <c r="BC104" s="37">
        <v>5</v>
      </c>
      <c r="BD104" s="37">
        <v>5</v>
      </c>
      <c r="BE104" s="37" t="s">
        <v>375</v>
      </c>
      <c r="BF104" s="37" t="s">
        <v>376</v>
      </c>
      <c r="BG104" s="127">
        <f t="shared" si="38"/>
        <v>33</v>
      </c>
      <c r="BH104" s="75">
        <v>43</v>
      </c>
      <c r="BI104" s="75">
        <v>77</v>
      </c>
    </row>
    <row r="105" spans="1:64" x14ac:dyDescent="0.3">
      <c r="A105" s="28" t="s">
        <v>269</v>
      </c>
      <c r="B105" s="28" t="s">
        <v>303</v>
      </c>
      <c r="C105" s="29" t="s">
        <v>320</v>
      </c>
      <c r="D105" s="29" t="s">
        <v>321</v>
      </c>
      <c r="E105" s="102">
        <v>9312</v>
      </c>
      <c r="F105" s="31">
        <v>338.1</v>
      </c>
      <c r="G105" s="36">
        <f t="shared" si="39"/>
        <v>10</v>
      </c>
      <c r="H105" s="29" t="s">
        <v>350</v>
      </c>
      <c r="I105" s="69">
        <f t="shared" si="40"/>
        <v>8</v>
      </c>
      <c r="J105" s="32">
        <v>2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1</v>
      </c>
      <c r="S105" s="32">
        <v>0</v>
      </c>
      <c r="T105" s="32">
        <v>0</v>
      </c>
      <c r="U105" s="33">
        <v>5652</v>
      </c>
      <c r="V105" s="32">
        <v>0</v>
      </c>
      <c r="W105" s="32">
        <v>0</v>
      </c>
      <c r="X105" s="32">
        <v>0</v>
      </c>
      <c r="Y105" s="32">
        <v>0</v>
      </c>
      <c r="Z105" s="32">
        <v>0</v>
      </c>
      <c r="AA105" s="32">
        <v>0</v>
      </c>
      <c r="AB105" s="32">
        <v>0</v>
      </c>
      <c r="AC105" s="32">
        <v>0</v>
      </c>
      <c r="AD105" s="32">
        <v>0</v>
      </c>
      <c r="AE105" s="32">
        <v>0</v>
      </c>
      <c r="AF105" s="32">
        <v>0</v>
      </c>
      <c r="AG105" s="31">
        <f t="shared" si="24"/>
        <v>0</v>
      </c>
      <c r="AH105" s="25">
        <f t="shared" si="25"/>
        <v>169.56</v>
      </c>
      <c r="AI105" s="25">
        <f t="shared" si="26"/>
        <v>80</v>
      </c>
      <c r="AJ105" s="34">
        <v>0</v>
      </c>
      <c r="AK105" s="25">
        <v>80</v>
      </c>
      <c r="AL105" s="112">
        <f t="shared" si="27"/>
        <v>5.0868000000000002</v>
      </c>
      <c r="AM105" s="35">
        <f t="shared" si="41"/>
        <v>52.819061099315881</v>
      </c>
      <c r="AN105" s="36">
        <f t="shared" si="29"/>
        <v>5</v>
      </c>
      <c r="AO105" s="35">
        <f t="shared" si="30"/>
        <v>47.180938900684119</v>
      </c>
      <c r="AP105" s="30">
        <f t="shared" si="31"/>
        <v>54.626288659793815</v>
      </c>
      <c r="AQ105" s="107">
        <f t="shared" si="32"/>
        <v>0</v>
      </c>
      <c r="AR105" s="109">
        <f t="shared" si="33"/>
        <v>100</v>
      </c>
      <c r="AS105" s="34">
        <f t="shared" si="34"/>
        <v>10</v>
      </c>
      <c r="AT105" s="37">
        <v>2</v>
      </c>
      <c r="AU105" s="38">
        <f t="shared" si="35"/>
        <v>21.477663230240548</v>
      </c>
      <c r="AV105" s="37">
        <v>0</v>
      </c>
      <c r="AW105" s="66"/>
      <c r="AX105" s="37">
        <v>1</v>
      </c>
      <c r="AY105" s="37">
        <f t="shared" si="42"/>
        <v>8</v>
      </c>
      <c r="AZ105" s="37">
        <v>4</v>
      </c>
      <c r="BA105" s="37">
        <f t="shared" si="43"/>
        <v>32</v>
      </c>
      <c r="BB105" s="37">
        <v>0</v>
      </c>
      <c r="BC105" s="37">
        <v>5</v>
      </c>
      <c r="BD105" s="37">
        <v>0</v>
      </c>
      <c r="BE105" s="37" t="s">
        <v>375</v>
      </c>
      <c r="BF105" s="37" t="s">
        <v>376</v>
      </c>
      <c r="BG105" s="127">
        <f t="shared" si="38"/>
        <v>33</v>
      </c>
      <c r="BH105" s="75">
        <v>44</v>
      </c>
      <c r="BI105" s="75">
        <v>60</v>
      </c>
    </row>
    <row r="106" spans="1:64" x14ac:dyDescent="0.3">
      <c r="A106" s="28" t="s">
        <v>269</v>
      </c>
      <c r="B106" s="28" t="s">
        <v>303</v>
      </c>
      <c r="C106" s="29" t="s">
        <v>306</v>
      </c>
      <c r="D106" s="29" t="s">
        <v>307</v>
      </c>
      <c r="E106" s="102">
        <v>6129</v>
      </c>
      <c r="F106" s="31">
        <v>711.8</v>
      </c>
      <c r="G106" s="36">
        <f t="shared" si="39"/>
        <v>10</v>
      </c>
      <c r="H106" s="29" t="s">
        <v>352</v>
      </c>
      <c r="I106" s="69">
        <f t="shared" si="40"/>
        <v>3</v>
      </c>
      <c r="J106" s="32">
        <v>2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3">
        <v>5574</v>
      </c>
      <c r="V106" s="32">
        <v>0</v>
      </c>
      <c r="W106" s="32">
        <v>0</v>
      </c>
      <c r="X106" s="32">
        <v>0</v>
      </c>
      <c r="Y106" s="32">
        <v>0</v>
      </c>
      <c r="Z106" s="32">
        <v>0</v>
      </c>
      <c r="AA106" s="32">
        <v>0</v>
      </c>
      <c r="AB106" s="32">
        <v>0</v>
      </c>
      <c r="AC106" s="32">
        <v>0</v>
      </c>
      <c r="AD106" s="32">
        <v>0</v>
      </c>
      <c r="AE106" s="32">
        <v>0</v>
      </c>
      <c r="AF106" s="32">
        <v>0</v>
      </c>
      <c r="AG106" s="31">
        <f t="shared" si="24"/>
        <v>0</v>
      </c>
      <c r="AH106" s="25">
        <f t="shared" si="25"/>
        <v>167.22</v>
      </c>
      <c r="AI106" s="25">
        <f t="shared" si="26"/>
        <v>116</v>
      </c>
      <c r="AJ106" s="34">
        <v>0</v>
      </c>
      <c r="AK106" s="25">
        <v>116</v>
      </c>
      <c r="AL106" s="112">
        <f t="shared" si="27"/>
        <v>5.0165999999999995</v>
      </c>
      <c r="AM106" s="35">
        <f t="shared" si="41"/>
        <v>30.63030737950006</v>
      </c>
      <c r="AN106" s="36">
        <f t="shared" si="29"/>
        <v>3</v>
      </c>
      <c r="AO106" s="35">
        <f t="shared" si="30"/>
        <v>69.369692620499947</v>
      </c>
      <c r="AP106" s="30">
        <f t="shared" si="31"/>
        <v>81.850220264317173</v>
      </c>
      <c r="AQ106" s="107">
        <f t="shared" si="32"/>
        <v>0</v>
      </c>
      <c r="AR106" s="109">
        <f t="shared" si="33"/>
        <v>100</v>
      </c>
      <c r="AS106" s="34">
        <f t="shared" si="34"/>
        <v>10</v>
      </c>
      <c r="AT106" s="37">
        <v>3</v>
      </c>
      <c r="AU106" s="38">
        <f t="shared" si="35"/>
        <v>48.94762604013706</v>
      </c>
      <c r="AV106" s="37">
        <v>1</v>
      </c>
      <c r="AW106" s="66"/>
      <c r="AX106" s="37">
        <v>1</v>
      </c>
      <c r="AY106" s="37">
        <f t="shared" si="42"/>
        <v>8</v>
      </c>
      <c r="AZ106" s="37">
        <v>2</v>
      </c>
      <c r="BA106" s="37">
        <v>2</v>
      </c>
      <c r="BB106" s="37">
        <v>1</v>
      </c>
      <c r="BC106" s="37">
        <v>2</v>
      </c>
      <c r="BD106" s="37">
        <v>5</v>
      </c>
      <c r="BE106" s="37" t="s">
        <v>375</v>
      </c>
      <c r="BF106" s="37" t="s">
        <v>376</v>
      </c>
      <c r="BG106" s="128">
        <f t="shared" si="38"/>
        <v>31</v>
      </c>
      <c r="BH106" s="75">
        <v>49</v>
      </c>
      <c r="BI106" s="75">
        <v>81</v>
      </c>
    </row>
    <row r="107" spans="1:64" x14ac:dyDescent="0.3">
      <c r="A107" s="28" t="s">
        <v>269</v>
      </c>
      <c r="B107" s="28" t="s">
        <v>303</v>
      </c>
      <c r="C107" s="29" t="s">
        <v>315</v>
      </c>
      <c r="D107" s="29" t="s">
        <v>316</v>
      </c>
      <c r="E107" s="102">
        <v>19427</v>
      </c>
      <c r="F107" s="31">
        <v>425.7</v>
      </c>
      <c r="G107" s="36">
        <f t="shared" si="39"/>
        <v>10</v>
      </c>
      <c r="H107" s="29" t="s">
        <v>352</v>
      </c>
      <c r="I107" s="69">
        <f t="shared" si="40"/>
        <v>3</v>
      </c>
      <c r="J107" s="32">
        <v>2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3">
        <v>10074</v>
      </c>
      <c r="V107" s="32">
        <v>8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  <c r="AD107" s="32">
        <v>0</v>
      </c>
      <c r="AE107" s="32">
        <v>0</v>
      </c>
      <c r="AF107" s="32">
        <v>0</v>
      </c>
      <c r="AG107" s="31">
        <f t="shared" si="24"/>
        <v>8</v>
      </c>
      <c r="AH107" s="25">
        <f t="shared" si="25"/>
        <v>302.22000000000003</v>
      </c>
      <c r="AI107" s="25">
        <f t="shared" si="26"/>
        <v>97</v>
      </c>
      <c r="AJ107" s="34">
        <v>2</v>
      </c>
      <c r="AK107" s="25">
        <v>95</v>
      </c>
      <c r="AL107" s="112">
        <f t="shared" si="27"/>
        <v>9.0666000000000011</v>
      </c>
      <c r="AM107" s="35">
        <f t="shared" si="41"/>
        <v>67.904175765998289</v>
      </c>
      <c r="AN107" s="36">
        <f t="shared" si="29"/>
        <v>5</v>
      </c>
      <c r="AO107" s="35">
        <f t="shared" si="30"/>
        <v>32.095824234001718</v>
      </c>
      <c r="AP107" s="30">
        <f t="shared" si="31"/>
        <v>46.670098316775629</v>
      </c>
      <c r="AQ107" s="107">
        <f t="shared" si="32"/>
        <v>10.294950326864674</v>
      </c>
      <c r="AR107" s="109">
        <f t="shared" si="33"/>
        <v>77.94101427216377</v>
      </c>
      <c r="AS107" s="34">
        <f t="shared" si="34"/>
        <v>8</v>
      </c>
      <c r="AT107" s="37">
        <v>6</v>
      </c>
      <c r="AU107" s="38">
        <f t="shared" si="35"/>
        <v>30.884850980594017</v>
      </c>
      <c r="AV107" s="37">
        <v>1</v>
      </c>
      <c r="AW107" s="66"/>
      <c r="AX107" s="37">
        <v>1</v>
      </c>
      <c r="AY107" s="37">
        <f t="shared" si="42"/>
        <v>8</v>
      </c>
      <c r="AZ107" s="37">
        <v>5</v>
      </c>
      <c r="BA107" s="37">
        <f t="shared" ref="BA107:BA138" si="44">+AZ107*8</f>
        <v>40</v>
      </c>
      <c r="BB107" s="37">
        <v>1</v>
      </c>
      <c r="BC107" s="37">
        <v>11</v>
      </c>
      <c r="BD107" s="37">
        <v>5</v>
      </c>
      <c r="BE107" s="37" t="s">
        <v>375</v>
      </c>
      <c r="BF107" s="37" t="s">
        <v>376</v>
      </c>
      <c r="BG107" s="128">
        <f t="shared" si="38"/>
        <v>31</v>
      </c>
      <c r="BH107" s="75">
        <v>55</v>
      </c>
      <c r="BI107" s="75">
        <v>58</v>
      </c>
      <c r="BJ107" s="1"/>
      <c r="BK107" s="1"/>
      <c r="BL107" s="1"/>
    </row>
    <row r="108" spans="1:64" x14ac:dyDescent="0.3">
      <c r="A108" s="28" t="s">
        <v>269</v>
      </c>
      <c r="B108" s="28" t="s">
        <v>303</v>
      </c>
      <c r="C108" s="29" t="s">
        <v>315</v>
      </c>
      <c r="D108" s="29" t="s">
        <v>317</v>
      </c>
      <c r="E108" s="102">
        <v>4333</v>
      </c>
      <c r="F108" s="31">
        <v>150.30000000000001</v>
      </c>
      <c r="G108" s="36">
        <f t="shared" si="39"/>
        <v>10</v>
      </c>
      <c r="H108" s="29" t="s">
        <v>350</v>
      </c>
      <c r="I108" s="69">
        <f t="shared" si="40"/>
        <v>8</v>
      </c>
      <c r="J108" s="32">
        <v>2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3">
        <v>1353</v>
      </c>
      <c r="V108" s="32">
        <v>0</v>
      </c>
      <c r="W108" s="32">
        <v>0</v>
      </c>
      <c r="X108" s="32">
        <v>0</v>
      </c>
      <c r="Y108" s="32">
        <v>0</v>
      </c>
      <c r="Z108" s="42">
        <v>0</v>
      </c>
      <c r="AA108" s="42">
        <v>0</v>
      </c>
      <c r="AB108" s="42">
        <v>0</v>
      </c>
      <c r="AC108" s="42">
        <v>0</v>
      </c>
      <c r="AD108" s="42">
        <v>0</v>
      </c>
      <c r="AE108" s="42">
        <v>0</v>
      </c>
      <c r="AF108" s="42">
        <v>0</v>
      </c>
      <c r="AG108" s="31">
        <f t="shared" si="24"/>
        <v>0</v>
      </c>
      <c r="AH108" s="25">
        <f t="shared" si="25"/>
        <v>40.590000000000003</v>
      </c>
      <c r="AI108" s="25">
        <f t="shared" si="26"/>
        <v>21</v>
      </c>
      <c r="AJ108" s="34">
        <v>0</v>
      </c>
      <c r="AK108" s="25">
        <v>21</v>
      </c>
      <c r="AL108" s="112">
        <f t="shared" si="27"/>
        <v>1.2177</v>
      </c>
      <c r="AM108" s="35">
        <f t="shared" si="41"/>
        <v>48.263118994826314</v>
      </c>
      <c r="AN108" s="36">
        <f t="shared" si="29"/>
        <v>3</v>
      </c>
      <c r="AO108" s="35">
        <f t="shared" si="30"/>
        <v>51.736881005173686</v>
      </c>
      <c r="AP108" s="30">
        <f t="shared" si="31"/>
        <v>28.102930994691903</v>
      </c>
      <c r="AQ108" s="107">
        <f t="shared" si="32"/>
        <v>0</v>
      </c>
      <c r="AR108" s="109">
        <f t="shared" si="33"/>
        <v>100</v>
      </c>
      <c r="AS108" s="34">
        <f t="shared" si="34"/>
        <v>10</v>
      </c>
      <c r="AT108" s="37">
        <v>0</v>
      </c>
      <c r="AU108" s="38">
        <f t="shared" si="35"/>
        <v>0</v>
      </c>
      <c r="AV108" s="37">
        <v>0</v>
      </c>
      <c r="AW108" s="66"/>
      <c r="AX108" s="37">
        <v>1</v>
      </c>
      <c r="AY108" s="37">
        <f t="shared" si="42"/>
        <v>8</v>
      </c>
      <c r="AZ108" s="37">
        <v>4</v>
      </c>
      <c r="BA108" s="37">
        <f t="shared" si="44"/>
        <v>32</v>
      </c>
      <c r="BB108" s="37">
        <v>0</v>
      </c>
      <c r="BC108" s="37">
        <v>4</v>
      </c>
      <c r="BD108" s="37">
        <v>0</v>
      </c>
      <c r="BE108" s="37" t="s">
        <v>375</v>
      </c>
      <c r="BF108" s="37" t="s">
        <v>376</v>
      </c>
      <c r="BG108" s="128">
        <f t="shared" si="38"/>
        <v>31</v>
      </c>
      <c r="BH108" s="75">
        <v>10</v>
      </c>
      <c r="BI108" s="75">
        <v>10</v>
      </c>
      <c r="BJ108" s="1"/>
      <c r="BK108" s="1"/>
      <c r="BL108" s="1"/>
    </row>
    <row r="109" spans="1:64" x14ac:dyDescent="0.3">
      <c r="A109" s="28" t="s">
        <v>269</v>
      </c>
      <c r="B109" s="28" t="s">
        <v>303</v>
      </c>
      <c r="C109" s="29" t="s">
        <v>328</v>
      </c>
      <c r="D109" s="29" t="s">
        <v>329</v>
      </c>
      <c r="E109" s="102">
        <v>18041</v>
      </c>
      <c r="F109" s="31">
        <v>302.39999999999998</v>
      </c>
      <c r="G109" s="36">
        <f t="shared" si="39"/>
        <v>10</v>
      </c>
      <c r="H109" s="29" t="s">
        <v>351</v>
      </c>
      <c r="I109" s="69">
        <f t="shared" si="40"/>
        <v>5</v>
      </c>
      <c r="J109" s="32">
        <v>3</v>
      </c>
      <c r="K109" s="32">
        <v>1</v>
      </c>
      <c r="L109" s="32">
        <v>0</v>
      </c>
      <c r="M109" s="32">
        <v>1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3">
        <v>11844</v>
      </c>
      <c r="V109" s="32">
        <v>7</v>
      </c>
      <c r="W109" s="32">
        <v>0</v>
      </c>
      <c r="X109" s="32">
        <v>0</v>
      </c>
      <c r="Y109" s="32">
        <v>0</v>
      </c>
      <c r="Z109" s="42">
        <v>0</v>
      </c>
      <c r="AA109" s="42">
        <v>0</v>
      </c>
      <c r="AB109" s="42">
        <v>0</v>
      </c>
      <c r="AC109" s="42">
        <v>0</v>
      </c>
      <c r="AD109" s="42">
        <v>0</v>
      </c>
      <c r="AE109" s="42">
        <v>0</v>
      </c>
      <c r="AF109" s="42">
        <v>0</v>
      </c>
      <c r="AG109" s="31">
        <f t="shared" si="24"/>
        <v>7</v>
      </c>
      <c r="AH109" s="25">
        <f t="shared" si="25"/>
        <v>355.32</v>
      </c>
      <c r="AI109" s="25">
        <f t="shared" si="26"/>
        <v>255</v>
      </c>
      <c r="AJ109" s="34">
        <v>3</v>
      </c>
      <c r="AK109" s="25">
        <v>252</v>
      </c>
      <c r="AL109" s="112">
        <f t="shared" si="27"/>
        <v>10.659600000000001</v>
      </c>
      <c r="AM109" s="35">
        <f t="shared" si="41"/>
        <v>28.233704829449508</v>
      </c>
      <c r="AN109" s="36">
        <f t="shared" si="29"/>
        <v>3</v>
      </c>
      <c r="AO109" s="35">
        <f t="shared" si="30"/>
        <v>71.766295170550492</v>
      </c>
      <c r="AP109" s="30">
        <f t="shared" si="31"/>
        <v>59.085416551188963</v>
      </c>
      <c r="AQ109" s="107">
        <f t="shared" si="32"/>
        <v>16.628789978382571</v>
      </c>
      <c r="AR109" s="109">
        <f t="shared" si="33"/>
        <v>71.856354835078236</v>
      </c>
      <c r="AS109" s="34">
        <f t="shared" si="34"/>
        <v>5</v>
      </c>
      <c r="AT109" s="37">
        <v>0</v>
      </c>
      <c r="AU109" s="38">
        <f t="shared" si="35"/>
        <v>0</v>
      </c>
      <c r="AV109" s="37">
        <v>1</v>
      </c>
      <c r="AW109" s="66"/>
      <c r="AX109" s="37">
        <v>2</v>
      </c>
      <c r="AY109" s="37">
        <f t="shared" si="42"/>
        <v>16</v>
      </c>
      <c r="AZ109" s="37">
        <v>8</v>
      </c>
      <c r="BA109" s="37">
        <f t="shared" si="44"/>
        <v>64</v>
      </c>
      <c r="BB109" s="37">
        <v>1</v>
      </c>
      <c r="BC109" s="37">
        <v>11</v>
      </c>
      <c r="BD109" s="37">
        <v>5</v>
      </c>
      <c r="BE109" s="37" t="s">
        <v>375</v>
      </c>
      <c r="BF109" s="37" t="s">
        <v>376</v>
      </c>
      <c r="BG109" s="128">
        <f t="shared" si="38"/>
        <v>28</v>
      </c>
      <c r="BH109" s="75">
        <v>105</v>
      </c>
      <c r="BI109" s="75">
        <v>178</v>
      </c>
      <c r="BJ109" s="1"/>
      <c r="BK109" s="1"/>
      <c r="BL109" s="1"/>
    </row>
    <row r="110" spans="1:64" x14ac:dyDescent="0.3">
      <c r="A110" s="28" t="s">
        <v>269</v>
      </c>
      <c r="B110" s="28" t="s">
        <v>303</v>
      </c>
      <c r="C110" s="29" t="s">
        <v>306</v>
      </c>
      <c r="D110" s="29" t="s">
        <v>311</v>
      </c>
      <c r="E110" s="102">
        <v>3739</v>
      </c>
      <c r="F110" s="31">
        <v>208.6</v>
      </c>
      <c r="G110" s="36">
        <f t="shared" si="39"/>
        <v>10</v>
      </c>
      <c r="H110" s="29" t="s">
        <v>350</v>
      </c>
      <c r="I110" s="69">
        <f t="shared" si="40"/>
        <v>8</v>
      </c>
      <c r="J110" s="32">
        <v>1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3">
        <v>3735</v>
      </c>
      <c r="V110" s="32">
        <v>2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  <c r="AB110" s="42">
        <v>0</v>
      </c>
      <c r="AC110" s="42">
        <v>0</v>
      </c>
      <c r="AD110" s="42">
        <v>0</v>
      </c>
      <c r="AE110" s="42">
        <v>0</v>
      </c>
      <c r="AF110" s="42">
        <v>0</v>
      </c>
      <c r="AG110" s="31">
        <f t="shared" si="24"/>
        <v>2</v>
      </c>
      <c r="AH110" s="25">
        <f t="shared" si="25"/>
        <v>112.05</v>
      </c>
      <c r="AI110" s="25">
        <f t="shared" si="26"/>
        <v>83</v>
      </c>
      <c r="AJ110" s="34">
        <v>0</v>
      </c>
      <c r="AK110" s="25">
        <v>83</v>
      </c>
      <c r="AL110" s="112">
        <f t="shared" si="27"/>
        <v>3.3614999999999999</v>
      </c>
      <c r="AM110" s="35">
        <f t="shared" si="41"/>
        <v>25.925925925925924</v>
      </c>
      <c r="AN110" s="36">
        <f t="shared" si="29"/>
        <v>3</v>
      </c>
      <c r="AO110" s="35">
        <f t="shared" si="30"/>
        <v>74.074074074074076</v>
      </c>
      <c r="AP110" s="30">
        <f t="shared" si="31"/>
        <v>89.903717571543183</v>
      </c>
      <c r="AQ110" s="107">
        <f t="shared" si="32"/>
        <v>0</v>
      </c>
      <c r="AR110" s="109">
        <f t="shared" si="33"/>
        <v>100</v>
      </c>
      <c r="AS110" s="34">
        <f t="shared" si="34"/>
        <v>10</v>
      </c>
      <c r="AT110" s="37">
        <v>1</v>
      </c>
      <c r="AU110" s="38">
        <f t="shared" si="35"/>
        <v>26.745119015779618</v>
      </c>
      <c r="AV110" s="37">
        <v>0</v>
      </c>
      <c r="AW110" s="66"/>
      <c r="AX110" s="37">
        <v>1</v>
      </c>
      <c r="AY110" s="37">
        <f t="shared" si="42"/>
        <v>8</v>
      </c>
      <c r="AZ110" s="37">
        <v>2</v>
      </c>
      <c r="BA110" s="37">
        <f t="shared" si="44"/>
        <v>16</v>
      </c>
      <c r="BB110" s="37">
        <v>0</v>
      </c>
      <c r="BC110" s="37">
        <v>4</v>
      </c>
      <c r="BD110" s="37">
        <v>0</v>
      </c>
      <c r="BE110" s="37" t="s">
        <v>375</v>
      </c>
      <c r="BF110" s="37" t="s">
        <v>376</v>
      </c>
      <c r="BG110" s="128">
        <f t="shared" si="38"/>
        <v>31</v>
      </c>
      <c r="BH110" s="75">
        <v>18</v>
      </c>
      <c r="BI110" s="75">
        <v>57</v>
      </c>
      <c r="BJ110" s="1"/>
      <c r="BK110" s="1"/>
      <c r="BL110" s="1"/>
    </row>
    <row r="111" spans="1:64" x14ac:dyDescent="0.3">
      <c r="A111" s="28" t="s">
        <v>269</v>
      </c>
      <c r="B111" s="28" t="s">
        <v>303</v>
      </c>
      <c r="C111" s="29" t="s">
        <v>306</v>
      </c>
      <c r="D111" s="29" t="s">
        <v>312</v>
      </c>
      <c r="E111" s="102">
        <v>25835</v>
      </c>
      <c r="F111" s="31">
        <v>391.7</v>
      </c>
      <c r="G111" s="36">
        <f t="shared" si="39"/>
        <v>10</v>
      </c>
      <c r="H111" s="29" t="s">
        <v>352</v>
      </c>
      <c r="I111" s="69">
        <f t="shared" si="40"/>
        <v>3</v>
      </c>
      <c r="J111" s="32">
        <v>4</v>
      </c>
      <c r="K111" s="32">
        <v>2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1</v>
      </c>
      <c r="S111" s="32">
        <v>0</v>
      </c>
      <c r="T111" s="32">
        <v>0</v>
      </c>
      <c r="U111" s="33">
        <v>20094</v>
      </c>
      <c r="V111" s="32">
        <v>8</v>
      </c>
      <c r="W111" s="42">
        <v>0</v>
      </c>
      <c r="X111" s="42">
        <v>0</v>
      </c>
      <c r="Y111" s="42">
        <v>0</v>
      </c>
      <c r="Z111" s="42">
        <v>0</v>
      </c>
      <c r="AA111" s="42">
        <v>0</v>
      </c>
      <c r="AB111" s="42">
        <v>0</v>
      </c>
      <c r="AC111" s="42">
        <v>0</v>
      </c>
      <c r="AD111" s="42">
        <v>0</v>
      </c>
      <c r="AE111" s="42">
        <v>0</v>
      </c>
      <c r="AF111" s="42">
        <v>0</v>
      </c>
      <c r="AG111" s="31">
        <f t="shared" si="24"/>
        <v>8</v>
      </c>
      <c r="AH111" s="25">
        <f t="shared" si="25"/>
        <v>602.82000000000005</v>
      </c>
      <c r="AI111" s="25">
        <f t="shared" si="26"/>
        <v>218</v>
      </c>
      <c r="AJ111" s="34">
        <v>5</v>
      </c>
      <c r="AK111" s="25">
        <v>213</v>
      </c>
      <c r="AL111" s="112">
        <f t="shared" si="27"/>
        <v>18.084600000000002</v>
      </c>
      <c r="AM111" s="35">
        <f t="shared" si="41"/>
        <v>63.836634484589105</v>
      </c>
      <c r="AN111" s="36">
        <f t="shared" si="29"/>
        <v>5</v>
      </c>
      <c r="AO111" s="35">
        <f t="shared" si="30"/>
        <v>36.163365515410902</v>
      </c>
      <c r="AP111" s="30">
        <f t="shared" si="31"/>
        <v>70.000387071801825</v>
      </c>
      <c r="AQ111" s="107">
        <f t="shared" si="32"/>
        <v>19.353590090961873</v>
      </c>
      <c r="AR111" s="109">
        <f t="shared" si="33"/>
        <v>72.352167037147623</v>
      </c>
      <c r="AS111" s="34">
        <f t="shared" si="34"/>
        <v>5</v>
      </c>
      <c r="AT111" s="37">
        <v>7</v>
      </c>
      <c r="AU111" s="38">
        <f t="shared" si="35"/>
        <v>27.095026127346625</v>
      </c>
      <c r="AV111" s="37">
        <v>0</v>
      </c>
      <c r="AW111" s="66"/>
      <c r="AX111" s="37">
        <v>3</v>
      </c>
      <c r="AY111" s="37">
        <f t="shared" si="42"/>
        <v>24</v>
      </c>
      <c r="AZ111" s="37">
        <v>10</v>
      </c>
      <c r="BA111" s="37">
        <f t="shared" si="44"/>
        <v>80</v>
      </c>
      <c r="BB111" s="37">
        <v>0</v>
      </c>
      <c r="BC111" s="37">
        <v>11</v>
      </c>
      <c r="BD111" s="37">
        <v>5</v>
      </c>
      <c r="BE111" s="37" t="s">
        <v>375</v>
      </c>
      <c r="BF111" s="37" t="s">
        <v>376</v>
      </c>
      <c r="BG111" s="128">
        <f t="shared" si="38"/>
        <v>28</v>
      </c>
      <c r="BH111" s="75">
        <v>106</v>
      </c>
      <c r="BI111" s="75">
        <v>167</v>
      </c>
      <c r="BJ111" s="1"/>
      <c r="BK111" s="1"/>
      <c r="BL111" s="1"/>
    </row>
    <row r="112" spans="1:64" x14ac:dyDescent="0.3">
      <c r="A112" s="28" t="s">
        <v>269</v>
      </c>
      <c r="B112" s="28" t="s">
        <v>303</v>
      </c>
      <c r="C112" s="29" t="s">
        <v>306</v>
      </c>
      <c r="D112" s="29" t="s">
        <v>313</v>
      </c>
      <c r="E112" s="102">
        <v>5347</v>
      </c>
      <c r="F112" s="31">
        <v>115.6</v>
      </c>
      <c r="G112" s="36">
        <f t="shared" si="39"/>
        <v>10</v>
      </c>
      <c r="H112" s="29" t="s">
        <v>350</v>
      </c>
      <c r="I112" s="69">
        <f t="shared" si="40"/>
        <v>8</v>
      </c>
      <c r="J112" s="32">
        <v>2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3">
        <v>2683</v>
      </c>
      <c r="V112" s="32">
        <v>0</v>
      </c>
      <c r="W112" s="42">
        <v>1</v>
      </c>
      <c r="X112" s="42">
        <v>0</v>
      </c>
      <c r="Y112" s="42">
        <v>0</v>
      </c>
      <c r="Z112" s="42">
        <v>0</v>
      </c>
      <c r="AA112" s="42">
        <v>0</v>
      </c>
      <c r="AB112" s="42">
        <v>0</v>
      </c>
      <c r="AC112" s="42">
        <v>0</v>
      </c>
      <c r="AD112" s="42">
        <v>0</v>
      </c>
      <c r="AE112" s="42">
        <v>0</v>
      </c>
      <c r="AF112" s="42">
        <v>0</v>
      </c>
      <c r="AG112" s="31">
        <f t="shared" si="24"/>
        <v>1</v>
      </c>
      <c r="AH112" s="25">
        <f t="shared" si="25"/>
        <v>80.489999999999995</v>
      </c>
      <c r="AI112" s="25">
        <f t="shared" si="26"/>
        <v>53</v>
      </c>
      <c r="AJ112" s="34">
        <v>0</v>
      </c>
      <c r="AK112" s="25">
        <v>53</v>
      </c>
      <c r="AL112" s="112">
        <f t="shared" si="27"/>
        <v>2.4146999999999998</v>
      </c>
      <c r="AM112" s="35">
        <f t="shared" si="41"/>
        <v>34.153310970306869</v>
      </c>
      <c r="AN112" s="36">
        <f t="shared" si="29"/>
        <v>3</v>
      </c>
      <c r="AO112" s="35">
        <f t="shared" si="30"/>
        <v>65.846689029693124</v>
      </c>
      <c r="AP112" s="30">
        <f t="shared" si="31"/>
        <v>45.159902749205159</v>
      </c>
      <c r="AQ112" s="107">
        <f t="shared" si="32"/>
        <v>0</v>
      </c>
      <c r="AR112" s="109">
        <f t="shared" si="33"/>
        <v>100</v>
      </c>
      <c r="AS112" s="34">
        <f t="shared" si="34"/>
        <v>10</v>
      </c>
      <c r="AT112" s="37">
        <v>0</v>
      </c>
      <c r="AU112" s="38">
        <f t="shared" si="35"/>
        <v>0</v>
      </c>
      <c r="AV112" s="37">
        <v>0</v>
      </c>
      <c r="AW112" s="66"/>
      <c r="AX112" s="37">
        <v>1</v>
      </c>
      <c r="AY112" s="37">
        <f t="shared" si="42"/>
        <v>8</v>
      </c>
      <c r="AZ112" s="37">
        <v>4</v>
      </c>
      <c r="BA112" s="37">
        <f t="shared" si="44"/>
        <v>32</v>
      </c>
      <c r="BB112" s="37">
        <v>0</v>
      </c>
      <c r="BC112" s="37">
        <v>3</v>
      </c>
      <c r="BD112" s="37">
        <v>0</v>
      </c>
      <c r="BE112" s="37" t="s">
        <v>375</v>
      </c>
      <c r="BF112" s="37" t="s">
        <v>376</v>
      </c>
      <c r="BG112" s="128">
        <f t="shared" si="38"/>
        <v>31</v>
      </c>
      <c r="BH112" s="75">
        <v>20</v>
      </c>
      <c r="BI112" s="75">
        <v>35</v>
      </c>
      <c r="BJ112" s="1"/>
      <c r="BK112" s="1"/>
      <c r="BL112" s="1"/>
    </row>
    <row r="113" spans="1:64" x14ac:dyDescent="0.3">
      <c r="A113" s="28" t="s">
        <v>269</v>
      </c>
      <c r="B113" s="28" t="s">
        <v>303</v>
      </c>
      <c r="C113" s="29" t="s">
        <v>315</v>
      </c>
      <c r="D113" s="29" t="s">
        <v>319</v>
      </c>
      <c r="E113" s="102">
        <v>27177</v>
      </c>
      <c r="F113" s="31">
        <v>223.9</v>
      </c>
      <c r="G113" s="36">
        <f t="shared" si="39"/>
        <v>10</v>
      </c>
      <c r="H113" s="29" t="s">
        <v>352</v>
      </c>
      <c r="I113" s="69">
        <f t="shared" si="40"/>
        <v>3</v>
      </c>
      <c r="J113" s="32">
        <v>5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3">
        <v>19580</v>
      </c>
      <c r="V113" s="32">
        <v>11</v>
      </c>
      <c r="W113" s="42">
        <v>0</v>
      </c>
      <c r="X113" s="42">
        <v>0</v>
      </c>
      <c r="Y113" s="42">
        <v>0</v>
      </c>
      <c r="Z113" s="42">
        <v>0</v>
      </c>
      <c r="AA113" s="42">
        <v>0</v>
      </c>
      <c r="AB113" s="42">
        <v>0</v>
      </c>
      <c r="AC113" s="42">
        <v>0</v>
      </c>
      <c r="AD113" s="42">
        <v>0</v>
      </c>
      <c r="AE113" s="42">
        <v>0</v>
      </c>
      <c r="AF113" s="42">
        <v>0</v>
      </c>
      <c r="AG113" s="31">
        <f t="shared" si="24"/>
        <v>11</v>
      </c>
      <c r="AH113" s="25">
        <f t="shared" si="25"/>
        <v>587.4</v>
      </c>
      <c r="AI113" s="25">
        <f t="shared" si="26"/>
        <v>262</v>
      </c>
      <c r="AJ113" s="34">
        <v>7</v>
      </c>
      <c r="AK113" s="25">
        <v>255</v>
      </c>
      <c r="AL113" s="112">
        <f t="shared" si="27"/>
        <v>17.622</v>
      </c>
      <c r="AM113" s="35">
        <f t="shared" si="41"/>
        <v>55.396663261831804</v>
      </c>
      <c r="AN113" s="36">
        <f t="shared" si="29"/>
        <v>5</v>
      </c>
      <c r="AO113" s="35">
        <f t="shared" si="30"/>
        <v>44.603336738168203</v>
      </c>
      <c r="AP113" s="30">
        <f t="shared" si="31"/>
        <v>64.841593994922178</v>
      </c>
      <c r="AQ113" s="107">
        <f t="shared" si="32"/>
        <v>25.757073996394009</v>
      </c>
      <c r="AR113" s="109">
        <f t="shared" si="33"/>
        <v>60.276926569061395</v>
      </c>
      <c r="AS113" s="34">
        <f t="shared" si="34"/>
        <v>5</v>
      </c>
      <c r="AT113" s="37">
        <v>6</v>
      </c>
      <c r="AU113" s="38">
        <f t="shared" si="35"/>
        <v>22.077491996909153</v>
      </c>
      <c r="AV113" s="37">
        <v>0</v>
      </c>
      <c r="AW113" s="66"/>
      <c r="AX113" s="37">
        <v>1</v>
      </c>
      <c r="AY113" s="37">
        <f t="shared" si="42"/>
        <v>8</v>
      </c>
      <c r="AZ113" s="37">
        <v>8</v>
      </c>
      <c r="BA113" s="37">
        <f t="shared" si="44"/>
        <v>64</v>
      </c>
      <c r="BB113" s="37">
        <v>0</v>
      </c>
      <c r="BC113" s="37">
        <v>18</v>
      </c>
      <c r="BD113" s="37">
        <v>5</v>
      </c>
      <c r="BE113" s="37" t="s">
        <v>375</v>
      </c>
      <c r="BF113" s="37" t="s">
        <v>376</v>
      </c>
      <c r="BG113" s="128">
        <f t="shared" si="38"/>
        <v>28</v>
      </c>
      <c r="BH113" s="75">
        <v>165</v>
      </c>
      <c r="BI113" s="75">
        <v>362</v>
      </c>
      <c r="BJ113" s="1"/>
      <c r="BK113" s="1"/>
      <c r="BL113" s="1"/>
    </row>
    <row r="114" spans="1:64" x14ac:dyDescent="0.3">
      <c r="A114" s="28" t="s">
        <v>269</v>
      </c>
      <c r="B114" s="28" t="s">
        <v>303</v>
      </c>
      <c r="C114" s="29" t="s">
        <v>320</v>
      </c>
      <c r="D114" s="29" t="s">
        <v>323</v>
      </c>
      <c r="E114" s="102">
        <v>6084</v>
      </c>
      <c r="F114" s="31">
        <v>252.2</v>
      </c>
      <c r="G114" s="36">
        <f t="shared" si="39"/>
        <v>10</v>
      </c>
      <c r="H114" s="29" t="s">
        <v>350</v>
      </c>
      <c r="I114" s="69">
        <f t="shared" si="40"/>
        <v>8</v>
      </c>
      <c r="J114" s="32">
        <v>3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3">
        <v>5217</v>
      </c>
      <c r="V114" s="32">
        <v>1</v>
      </c>
      <c r="W114" s="42">
        <v>0</v>
      </c>
      <c r="X114" s="42">
        <v>0</v>
      </c>
      <c r="Y114" s="42">
        <v>0</v>
      </c>
      <c r="Z114" s="42">
        <v>0</v>
      </c>
      <c r="AA114" s="42">
        <v>0</v>
      </c>
      <c r="AB114" s="42">
        <v>0</v>
      </c>
      <c r="AC114" s="42">
        <v>0</v>
      </c>
      <c r="AD114" s="42">
        <v>0</v>
      </c>
      <c r="AE114" s="42">
        <v>0</v>
      </c>
      <c r="AF114" s="42">
        <v>0</v>
      </c>
      <c r="AG114" s="31">
        <f t="shared" si="24"/>
        <v>1</v>
      </c>
      <c r="AH114" s="25">
        <f t="shared" si="25"/>
        <v>156.51</v>
      </c>
      <c r="AI114" s="25">
        <f t="shared" si="26"/>
        <v>100</v>
      </c>
      <c r="AJ114" s="34">
        <v>0</v>
      </c>
      <c r="AK114" s="25">
        <v>100</v>
      </c>
      <c r="AL114" s="112">
        <f t="shared" si="27"/>
        <v>4.6952999999999996</v>
      </c>
      <c r="AM114" s="35">
        <f t="shared" si="41"/>
        <v>36.106319085042486</v>
      </c>
      <c r="AN114" s="36">
        <f t="shared" si="29"/>
        <v>3</v>
      </c>
      <c r="AO114" s="35">
        <f t="shared" si="30"/>
        <v>63.893680914957521</v>
      </c>
      <c r="AP114" s="30">
        <f t="shared" si="31"/>
        <v>77.174556213017752</v>
      </c>
      <c r="AQ114" s="107">
        <f t="shared" si="32"/>
        <v>0</v>
      </c>
      <c r="AR114" s="109">
        <f t="shared" si="33"/>
        <v>100</v>
      </c>
      <c r="AS114" s="34">
        <f t="shared" si="34"/>
        <v>10</v>
      </c>
      <c r="AT114" s="37">
        <v>0</v>
      </c>
      <c r="AU114" s="38">
        <f t="shared" si="35"/>
        <v>0</v>
      </c>
      <c r="AV114" s="37">
        <v>0</v>
      </c>
      <c r="AW114" s="66"/>
      <c r="AX114" s="37">
        <v>1</v>
      </c>
      <c r="AY114" s="37">
        <f t="shared" si="42"/>
        <v>8</v>
      </c>
      <c r="AZ114" s="37">
        <v>6</v>
      </c>
      <c r="BA114" s="37">
        <f t="shared" si="44"/>
        <v>48</v>
      </c>
      <c r="BB114" s="37">
        <v>0</v>
      </c>
      <c r="BC114" s="37">
        <v>7</v>
      </c>
      <c r="BD114" s="37">
        <v>0</v>
      </c>
      <c r="BE114" s="37" t="s">
        <v>375</v>
      </c>
      <c r="BF114" s="37" t="s">
        <v>376</v>
      </c>
      <c r="BG114" s="128">
        <f t="shared" si="38"/>
        <v>31</v>
      </c>
      <c r="BH114" s="75">
        <v>35</v>
      </c>
      <c r="BI114" s="75">
        <v>42</v>
      </c>
      <c r="BJ114" s="1"/>
      <c r="BK114" s="1"/>
      <c r="BL114" s="1"/>
    </row>
    <row r="115" spans="1:64" x14ac:dyDescent="0.3">
      <c r="A115" s="28" t="s">
        <v>269</v>
      </c>
      <c r="B115" s="28" t="s">
        <v>303</v>
      </c>
      <c r="C115" s="29" t="s">
        <v>320</v>
      </c>
      <c r="D115" s="29" t="s">
        <v>324</v>
      </c>
      <c r="E115" s="102">
        <v>41528</v>
      </c>
      <c r="F115" s="31">
        <v>341.8</v>
      </c>
      <c r="G115" s="36">
        <f t="shared" si="39"/>
        <v>10</v>
      </c>
      <c r="H115" s="29" t="s">
        <v>352</v>
      </c>
      <c r="I115" s="69">
        <f t="shared" si="40"/>
        <v>3</v>
      </c>
      <c r="J115" s="32">
        <v>4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1</v>
      </c>
      <c r="S115" s="32">
        <v>0</v>
      </c>
      <c r="T115" s="32">
        <v>0</v>
      </c>
      <c r="U115" s="33">
        <v>22518</v>
      </c>
      <c r="V115" s="32">
        <v>9</v>
      </c>
      <c r="W115" s="32">
        <v>0</v>
      </c>
      <c r="X115" s="32">
        <v>0</v>
      </c>
      <c r="Y115" s="32">
        <v>0</v>
      </c>
      <c r="Z115" s="32">
        <v>0</v>
      </c>
      <c r="AA115" s="32">
        <v>0</v>
      </c>
      <c r="AB115" s="32">
        <v>0</v>
      </c>
      <c r="AC115" s="32">
        <v>0</v>
      </c>
      <c r="AD115" s="32">
        <v>0</v>
      </c>
      <c r="AE115" s="32">
        <v>0</v>
      </c>
      <c r="AF115" s="32">
        <v>0</v>
      </c>
      <c r="AG115" s="31">
        <f t="shared" si="24"/>
        <v>9</v>
      </c>
      <c r="AH115" s="25">
        <f t="shared" si="25"/>
        <v>675.54</v>
      </c>
      <c r="AI115" s="25">
        <f t="shared" si="26"/>
        <v>336</v>
      </c>
      <c r="AJ115" s="34">
        <v>5</v>
      </c>
      <c r="AK115" s="25">
        <v>331</v>
      </c>
      <c r="AL115" s="112">
        <f t="shared" si="27"/>
        <v>20.266199999999998</v>
      </c>
      <c r="AM115" s="35">
        <f t="shared" si="41"/>
        <v>50.262012612132509</v>
      </c>
      <c r="AN115" s="36">
        <f t="shared" si="29"/>
        <v>5</v>
      </c>
      <c r="AO115" s="35">
        <f t="shared" si="30"/>
        <v>49.737987387867491</v>
      </c>
      <c r="AP115" s="30">
        <f t="shared" si="31"/>
        <v>48.801290695434403</v>
      </c>
      <c r="AQ115" s="107">
        <f t="shared" si="32"/>
        <v>12.04006935079946</v>
      </c>
      <c r="AR115" s="109">
        <f t="shared" si="33"/>
        <v>75.328379271891137</v>
      </c>
      <c r="AS115" s="34">
        <f t="shared" si="34"/>
        <v>8</v>
      </c>
      <c r="AT115" s="37">
        <v>2</v>
      </c>
      <c r="AU115" s="38">
        <f t="shared" si="35"/>
        <v>4.8160277403197842</v>
      </c>
      <c r="AV115" s="37">
        <v>1</v>
      </c>
      <c r="AW115" s="66"/>
      <c r="AX115" s="37">
        <v>2</v>
      </c>
      <c r="AY115" s="37">
        <f t="shared" si="42"/>
        <v>16</v>
      </c>
      <c r="AZ115" s="37">
        <v>7</v>
      </c>
      <c r="BA115" s="37">
        <f t="shared" si="44"/>
        <v>56</v>
      </c>
      <c r="BB115" s="37">
        <v>1</v>
      </c>
      <c r="BC115" s="37">
        <v>26</v>
      </c>
      <c r="BD115" s="37">
        <v>5</v>
      </c>
      <c r="BE115" s="37" t="s">
        <v>375</v>
      </c>
      <c r="BF115" s="37" t="s">
        <v>376</v>
      </c>
      <c r="BG115" s="128">
        <f t="shared" si="38"/>
        <v>31</v>
      </c>
      <c r="BH115" s="75">
        <v>344</v>
      </c>
      <c r="BI115" s="75">
        <v>546</v>
      </c>
      <c r="BJ115" s="1"/>
      <c r="BK115" s="1"/>
      <c r="BL115" s="1"/>
    </row>
    <row r="116" spans="1:64" x14ac:dyDescent="0.3">
      <c r="A116" s="28" t="s">
        <v>269</v>
      </c>
      <c r="B116" s="28" t="s">
        <v>303</v>
      </c>
      <c r="C116" s="29" t="s">
        <v>306</v>
      </c>
      <c r="D116" s="29" t="s">
        <v>310</v>
      </c>
      <c r="E116" s="102">
        <v>7949</v>
      </c>
      <c r="F116" s="31">
        <v>195.1</v>
      </c>
      <c r="G116" s="36">
        <f t="shared" si="39"/>
        <v>10</v>
      </c>
      <c r="H116" s="29" t="s">
        <v>352</v>
      </c>
      <c r="I116" s="69">
        <f t="shared" si="40"/>
        <v>3</v>
      </c>
      <c r="J116" s="32">
        <v>3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3">
        <v>5486</v>
      </c>
      <c r="V116" s="32">
        <v>2</v>
      </c>
      <c r="W116" s="32">
        <v>0</v>
      </c>
      <c r="X116" s="32">
        <v>0</v>
      </c>
      <c r="Y116" s="32">
        <v>0</v>
      </c>
      <c r="Z116" s="32">
        <v>0</v>
      </c>
      <c r="AA116" s="32">
        <v>0</v>
      </c>
      <c r="AB116" s="32">
        <v>0</v>
      </c>
      <c r="AC116" s="32">
        <v>0</v>
      </c>
      <c r="AD116" s="32">
        <v>0</v>
      </c>
      <c r="AE116" s="32">
        <v>0</v>
      </c>
      <c r="AF116" s="42">
        <v>0</v>
      </c>
      <c r="AG116" s="31">
        <f t="shared" si="24"/>
        <v>2</v>
      </c>
      <c r="AH116" s="25">
        <f t="shared" si="25"/>
        <v>164.58</v>
      </c>
      <c r="AI116" s="25">
        <f t="shared" si="26"/>
        <v>104</v>
      </c>
      <c r="AJ116" s="34">
        <v>1</v>
      </c>
      <c r="AK116" s="25">
        <v>103</v>
      </c>
      <c r="AL116" s="112">
        <f t="shared" si="27"/>
        <v>4.9374000000000002</v>
      </c>
      <c r="AM116" s="35">
        <f t="shared" si="41"/>
        <v>36.808846761453403</v>
      </c>
      <c r="AN116" s="36">
        <f t="shared" si="29"/>
        <v>3</v>
      </c>
      <c r="AO116" s="35">
        <f t="shared" si="30"/>
        <v>63.19115323854659</v>
      </c>
      <c r="AP116" s="30">
        <f t="shared" si="31"/>
        <v>62.113473392879605</v>
      </c>
      <c r="AQ116" s="107">
        <f t="shared" si="32"/>
        <v>12.580198767140521</v>
      </c>
      <c r="AR116" s="109">
        <f t="shared" si="33"/>
        <v>79.746425244055573</v>
      </c>
      <c r="AS116" s="34">
        <f t="shared" si="34"/>
        <v>8</v>
      </c>
      <c r="AT116" s="37">
        <v>1</v>
      </c>
      <c r="AU116" s="38">
        <f t="shared" si="35"/>
        <v>12.580198767140521</v>
      </c>
      <c r="AV116" s="37">
        <v>0</v>
      </c>
      <c r="AW116" s="66"/>
      <c r="AX116" s="37">
        <v>1</v>
      </c>
      <c r="AY116" s="37">
        <f t="shared" si="42"/>
        <v>8</v>
      </c>
      <c r="AZ116" s="37">
        <v>2</v>
      </c>
      <c r="BA116" s="37">
        <f t="shared" si="44"/>
        <v>16</v>
      </c>
      <c r="BB116" s="37">
        <v>0</v>
      </c>
      <c r="BC116" s="37">
        <v>5</v>
      </c>
      <c r="BD116" s="37">
        <v>5</v>
      </c>
      <c r="BE116" s="37" t="s">
        <v>375</v>
      </c>
      <c r="BF116" s="37" t="s">
        <v>376</v>
      </c>
      <c r="BG116" s="128">
        <f t="shared" si="38"/>
        <v>29</v>
      </c>
      <c r="BH116" s="75">
        <v>44</v>
      </c>
      <c r="BI116" s="75">
        <v>74</v>
      </c>
      <c r="BL116" s="132"/>
    </row>
    <row r="117" spans="1:64" x14ac:dyDescent="0.3">
      <c r="A117" s="28" t="s">
        <v>269</v>
      </c>
      <c r="B117" s="28" t="s">
        <v>303</v>
      </c>
      <c r="C117" s="29" t="s">
        <v>315</v>
      </c>
      <c r="D117" s="29" t="s">
        <v>318</v>
      </c>
      <c r="E117" s="102">
        <v>21663</v>
      </c>
      <c r="F117" s="31">
        <v>207.5</v>
      </c>
      <c r="G117" s="36">
        <f t="shared" si="39"/>
        <v>10</v>
      </c>
      <c r="H117" s="29" t="s">
        <v>352</v>
      </c>
      <c r="I117" s="69">
        <f t="shared" si="40"/>
        <v>3</v>
      </c>
      <c r="J117" s="32">
        <v>3</v>
      </c>
      <c r="K117" s="32">
        <v>1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3">
        <v>16944</v>
      </c>
      <c r="V117" s="32">
        <v>7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</v>
      </c>
      <c r="AC117" s="32">
        <v>0</v>
      </c>
      <c r="AD117" s="32">
        <v>0</v>
      </c>
      <c r="AE117" s="32">
        <v>0</v>
      </c>
      <c r="AF117" s="42">
        <v>0</v>
      </c>
      <c r="AG117" s="31">
        <f t="shared" si="24"/>
        <v>7</v>
      </c>
      <c r="AH117" s="25">
        <f t="shared" si="25"/>
        <v>508.32</v>
      </c>
      <c r="AI117" s="25">
        <f t="shared" si="26"/>
        <v>321</v>
      </c>
      <c r="AJ117" s="34">
        <v>4</v>
      </c>
      <c r="AK117" s="25">
        <v>317</v>
      </c>
      <c r="AL117" s="112">
        <f t="shared" si="27"/>
        <v>15.249600000000001</v>
      </c>
      <c r="AM117" s="35">
        <f t="shared" si="41"/>
        <v>36.850802644003778</v>
      </c>
      <c r="AN117" s="36">
        <f t="shared" si="29"/>
        <v>3</v>
      </c>
      <c r="AO117" s="35">
        <f t="shared" si="30"/>
        <v>63.149197355996222</v>
      </c>
      <c r="AP117" s="30">
        <f t="shared" si="31"/>
        <v>70.394682176983792</v>
      </c>
      <c r="AQ117" s="107">
        <f t="shared" si="32"/>
        <v>18.464663250703964</v>
      </c>
      <c r="AR117" s="109">
        <f t="shared" si="33"/>
        <v>73.769803798132401</v>
      </c>
      <c r="AS117" s="34">
        <f t="shared" si="34"/>
        <v>5</v>
      </c>
      <c r="AT117" s="37">
        <v>8</v>
      </c>
      <c r="AU117" s="38">
        <f t="shared" si="35"/>
        <v>36.929326501407928</v>
      </c>
      <c r="AV117" s="37">
        <v>1</v>
      </c>
      <c r="AW117" s="66"/>
      <c r="AX117" s="37">
        <v>2</v>
      </c>
      <c r="AY117" s="37">
        <f t="shared" si="42"/>
        <v>16</v>
      </c>
      <c r="AZ117" s="37">
        <v>7</v>
      </c>
      <c r="BA117" s="37">
        <f t="shared" si="44"/>
        <v>56</v>
      </c>
      <c r="BB117" s="37">
        <v>1</v>
      </c>
      <c r="BC117" s="37">
        <v>11</v>
      </c>
      <c r="BD117" s="37">
        <v>5</v>
      </c>
      <c r="BE117" s="37" t="s">
        <v>375</v>
      </c>
      <c r="BF117" s="37" t="s">
        <v>376</v>
      </c>
      <c r="BG117" s="128">
        <f t="shared" si="38"/>
        <v>26</v>
      </c>
      <c r="BH117" s="75">
        <v>121</v>
      </c>
      <c r="BI117" s="75">
        <v>144</v>
      </c>
    </row>
    <row r="118" spans="1:64" x14ac:dyDescent="0.3">
      <c r="A118" s="28" t="s">
        <v>269</v>
      </c>
      <c r="B118" s="28" t="s">
        <v>303</v>
      </c>
      <c r="C118" s="29" t="s">
        <v>325</v>
      </c>
      <c r="D118" s="29" t="s">
        <v>327</v>
      </c>
      <c r="E118" s="102">
        <v>632</v>
      </c>
      <c r="F118" s="31">
        <v>61</v>
      </c>
      <c r="G118" s="36">
        <f t="shared" si="39"/>
        <v>5</v>
      </c>
      <c r="H118" s="29" t="s">
        <v>351</v>
      </c>
      <c r="I118" s="69">
        <f t="shared" si="40"/>
        <v>5</v>
      </c>
      <c r="J118" s="32">
        <v>1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3">
        <v>1807</v>
      </c>
      <c r="V118" s="32">
        <v>0</v>
      </c>
      <c r="W118" s="32">
        <v>0</v>
      </c>
      <c r="X118" s="32">
        <v>0</v>
      </c>
      <c r="Y118" s="32">
        <v>0</v>
      </c>
      <c r="Z118" s="32">
        <v>0</v>
      </c>
      <c r="AA118" s="32">
        <v>0</v>
      </c>
      <c r="AB118" s="32">
        <v>0</v>
      </c>
      <c r="AC118" s="32">
        <v>0</v>
      </c>
      <c r="AD118" s="32">
        <v>0</v>
      </c>
      <c r="AE118" s="32">
        <v>0</v>
      </c>
      <c r="AF118" s="42">
        <v>0</v>
      </c>
      <c r="AG118" s="31">
        <f t="shared" si="24"/>
        <v>0</v>
      </c>
      <c r="AH118" s="25">
        <f t="shared" si="25"/>
        <v>54.21</v>
      </c>
      <c r="AI118" s="25">
        <f t="shared" si="26"/>
        <v>28</v>
      </c>
      <c r="AJ118" s="34">
        <v>0</v>
      </c>
      <c r="AK118" s="25">
        <v>28</v>
      </c>
      <c r="AL118" s="112">
        <f t="shared" si="27"/>
        <v>1.6262999999999999</v>
      </c>
      <c r="AM118" s="35">
        <f t="shared" si="41"/>
        <v>48.349013097214538</v>
      </c>
      <c r="AN118" s="36">
        <f t="shared" si="29"/>
        <v>3</v>
      </c>
      <c r="AO118" s="35">
        <f t="shared" si="30"/>
        <v>51.650986902785469</v>
      </c>
      <c r="AP118" s="30">
        <f t="shared" si="31"/>
        <v>257.32594936708858</v>
      </c>
      <c r="AQ118" s="107">
        <f t="shared" si="32"/>
        <v>0</v>
      </c>
      <c r="AR118" s="109">
        <f t="shared" si="33"/>
        <v>100</v>
      </c>
      <c r="AS118" s="34">
        <f t="shared" si="34"/>
        <v>10</v>
      </c>
      <c r="AT118" s="37">
        <v>0</v>
      </c>
      <c r="AU118" s="38">
        <f t="shared" si="35"/>
        <v>0</v>
      </c>
      <c r="AV118" s="37">
        <v>0</v>
      </c>
      <c r="AW118" s="66"/>
      <c r="AX118" s="37">
        <v>1</v>
      </c>
      <c r="AY118" s="37">
        <f t="shared" si="42"/>
        <v>8</v>
      </c>
      <c r="AZ118" s="37">
        <v>3</v>
      </c>
      <c r="BA118" s="37">
        <f t="shared" si="44"/>
        <v>24</v>
      </c>
      <c r="BB118" s="37">
        <v>0</v>
      </c>
      <c r="BC118" s="37">
        <v>1</v>
      </c>
      <c r="BD118" s="37">
        <v>5</v>
      </c>
      <c r="BE118" s="37" t="s">
        <v>375</v>
      </c>
      <c r="BF118" s="37" t="s">
        <v>376</v>
      </c>
      <c r="BG118" s="128">
        <f t="shared" si="38"/>
        <v>28</v>
      </c>
      <c r="BH118" s="75">
        <v>9</v>
      </c>
      <c r="BI118" s="75">
        <v>10</v>
      </c>
    </row>
    <row r="119" spans="1:64" x14ac:dyDescent="0.3">
      <c r="A119" s="28" t="s">
        <v>269</v>
      </c>
      <c r="B119" s="28" t="s">
        <v>303</v>
      </c>
      <c r="C119" s="29" t="s">
        <v>328</v>
      </c>
      <c r="D119" s="29" t="s">
        <v>330</v>
      </c>
      <c r="E119" s="102">
        <v>67672</v>
      </c>
      <c r="F119" s="31">
        <v>210.6</v>
      </c>
      <c r="G119" s="36">
        <f t="shared" si="39"/>
        <v>10</v>
      </c>
      <c r="H119" s="29" t="s">
        <v>352</v>
      </c>
      <c r="I119" s="69">
        <f t="shared" si="40"/>
        <v>3</v>
      </c>
      <c r="J119" s="32">
        <v>6</v>
      </c>
      <c r="K119" s="32">
        <v>1</v>
      </c>
      <c r="L119" s="32">
        <v>1</v>
      </c>
      <c r="M119" s="32">
        <v>1</v>
      </c>
      <c r="N119" s="32">
        <v>1</v>
      </c>
      <c r="O119" s="32">
        <v>1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3">
        <v>58226</v>
      </c>
      <c r="V119" s="32">
        <v>24</v>
      </c>
      <c r="W119" s="32">
        <v>0</v>
      </c>
      <c r="X119" s="32">
        <v>1</v>
      </c>
      <c r="Y119" s="32">
        <v>0</v>
      </c>
      <c r="Z119" s="32">
        <v>1</v>
      </c>
      <c r="AA119" s="32">
        <v>0</v>
      </c>
      <c r="AB119" s="32">
        <v>0</v>
      </c>
      <c r="AC119" s="32">
        <v>0</v>
      </c>
      <c r="AD119" s="32">
        <v>0</v>
      </c>
      <c r="AE119" s="32">
        <v>0</v>
      </c>
      <c r="AF119" s="42">
        <v>0</v>
      </c>
      <c r="AG119" s="31">
        <f t="shared" si="24"/>
        <v>26</v>
      </c>
      <c r="AH119" s="25">
        <f t="shared" si="25"/>
        <v>1746.78</v>
      </c>
      <c r="AI119" s="25">
        <f t="shared" si="26"/>
        <v>903</v>
      </c>
      <c r="AJ119" s="34">
        <v>28</v>
      </c>
      <c r="AK119" s="25">
        <v>875</v>
      </c>
      <c r="AL119" s="112">
        <f t="shared" si="27"/>
        <v>52.403400000000005</v>
      </c>
      <c r="AM119" s="35">
        <f t="shared" si="41"/>
        <v>48.304880981005049</v>
      </c>
      <c r="AN119" s="36">
        <f t="shared" si="29"/>
        <v>3</v>
      </c>
      <c r="AO119" s="35">
        <f t="shared" si="30"/>
        <v>51.695119018994951</v>
      </c>
      <c r="AP119" s="30">
        <f t="shared" si="31"/>
        <v>77.43734483981558</v>
      </c>
      <c r="AQ119" s="107">
        <f t="shared" si="32"/>
        <v>41.376049178389884</v>
      </c>
      <c r="AR119" s="109">
        <f t="shared" si="33"/>
        <v>46.568352435147332</v>
      </c>
      <c r="AS119" s="34">
        <f t="shared" si="34"/>
        <v>3</v>
      </c>
      <c r="AT119" s="37">
        <v>19</v>
      </c>
      <c r="AU119" s="38">
        <f t="shared" si="35"/>
        <v>28.076604799621702</v>
      </c>
      <c r="AV119" s="37">
        <v>2</v>
      </c>
      <c r="AW119" s="66"/>
      <c r="AX119" s="37">
        <v>2</v>
      </c>
      <c r="AY119" s="37">
        <f t="shared" si="42"/>
        <v>16</v>
      </c>
      <c r="AZ119" s="37">
        <v>13</v>
      </c>
      <c r="BA119" s="37">
        <f t="shared" si="44"/>
        <v>104</v>
      </c>
      <c r="BB119" s="37">
        <v>1</v>
      </c>
      <c r="BC119" s="37">
        <v>18</v>
      </c>
      <c r="BD119" s="37">
        <v>5</v>
      </c>
      <c r="BE119" s="37" t="s">
        <v>375</v>
      </c>
      <c r="BF119" s="37" t="s">
        <v>376</v>
      </c>
      <c r="BG119" s="128">
        <f t="shared" si="38"/>
        <v>24</v>
      </c>
      <c r="BH119" s="75">
        <v>517</v>
      </c>
      <c r="BI119" s="75">
        <v>703</v>
      </c>
    </row>
    <row r="120" spans="1:64" x14ac:dyDescent="0.3">
      <c r="A120" s="28" t="s">
        <v>160</v>
      </c>
      <c r="B120" s="28" t="s">
        <v>161</v>
      </c>
      <c r="C120" s="29" t="s">
        <v>172</v>
      </c>
      <c r="D120" s="29" t="s">
        <v>173</v>
      </c>
      <c r="E120" s="102">
        <v>13268</v>
      </c>
      <c r="F120" s="30">
        <v>126.4</v>
      </c>
      <c r="G120" s="36">
        <f t="shared" si="39"/>
        <v>10</v>
      </c>
      <c r="H120" s="29" t="s">
        <v>351</v>
      </c>
      <c r="I120" s="69">
        <f t="shared" si="40"/>
        <v>5</v>
      </c>
      <c r="J120" s="32">
        <v>3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3">
        <v>9387</v>
      </c>
      <c r="V120" s="32">
        <v>7</v>
      </c>
      <c r="W120" s="32">
        <v>0</v>
      </c>
      <c r="X120" s="32">
        <v>0</v>
      </c>
      <c r="Y120" s="32">
        <v>0</v>
      </c>
      <c r="Z120" s="32">
        <v>0</v>
      </c>
      <c r="AA120" s="32">
        <v>0</v>
      </c>
      <c r="AB120" s="32">
        <v>0</v>
      </c>
      <c r="AC120" s="32">
        <v>0</v>
      </c>
      <c r="AD120" s="32">
        <v>0</v>
      </c>
      <c r="AE120" s="32">
        <v>0</v>
      </c>
      <c r="AF120" s="42">
        <v>0</v>
      </c>
      <c r="AG120" s="31">
        <f t="shared" si="24"/>
        <v>7</v>
      </c>
      <c r="AH120" s="25">
        <f t="shared" si="25"/>
        <v>281.61</v>
      </c>
      <c r="AI120" s="25">
        <f t="shared" si="26"/>
        <v>70</v>
      </c>
      <c r="AJ120" s="34">
        <v>0</v>
      </c>
      <c r="AK120" s="25">
        <v>70</v>
      </c>
      <c r="AL120" s="112">
        <f t="shared" si="27"/>
        <v>8.4482999999999997</v>
      </c>
      <c r="AM120" s="35">
        <f t="shared" si="41"/>
        <v>75.142928163062393</v>
      </c>
      <c r="AN120" s="36">
        <f t="shared" si="29"/>
        <v>8</v>
      </c>
      <c r="AO120" s="35">
        <f t="shared" si="30"/>
        <v>24.857071836937607</v>
      </c>
      <c r="AP120" s="30">
        <f t="shared" si="31"/>
        <v>63.674253843834791</v>
      </c>
      <c r="AQ120" s="107">
        <f t="shared" si="32"/>
        <v>0</v>
      </c>
      <c r="AR120" s="109">
        <f t="shared" si="33"/>
        <v>100</v>
      </c>
      <c r="AS120" s="34">
        <f t="shared" si="34"/>
        <v>10</v>
      </c>
      <c r="AT120" s="37">
        <v>1</v>
      </c>
      <c r="AU120" s="38">
        <f t="shared" si="35"/>
        <v>7.5369309617123905</v>
      </c>
      <c r="AV120" s="37">
        <v>1</v>
      </c>
      <c r="AW120" s="66"/>
      <c r="AX120" s="37">
        <v>6</v>
      </c>
      <c r="AY120" s="37">
        <f t="shared" si="42"/>
        <v>48</v>
      </c>
      <c r="AZ120" s="37">
        <v>5</v>
      </c>
      <c r="BA120" s="37">
        <f t="shared" si="44"/>
        <v>40</v>
      </c>
      <c r="BB120" s="48">
        <v>1</v>
      </c>
      <c r="BC120" s="48">
        <v>7</v>
      </c>
      <c r="BD120" s="48">
        <v>10</v>
      </c>
      <c r="BE120" s="48" t="s">
        <v>375</v>
      </c>
      <c r="BF120" s="48" t="s">
        <v>376</v>
      </c>
      <c r="BG120" s="127">
        <f t="shared" si="38"/>
        <v>43</v>
      </c>
      <c r="BH120" s="75">
        <v>34</v>
      </c>
      <c r="BI120" s="75">
        <v>130</v>
      </c>
    </row>
    <row r="121" spans="1:64" x14ac:dyDescent="0.3">
      <c r="A121" s="28" t="s">
        <v>160</v>
      </c>
      <c r="B121" s="28" t="s">
        <v>161</v>
      </c>
      <c r="C121" s="29" t="s">
        <v>162</v>
      </c>
      <c r="D121" s="29" t="s">
        <v>163</v>
      </c>
      <c r="E121" s="102">
        <v>15891</v>
      </c>
      <c r="F121" s="30">
        <v>147.19999999999999</v>
      </c>
      <c r="G121" s="36">
        <f t="shared" si="39"/>
        <v>10</v>
      </c>
      <c r="H121" s="29" t="s">
        <v>351</v>
      </c>
      <c r="I121" s="69">
        <f t="shared" si="40"/>
        <v>5</v>
      </c>
      <c r="J121" s="32">
        <v>1</v>
      </c>
      <c r="K121" s="32">
        <v>1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3">
        <v>22349</v>
      </c>
      <c r="V121" s="32">
        <v>2</v>
      </c>
      <c r="W121" s="32">
        <v>0</v>
      </c>
      <c r="X121" s="32">
        <v>0</v>
      </c>
      <c r="Y121" s="32">
        <v>0</v>
      </c>
      <c r="Z121" s="32">
        <v>0</v>
      </c>
      <c r="AA121" s="32">
        <v>0</v>
      </c>
      <c r="AB121" s="32">
        <v>0</v>
      </c>
      <c r="AC121" s="32">
        <v>0</v>
      </c>
      <c r="AD121" s="32">
        <v>0</v>
      </c>
      <c r="AE121" s="32">
        <v>0</v>
      </c>
      <c r="AF121" s="42">
        <v>0</v>
      </c>
      <c r="AG121" s="31">
        <f t="shared" si="24"/>
        <v>2</v>
      </c>
      <c r="AH121" s="25">
        <f t="shared" si="25"/>
        <v>670.47</v>
      </c>
      <c r="AI121" s="25">
        <f t="shared" si="26"/>
        <v>110</v>
      </c>
      <c r="AJ121" s="34">
        <v>1</v>
      </c>
      <c r="AK121" s="25">
        <v>109</v>
      </c>
      <c r="AL121" s="112">
        <f t="shared" si="27"/>
        <v>20.114100000000001</v>
      </c>
      <c r="AM121" s="35">
        <f t="shared" si="41"/>
        <v>83.593598520440878</v>
      </c>
      <c r="AN121" s="36">
        <f t="shared" si="29"/>
        <v>8</v>
      </c>
      <c r="AO121" s="35">
        <f t="shared" si="30"/>
        <v>16.406401479559115</v>
      </c>
      <c r="AP121" s="30">
        <f t="shared" si="31"/>
        <v>126.5754200490844</v>
      </c>
      <c r="AQ121" s="107">
        <f t="shared" si="32"/>
        <v>6.2928701780882257</v>
      </c>
      <c r="AR121" s="109">
        <f t="shared" si="33"/>
        <v>95.028363188012392</v>
      </c>
      <c r="AS121" s="34">
        <f t="shared" si="34"/>
        <v>8</v>
      </c>
      <c r="AT121" s="37">
        <v>1</v>
      </c>
      <c r="AU121" s="38">
        <f t="shared" si="35"/>
        <v>6.2928701780882257</v>
      </c>
      <c r="AV121" s="37">
        <v>1</v>
      </c>
      <c r="AW121" s="66"/>
      <c r="AX121" s="37">
        <v>14</v>
      </c>
      <c r="AY121" s="37">
        <f t="shared" si="42"/>
        <v>112</v>
      </c>
      <c r="AZ121" s="37">
        <v>11</v>
      </c>
      <c r="BA121" s="37">
        <f t="shared" si="44"/>
        <v>88</v>
      </c>
      <c r="BB121" s="48">
        <v>2</v>
      </c>
      <c r="BC121" s="48">
        <v>11</v>
      </c>
      <c r="BD121" s="48">
        <v>10</v>
      </c>
      <c r="BE121" s="48" t="s">
        <v>375</v>
      </c>
      <c r="BF121" s="48" t="s">
        <v>376</v>
      </c>
      <c r="BG121" s="127">
        <f t="shared" si="38"/>
        <v>41</v>
      </c>
      <c r="BH121" s="75">
        <v>80</v>
      </c>
      <c r="BI121" s="75">
        <v>37</v>
      </c>
      <c r="BJ121" s="1"/>
      <c r="BK121" s="1"/>
      <c r="BL121" s="1"/>
    </row>
    <row r="122" spans="1:64" x14ac:dyDescent="0.3">
      <c r="A122" s="28" t="s">
        <v>160</v>
      </c>
      <c r="B122" s="28" t="s">
        <v>161</v>
      </c>
      <c r="C122" s="29" t="s">
        <v>170</v>
      </c>
      <c r="D122" s="29" t="s">
        <v>171</v>
      </c>
      <c r="E122" s="102">
        <v>2646</v>
      </c>
      <c r="F122" s="30">
        <v>105.8</v>
      </c>
      <c r="G122" s="36">
        <f t="shared" si="39"/>
        <v>10</v>
      </c>
      <c r="H122" s="29" t="s">
        <v>352</v>
      </c>
      <c r="I122" s="69">
        <f t="shared" si="40"/>
        <v>3</v>
      </c>
      <c r="J122" s="32">
        <v>2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3">
        <v>2025</v>
      </c>
      <c r="V122" s="32">
        <v>0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32">
        <v>0</v>
      </c>
      <c r="AC122" s="32">
        <v>0</v>
      </c>
      <c r="AD122" s="32">
        <v>0</v>
      </c>
      <c r="AE122" s="32">
        <v>0</v>
      </c>
      <c r="AF122" s="42">
        <v>0</v>
      </c>
      <c r="AG122" s="31">
        <f t="shared" si="24"/>
        <v>0</v>
      </c>
      <c r="AH122" s="25">
        <f t="shared" si="25"/>
        <v>60.75</v>
      </c>
      <c r="AI122" s="25">
        <f t="shared" si="26"/>
        <v>13</v>
      </c>
      <c r="AJ122" s="34">
        <v>0</v>
      </c>
      <c r="AK122" s="25">
        <v>13</v>
      </c>
      <c r="AL122" s="112">
        <f t="shared" si="27"/>
        <v>1.8225</v>
      </c>
      <c r="AM122" s="35">
        <f t="shared" si="41"/>
        <v>78.600823045267489</v>
      </c>
      <c r="AN122" s="36">
        <f t="shared" si="29"/>
        <v>8</v>
      </c>
      <c r="AO122" s="35">
        <f t="shared" si="30"/>
        <v>21.399176954732511</v>
      </c>
      <c r="AP122" s="30">
        <f t="shared" si="31"/>
        <v>68.877551020408163</v>
      </c>
      <c r="AQ122" s="107">
        <f t="shared" si="32"/>
        <v>0</v>
      </c>
      <c r="AR122" s="109">
        <f t="shared" si="33"/>
        <v>100</v>
      </c>
      <c r="AS122" s="34">
        <f t="shared" si="34"/>
        <v>10</v>
      </c>
      <c r="AT122" s="37">
        <v>0</v>
      </c>
      <c r="AU122" s="38">
        <f t="shared" si="35"/>
        <v>0</v>
      </c>
      <c r="AV122" s="37">
        <v>1</v>
      </c>
      <c r="AW122" s="66"/>
      <c r="AX122" s="37">
        <v>1</v>
      </c>
      <c r="AY122" s="37">
        <f t="shared" si="42"/>
        <v>8</v>
      </c>
      <c r="AZ122" s="37">
        <v>1</v>
      </c>
      <c r="BA122" s="37">
        <f t="shared" si="44"/>
        <v>8</v>
      </c>
      <c r="BB122" s="48">
        <v>1</v>
      </c>
      <c r="BC122" s="48">
        <v>3</v>
      </c>
      <c r="BD122" s="48">
        <v>10</v>
      </c>
      <c r="BE122" s="48" t="s">
        <v>375</v>
      </c>
      <c r="BF122" s="48" t="s">
        <v>376</v>
      </c>
      <c r="BG122" s="127">
        <f t="shared" si="38"/>
        <v>41</v>
      </c>
      <c r="BH122" s="75">
        <v>3</v>
      </c>
      <c r="BI122" s="75">
        <v>11</v>
      </c>
      <c r="BJ122" s="1"/>
      <c r="BK122" s="1"/>
      <c r="BL122" s="1"/>
    </row>
    <row r="123" spans="1:64" x14ac:dyDescent="0.3">
      <c r="A123" s="28" t="s">
        <v>160</v>
      </c>
      <c r="B123" s="28" t="s">
        <v>161</v>
      </c>
      <c r="C123" s="29" t="s">
        <v>176</v>
      </c>
      <c r="D123" s="29" t="s">
        <v>178</v>
      </c>
      <c r="E123" s="102">
        <v>7319</v>
      </c>
      <c r="F123" s="30">
        <v>133.1</v>
      </c>
      <c r="G123" s="36">
        <f t="shared" si="39"/>
        <v>10</v>
      </c>
      <c r="H123" s="29" t="s">
        <v>351</v>
      </c>
      <c r="I123" s="69">
        <f t="shared" si="40"/>
        <v>5</v>
      </c>
      <c r="J123" s="32">
        <v>1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3">
        <v>3544</v>
      </c>
      <c r="V123" s="32">
        <v>0</v>
      </c>
      <c r="W123" s="32">
        <v>0</v>
      </c>
      <c r="X123" s="32">
        <v>0</v>
      </c>
      <c r="Y123" s="32">
        <v>0</v>
      </c>
      <c r="Z123" s="32">
        <v>0</v>
      </c>
      <c r="AA123" s="32">
        <v>0</v>
      </c>
      <c r="AB123" s="32">
        <v>0</v>
      </c>
      <c r="AC123" s="32">
        <v>0</v>
      </c>
      <c r="AD123" s="32">
        <v>0</v>
      </c>
      <c r="AE123" s="32">
        <v>0</v>
      </c>
      <c r="AF123" s="42">
        <v>0</v>
      </c>
      <c r="AG123" s="31">
        <f t="shared" si="24"/>
        <v>0</v>
      </c>
      <c r="AH123" s="25">
        <f t="shared" si="25"/>
        <v>106.32</v>
      </c>
      <c r="AI123" s="25">
        <f t="shared" si="26"/>
        <v>34</v>
      </c>
      <c r="AJ123" s="34">
        <v>0</v>
      </c>
      <c r="AK123" s="25">
        <v>34</v>
      </c>
      <c r="AL123" s="112">
        <f t="shared" si="27"/>
        <v>3.1896</v>
      </c>
      <c r="AM123" s="35">
        <f t="shared" si="41"/>
        <v>68.021068472535745</v>
      </c>
      <c r="AN123" s="36">
        <f t="shared" si="29"/>
        <v>5</v>
      </c>
      <c r="AO123" s="35">
        <f t="shared" si="30"/>
        <v>31.978931527464262</v>
      </c>
      <c r="AP123" s="30">
        <f t="shared" si="31"/>
        <v>43.579724006011745</v>
      </c>
      <c r="AQ123" s="107">
        <f t="shared" si="32"/>
        <v>0</v>
      </c>
      <c r="AR123" s="109">
        <f t="shared" si="33"/>
        <v>100</v>
      </c>
      <c r="AS123" s="34">
        <f t="shared" si="34"/>
        <v>10</v>
      </c>
      <c r="AT123" s="37">
        <v>1</v>
      </c>
      <c r="AU123" s="38">
        <f t="shared" si="35"/>
        <v>13.663068725235687</v>
      </c>
      <c r="AV123" s="37">
        <v>0</v>
      </c>
      <c r="AW123" s="66" t="s">
        <v>454</v>
      </c>
      <c r="AX123" s="37">
        <v>1</v>
      </c>
      <c r="AY123" s="37">
        <f t="shared" si="42"/>
        <v>8</v>
      </c>
      <c r="AZ123" s="37">
        <v>1</v>
      </c>
      <c r="BA123" s="37">
        <f t="shared" si="44"/>
        <v>8</v>
      </c>
      <c r="BB123" s="37">
        <v>1</v>
      </c>
      <c r="BC123" s="37">
        <v>4</v>
      </c>
      <c r="BD123" s="37">
        <v>10</v>
      </c>
      <c r="BE123" s="48" t="s">
        <v>375</v>
      </c>
      <c r="BF123" s="48" t="s">
        <v>376</v>
      </c>
      <c r="BG123" s="127">
        <f t="shared" si="38"/>
        <v>40</v>
      </c>
      <c r="BH123" s="75">
        <v>18</v>
      </c>
      <c r="BI123" s="75">
        <v>32</v>
      </c>
      <c r="BJ123" s="1"/>
      <c r="BK123" s="1"/>
      <c r="BL123" s="1"/>
    </row>
    <row r="124" spans="1:64" x14ac:dyDescent="0.3">
      <c r="A124" s="28" t="s">
        <v>160</v>
      </c>
      <c r="B124" s="28" t="s">
        <v>161</v>
      </c>
      <c r="C124" s="29" t="s">
        <v>176</v>
      </c>
      <c r="D124" s="29" t="s">
        <v>177</v>
      </c>
      <c r="E124" s="102">
        <v>7863</v>
      </c>
      <c r="F124" s="30">
        <v>187.2</v>
      </c>
      <c r="G124" s="36">
        <f t="shared" si="39"/>
        <v>10</v>
      </c>
      <c r="H124" s="29" t="s">
        <v>350</v>
      </c>
      <c r="I124" s="69">
        <f t="shared" si="40"/>
        <v>8</v>
      </c>
      <c r="J124" s="32">
        <v>3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U124" s="33">
        <v>2903</v>
      </c>
      <c r="V124" s="32">
        <v>1</v>
      </c>
      <c r="W124" s="32">
        <v>0</v>
      </c>
      <c r="X124" s="32">
        <v>0</v>
      </c>
      <c r="Y124" s="32">
        <v>0</v>
      </c>
      <c r="Z124" s="32">
        <v>0</v>
      </c>
      <c r="AA124" s="32">
        <v>0</v>
      </c>
      <c r="AB124" s="32">
        <v>0</v>
      </c>
      <c r="AC124" s="32">
        <v>0</v>
      </c>
      <c r="AD124" s="32">
        <v>0</v>
      </c>
      <c r="AE124" s="32">
        <v>0</v>
      </c>
      <c r="AF124" s="42">
        <v>0</v>
      </c>
      <c r="AG124" s="31">
        <f t="shared" si="24"/>
        <v>1</v>
      </c>
      <c r="AH124" s="25">
        <f t="shared" si="25"/>
        <v>87.09</v>
      </c>
      <c r="AI124" s="25">
        <f t="shared" si="26"/>
        <v>64</v>
      </c>
      <c r="AJ124" s="34">
        <v>1</v>
      </c>
      <c r="AK124" s="25">
        <v>63</v>
      </c>
      <c r="AL124" s="112">
        <f t="shared" si="27"/>
        <v>2.6126999999999998</v>
      </c>
      <c r="AM124" s="35">
        <f t="shared" si="41"/>
        <v>26.51280284762889</v>
      </c>
      <c r="AN124" s="36">
        <f t="shared" si="29"/>
        <v>3</v>
      </c>
      <c r="AO124" s="35">
        <f t="shared" si="30"/>
        <v>73.48719715237111</v>
      </c>
      <c r="AP124" s="30">
        <f t="shared" si="31"/>
        <v>33.227775658145745</v>
      </c>
      <c r="AQ124" s="107">
        <f t="shared" si="32"/>
        <v>12.717792191275596</v>
      </c>
      <c r="AR124" s="109">
        <f t="shared" si="33"/>
        <v>61.725418149806707</v>
      </c>
      <c r="AS124" s="34">
        <f t="shared" si="34"/>
        <v>5</v>
      </c>
      <c r="AT124" s="37">
        <v>1</v>
      </c>
      <c r="AU124" s="38">
        <f t="shared" si="35"/>
        <v>12.717792191275596</v>
      </c>
      <c r="AV124" s="37">
        <v>0</v>
      </c>
      <c r="AW124" s="66" t="s">
        <v>453</v>
      </c>
      <c r="AX124" s="37">
        <v>1</v>
      </c>
      <c r="AY124" s="37">
        <f t="shared" si="42"/>
        <v>8</v>
      </c>
      <c r="AZ124" s="37">
        <v>1</v>
      </c>
      <c r="BA124" s="37">
        <f t="shared" si="44"/>
        <v>8</v>
      </c>
      <c r="BB124" s="37">
        <v>2</v>
      </c>
      <c r="BC124" s="37">
        <v>3</v>
      </c>
      <c r="BD124" s="37">
        <v>10</v>
      </c>
      <c r="BE124" s="48" t="s">
        <v>375</v>
      </c>
      <c r="BF124" s="48" t="s">
        <v>376</v>
      </c>
      <c r="BG124" s="127">
        <f t="shared" si="38"/>
        <v>36</v>
      </c>
      <c r="BH124" s="75">
        <v>21</v>
      </c>
      <c r="BI124" s="75">
        <v>33</v>
      </c>
      <c r="BJ124" s="1"/>
      <c r="BK124" s="1"/>
      <c r="BL124" s="1"/>
    </row>
    <row r="125" spans="1:64" x14ac:dyDescent="0.3">
      <c r="A125" s="28" t="s">
        <v>160</v>
      </c>
      <c r="B125" s="28" t="s">
        <v>161</v>
      </c>
      <c r="C125" s="29" t="s">
        <v>179</v>
      </c>
      <c r="D125" s="29" t="s">
        <v>180</v>
      </c>
      <c r="E125" s="102">
        <v>4435</v>
      </c>
      <c r="F125" s="30">
        <v>85.3</v>
      </c>
      <c r="G125" s="36">
        <f t="shared" si="39"/>
        <v>8</v>
      </c>
      <c r="H125" s="29" t="s">
        <v>351</v>
      </c>
      <c r="I125" s="69">
        <f t="shared" si="40"/>
        <v>5</v>
      </c>
      <c r="J125" s="32">
        <v>1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0</v>
      </c>
      <c r="U125" s="33">
        <v>3030</v>
      </c>
      <c r="V125" s="32">
        <v>0</v>
      </c>
      <c r="W125" s="32">
        <v>0</v>
      </c>
      <c r="X125" s="32">
        <v>0</v>
      </c>
      <c r="Y125" s="32">
        <v>0</v>
      </c>
      <c r="Z125" s="32">
        <v>0</v>
      </c>
      <c r="AA125" s="32">
        <v>0</v>
      </c>
      <c r="AB125" s="32">
        <v>0</v>
      </c>
      <c r="AC125" s="32">
        <v>0</v>
      </c>
      <c r="AD125" s="32">
        <v>0</v>
      </c>
      <c r="AE125" s="32">
        <v>0</v>
      </c>
      <c r="AF125" s="42">
        <v>0</v>
      </c>
      <c r="AG125" s="31">
        <f t="shared" si="24"/>
        <v>0</v>
      </c>
      <c r="AH125" s="25">
        <f t="shared" si="25"/>
        <v>90.9</v>
      </c>
      <c r="AI125" s="25">
        <f t="shared" si="26"/>
        <v>23</v>
      </c>
      <c r="AJ125" s="34">
        <v>0</v>
      </c>
      <c r="AK125" s="25">
        <v>23</v>
      </c>
      <c r="AL125" s="112">
        <f t="shared" si="27"/>
        <v>2.7270000000000003</v>
      </c>
      <c r="AM125" s="35">
        <f t="shared" si="41"/>
        <v>74.697469746974704</v>
      </c>
      <c r="AN125" s="36">
        <f t="shared" si="29"/>
        <v>5</v>
      </c>
      <c r="AO125" s="35">
        <f t="shared" si="30"/>
        <v>25.302530253025303</v>
      </c>
      <c r="AP125" s="30">
        <f t="shared" si="31"/>
        <v>61.488162344983088</v>
      </c>
      <c r="AQ125" s="107">
        <f t="shared" si="32"/>
        <v>0</v>
      </c>
      <c r="AR125" s="109">
        <f t="shared" si="33"/>
        <v>100</v>
      </c>
      <c r="AS125" s="34">
        <f t="shared" si="34"/>
        <v>10</v>
      </c>
      <c r="AT125" s="37">
        <v>1</v>
      </c>
      <c r="AU125" s="38">
        <f t="shared" si="35"/>
        <v>22.547914317925592</v>
      </c>
      <c r="AV125" s="37">
        <v>0</v>
      </c>
      <c r="AW125" s="66" t="s">
        <v>380</v>
      </c>
      <c r="AX125" s="37">
        <v>2</v>
      </c>
      <c r="AY125" s="37">
        <f t="shared" si="42"/>
        <v>16</v>
      </c>
      <c r="AZ125" s="37">
        <v>2</v>
      </c>
      <c r="BA125" s="37">
        <f t="shared" si="44"/>
        <v>16</v>
      </c>
      <c r="BB125" s="48">
        <v>0</v>
      </c>
      <c r="BC125" s="48">
        <v>7</v>
      </c>
      <c r="BD125" s="48">
        <v>10</v>
      </c>
      <c r="BE125" s="48" t="s">
        <v>375</v>
      </c>
      <c r="BF125" s="48" t="s">
        <v>376</v>
      </c>
      <c r="BG125" s="127">
        <f t="shared" si="38"/>
        <v>38</v>
      </c>
      <c r="BH125" s="75">
        <v>20</v>
      </c>
      <c r="BI125" s="75">
        <v>39</v>
      </c>
      <c r="BJ125" s="1"/>
      <c r="BK125" s="1"/>
      <c r="BL125" s="1"/>
    </row>
    <row r="126" spans="1:64" s="1" customFormat="1" x14ac:dyDescent="0.3">
      <c r="A126" s="28" t="s">
        <v>160</v>
      </c>
      <c r="B126" s="28" t="s">
        <v>161</v>
      </c>
      <c r="C126" s="29" t="s">
        <v>179</v>
      </c>
      <c r="D126" s="29" t="s">
        <v>181</v>
      </c>
      <c r="E126" s="102">
        <v>9018</v>
      </c>
      <c r="F126" s="30">
        <v>130.69999999999999</v>
      </c>
      <c r="G126" s="36">
        <f t="shared" si="39"/>
        <v>10</v>
      </c>
      <c r="H126" s="29" t="s">
        <v>352</v>
      </c>
      <c r="I126" s="69">
        <f t="shared" si="40"/>
        <v>3</v>
      </c>
      <c r="J126" s="32">
        <v>1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3">
        <v>3707</v>
      </c>
      <c r="V126" s="32">
        <v>4</v>
      </c>
      <c r="W126" s="32">
        <v>0</v>
      </c>
      <c r="X126" s="32">
        <v>0</v>
      </c>
      <c r="Y126" s="32">
        <v>0</v>
      </c>
      <c r="Z126" s="32">
        <v>0</v>
      </c>
      <c r="AA126" s="32">
        <v>0</v>
      </c>
      <c r="AB126" s="32">
        <v>0</v>
      </c>
      <c r="AC126" s="32">
        <v>0</v>
      </c>
      <c r="AD126" s="32">
        <v>0</v>
      </c>
      <c r="AE126" s="32">
        <v>0</v>
      </c>
      <c r="AF126" s="42">
        <v>0</v>
      </c>
      <c r="AG126" s="31">
        <f t="shared" si="24"/>
        <v>4</v>
      </c>
      <c r="AH126" s="25">
        <f t="shared" si="25"/>
        <v>111.21</v>
      </c>
      <c r="AI126" s="25">
        <f t="shared" si="26"/>
        <v>6</v>
      </c>
      <c r="AJ126" s="34">
        <v>2</v>
      </c>
      <c r="AK126" s="25">
        <v>4</v>
      </c>
      <c r="AL126" s="112">
        <f t="shared" si="27"/>
        <v>3.3363</v>
      </c>
      <c r="AM126" s="35">
        <f t="shared" si="41"/>
        <v>94.60480172646345</v>
      </c>
      <c r="AN126" s="36">
        <f t="shared" si="29"/>
        <v>8</v>
      </c>
      <c r="AO126" s="35">
        <f t="shared" si="30"/>
        <v>5.3951982735365531</v>
      </c>
      <c r="AP126" s="30">
        <f t="shared" si="31"/>
        <v>36.996007984031934</v>
      </c>
      <c r="AQ126" s="107">
        <f t="shared" si="32"/>
        <v>22.177866489243733</v>
      </c>
      <c r="AR126" s="109">
        <f t="shared" si="33"/>
        <v>40.053352516260524</v>
      </c>
      <c r="AS126" s="34">
        <f t="shared" si="34"/>
        <v>3</v>
      </c>
      <c r="AT126" s="37">
        <v>0</v>
      </c>
      <c r="AU126" s="38">
        <f t="shared" si="35"/>
        <v>0</v>
      </c>
      <c r="AV126" s="37">
        <v>1</v>
      </c>
      <c r="AW126" s="66"/>
      <c r="AX126" s="37">
        <v>2</v>
      </c>
      <c r="AY126" s="37">
        <f t="shared" si="42"/>
        <v>16</v>
      </c>
      <c r="AZ126" s="37">
        <v>2</v>
      </c>
      <c r="BA126" s="37">
        <f t="shared" si="44"/>
        <v>16</v>
      </c>
      <c r="BB126" s="48">
        <v>1</v>
      </c>
      <c r="BC126" s="48">
        <v>6</v>
      </c>
      <c r="BD126" s="48">
        <v>10</v>
      </c>
      <c r="BE126" s="48" t="s">
        <v>375</v>
      </c>
      <c r="BF126" s="48" t="s">
        <v>376</v>
      </c>
      <c r="BG126" s="127">
        <f t="shared" si="38"/>
        <v>34</v>
      </c>
      <c r="BH126" s="75">
        <v>25</v>
      </c>
      <c r="BI126" s="75">
        <v>276</v>
      </c>
      <c r="BJ126" s="12"/>
      <c r="BK126" s="12"/>
      <c r="BL126" s="12"/>
    </row>
    <row r="127" spans="1:64" s="1" customFormat="1" x14ac:dyDescent="0.3">
      <c r="A127" s="28" t="s">
        <v>160</v>
      </c>
      <c r="B127" s="28" t="s">
        <v>161</v>
      </c>
      <c r="C127" s="29" t="s">
        <v>167</v>
      </c>
      <c r="D127" s="29" t="s">
        <v>168</v>
      </c>
      <c r="E127" s="102">
        <v>43455</v>
      </c>
      <c r="F127" s="30">
        <v>216.2</v>
      </c>
      <c r="G127" s="36">
        <f t="shared" si="39"/>
        <v>10</v>
      </c>
      <c r="H127" s="29" t="s">
        <v>351</v>
      </c>
      <c r="I127" s="69">
        <f t="shared" si="40"/>
        <v>5</v>
      </c>
      <c r="J127" s="32">
        <v>7</v>
      </c>
      <c r="K127" s="32">
        <v>3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3">
        <v>38979</v>
      </c>
      <c r="V127" s="32">
        <v>4</v>
      </c>
      <c r="W127" s="32">
        <v>0</v>
      </c>
      <c r="X127" s="32">
        <v>0</v>
      </c>
      <c r="Y127" s="32">
        <v>0</v>
      </c>
      <c r="Z127" s="32">
        <v>0</v>
      </c>
      <c r="AA127" s="32">
        <v>0</v>
      </c>
      <c r="AB127" s="32">
        <v>0</v>
      </c>
      <c r="AC127" s="32">
        <v>0</v>
      </c>
      <c r="AD127" s="32">
        <v>0</v>
      </c>
      <c r="AE127" s="32">
        <v>0</v>
      </c>
      <c r="AF127" s="42">
        <v>0</v>
      </c>
      <c r="AG127" s="31">
        <f t="shared" si="24"/>
        <v>4</v>
      </c>
      <c r="AH127" s="25">
        <f t="shared" si="25"/>
        <v>1169.3699999999999</v>
      </c>
      <c r="AI127" s="25">
        <f t="shared" si="26"/>
        <v>231</v>
      </c>
      <c r="AJ127" s="34">
        <v>2</v>
      </c>
      <c r="AK127" s="25">
        <v>229</v>
      </c>
      <c r="AL127" s="112">
        <f t="shared" si="27"/>
        <v>35.081099999999999</v>
      </c>
      <c r="AM127" s="35">
        <f t="shared" si="41"/>
        <v>80.24577336514534</v>
      </c>
      <c r="AN127" s="36">
        <f t="shared" si="29"/>
        <v>8</v>
      </c>
      <c r="AO127" s="35">
        <f t="shared" si="30"/>
        <v>19.754226634854668</v>
      </c>
      <c r="AP127" s="30">
        <f t="shared" si="31"/>
        <v>80.729720400414209</v>
      </c>
      <c r="AQ127" s="107">
        <f t="shared" si="32"/>
        <v>4.6024623173397767</v>
      </c>
      <c r="AR127" s="109">
        <f t="shared" si="33"/>
        <v>94.298924492105442</v>
      </c>
      <c r="AS127" s="34">
        <f t="shared" si="34"/>
        <v>8</v>
      </c>
      <c r="AT127" s="37">
        <v>8</v>
      </c>
      <c r="AU127" s="38">
        <f t="shared" si="35"/>
        <v>18.409849269359107</v>
      </c>
      <c r="AV127" s="37">
        <v>2</v>
      </c>
      <c r="AW127" s="66"/>
      <c r="AX127" s="37">
        <v>18</v>
      </c>
      <c r="AY127" s="37">
        <f t="shared" si="42"/>
        <v>144</v>
      </c>
      <c r="AZ127" s="37">
        <v>20</v>
      </c>
      <c r="BA127" s="37">
        <f t="shared" si="44"/>
        <v>160</v>
      </c>
      <c r="BB127" s="48">
        <v>2</v>
      </c>
      <c r="BC127" s="48">
        <v>25</v>
      </c>
      <c r="BD127" s="48">
        <v>5</v>
      </c>
      <c r="BE127" s="48" t="s">
        <v>375</v>
      </c>
      <c r="BF127" s="48" t="s">
        <v>376</v>
      </c>
      <c r="BG127" s="127">
        <f t="shared" si="38"/>
        <v>36</v>
      </c>
      <c r="BH127" s="75">
        <v>171</v>
      </c>
      <c r="BI127" s="75">
        <v>19</v>
      </c>
      <c r="BJ127" s="12"/>
      <c r="BK127" s="12"/>
      <c r="BL127" s="12"/>
    </row>
    <row r="128" spans="1:64" s="1" customFormat="1" x14ac:dyDescent="0.3">
      <c r="A128" s="28" t="s">
        <v>160</v>
      </c>
      <c r="B128" s="28" t="s">
        <v>161</v>
      </c>
      <c r="C128" s="29" t="s">
        <v>167</v>
      </c>
      <c r="D128" s="29" t="s">
        <v>169</v>
      </c>
      <c r="E128" s="102">
        <v>8347</v>
      </c>
      <c r="F128" s="30">
        <v>88.8</v>
      </c>
      <c r="G128" s="36">
        <f t="shared" si="39"/>
        <v>8</v>
      </c>
      <c r="H128" s="29" t="s">
        <v>352</v>
      </c>
      <c r="I128" s="69">
        <f t="shared" si="40"/>
        <v>3</v>
      </c>
      <c r="J128" s="32">
        <v>1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3">
        <v>4513</v>
      </c>
      <c r="V128" s="32">
        <v>1</v>
      </c>
      <c r="W128" s="32">
        <v>0</v>
      </c>
      <c r="X128" s="32">
        <v>0</v>
      </c>
      <c r="Y128" s="32">
        <v>0</v>
      </c>
      <c r="Z128" s="32">
        <v>0</v>
      </c>
      <c r="AA128" s="32">
        <v>0</v>
      </c>
      <c r="AB128" s="32">
        <v>0</v>
      </c>
      <c r="AC128" s="32">
        <v>0</v>
      </c>
      <c r="AD128" s="32">
        <v>0</v>
      </c>
      <c r="AE128" s="32">
        <v>0</v>
      </c>
      <c r="AF128" s="42">
        <v>0</v>
      </c>
      <c r="AG128" s="31">
        <f t="shared" si="24"/>
        <v>1</v>
      </c>
      <c r="AH128" s="25">
        <f t="shared" si="25"/>
        <v>135.38999999999999</v>
      </c>
      <c r="AI128" s="25">
        <f t="shared" si="26"/>
        <v>45</v>
      </c>
      <c r="AJ128" s="34">
        <v>0</v>
      </c>
      <c r="AK128" s="25">
        <v>45</v>
      </c>
      <c r="AL128" s="112">
        <f t="shared" si="27"/>
        <v>4.0616999999999992</v>
      </c>
      <c r="AM128" s="35">
        <f t="shared" si="41"/>
        <v>66.762685575005534</v>
      </c>
      <c r="AN128" s="36">
        <f t="shared" si="29"/>
        <v>5</v>
      </c>
      <c r="AO128" s="35">
        <f t="shared" si="30"/>
        <v>33.237314424994466</v>
      </c>
      <c r="AP128" s="30">
        <f t="shared" si="31"/>
        <v>48.660596621540662</v>
      </c>
      <c r="AQ128" s="107">
        <f t="shared" si="32"/>
        <v>0</v>
      </c>
      <c r="AR128" s="109">
        <f t="shared" si="33"/>
        <v>100</v>
      </c>
      <c r="AS128" s="34">
        <f t="shared" si="34"/>
        <v>10</v>
      </c>
      <c r="AT128" s="37">
        <v>1</v>
      </c>
      <c r="AU128" s="38">
        <f t="shared" si="35"/>
        <v>11.980352222355338</v>
      </c>
      <c r="AV128" s="37">
        <v>1</v>
      </c>
      <c r="AW128" s="66"/>
      <c r="AX128" s="37">
        <v>2</v>
      </c>
      <c r="AY128" s="37">
        <f t="shared" si="42"/>
        <v>16</v>
      </c>
      <c r="AZ128" s="37">
        <v>4</v>
      </c>
      <c r="BA128" s="37">
        <f t="shared" si="44"/>
        <v>32</v>
      </c>
      <c r="BB128" s="48">
        <v>1</v>
      </c>
      <c r="BC128" s="48">
        <v>2</v>
      </c>
      <c r="BD128" s="48">
        <v>10</v>
      </c>
      <c r="BE128" s="48" t="s">
        <v>375</v>
      </c>
      <c r="BF128" s="48" t="s">
        <v>376</v>
      </c>
      <c r="BG128" s="127">
        <f t="shared" si="38"/>
        <v>36</v>
      </c>
      <c r="BH128" s="75">
        <v>14</v>
      </c>
      <c r="BI128" s="75">
        <v>9</v>
      </c>
      <c r="BJ128" s="12"/>
      <c r="BK128" s="12"/>
      <c r="BL128" s="12"/>
    </row>
    <row r="129" spans="1:64" s="1" customFormat="1" x14ac:dyDescent="0.3">
      <c r="A129" s="28" t="s">
        <v>160</v>
      </c>
      <c r="B129" s="28" t="s">
        <v>161</v>
      </c>
      <c r="C129" s="29" t="s">
        <v>172</v>
      </c>
      <c r="D129" s="29" t="s">
        <v>174</v>
      </c>
      <c r="E129" s="102">
        <v>36454</v>
      </c>
      <c r="F129" s="30">
        <v>253.2</v>
      </c>
      <c r="G129" s="36">
        <f t="shared" si="39"/>
        <v>10</v>
      </c>
      <c r="H129" s="29" t="s">
        <v>352</v>
      </c>
      <c r="I129" s="69">
        <f t="shared" si="40"/>
        <v>3</v>
      </c>
      <c r="J129" s="32">
        <v>5</v>
      </c>
      <c r="K129" s="32">
        <v>1</v>
      </c>
      <c r="L129" s="32">
        <v>3</v>
      </c>
      <c r="M129" s="32">
        <v>1</v>
      </c>
      <c r="N129" s="32">
        <v>1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3">
        <v>40764</v>
      </c>
      <c r="V129" s="32">
        <v>10</v>
      </c>
      <c r="W129" s="42">
        <v>0</v>
      </c>
      <c r="X129" s="42">
        <v>1</v>
      </c>
      <c r="Y129" s="42">
        <v>0</v>
      </c>
      <c r="Z129" s="42">
        <v>1</v>
      </c>
      <c r="AA129" s="42">
        <v>0</v>
      </c>
      <c r="AB129" s="42">
        <v>0</v>
      </c>
      <c r="AC129" s="42">
        <v>0</v>
      </c>
      <c r="AD129" s="42">
        <v>0</v>
      </c>
      <c r="AE129" s="42">
        <v>0</v>
      </c>
      <c r="AF129" s="42">
        <v>0</v>
      </c>
      <c r="AG129" s="31">
        <f t="shared" si="24"/>
        <v>12</v>
      </c>
      <c r="AH129" s="25">
        <f t="shared" si="25"/>
        <v>1222.92</v>
      </c>
      <c r="AI129" s="25">
        <f t="shared" si="26"/>
        <v>421</v>
      </c>
      <c r="AJ129" s="34">
        <v>3</v>
      </c>
      <c r="AK129" s="25">
        <v>418</v>
      </c>
      <c r="AL129" s="112">
        <f t="shared" si="27"/>
        <v>36.687600000000003</v>
      </c>
      <c r="AM129" s="35">
        <f t="shared" si="41"/>
        <v>65.574199457037253</v>
      </c>
      <c r="AN129" s="36">
        <f t="shared" si="29"/>
        <v>5</v>
      </c>
      <c r="AO129" s="35">
        <f t="shared" si="30"/>
        <v>34.42580054296274</v>
      </c>
      <c r="AP129" s="30">
        <f t="shared" si="31"/>
        <v>100.64080759313109</v>
      </c>
      <c r="AQ129" s="107">
        <f t="shared" si="32"/>
        <v>8.2295495693202394</v>
      </c>
      <c r="AR129" s="109">
        <f t="shared" si="33"/>
        <v>91.822850227324764</v>
      </c>
      <c r="AS129" s="34">
        <f t="shared" si="34"/>
        <v>8</v>
      </c>
      <c r="AT129" s="37">
        <v>10</v>
      </c>
      <c r="AU129" s="38">
        <f t="shared" si="35"/>
        <v>27.431831897734131</v>
      </c>
      <c r="AV129" s="37">
        <v>1</v>
      </c>
      <c r="AW129" s="66"/>
      <c r="AX129" s="37">
        <v>9</v>
      </c>
      <c r="AY129" s="37">
        <f t="shared" si="42"/>
        <v>72</v>
      </c>
      <c r="AZ129" s="37">
        <v>12</v>
      </c>
      <c r="BA129" s="37">
        <f t="shared" si="44"/>
        <v>96</v>
      </c>
      <c r="BB129" s="48">
        <v>0</v>
      </c>
      <c r="BC129" s="48">
        <v>11</v>
      </c>
      <c r="BD129" s="48">
        <v>10</v>
      </c>
      <c r="BE129" s="48" t="s">
        <v>375</v>
      </c>
      <c r="BF129" s="48" t="s">
        <v>376</v>
      </c>
      <c r="BG129" s="127">
        <f t="shared" si="38"/>
        <v>36</v>
      </c>
      <c r="BH129" s="75">
        <v>381</v>
      </c>
      <c r="BI129" s="75">
        <v>446</v>
      </c>
      <c r="BJ129" s="12"/>
      <c r="BK129" s="12"/>
      <c r="BL129" s="12"/>
    </row>
    <row r="130" spans="1:64" s="1" customFormat="1" x14ac:dyDescent="0.3">
      <c r="A130" s="28" t="s">
        <v>160</v>
      </c>
      <c r="B130" s="28" t="s">
        <v>161</v>
      </c>
      <c r="C130" s="29" t="s">
        <v>172</v>
      </c>
      <c r="D130" s="29" t="s">
        <v>175</v>
      </c>
      <c r="E130" s="102">
        <v>18241</v>
      </c>
      <c r="F130" s="30">
        <v>72.400000000000006</v>
      </c>
      <c r="G130" s="36">
        <f t="shared" si="39"/>
        <v>5</v>
      </c>
      <c r="H130" s="29" t="s">
        <v>352</v>
      </c>
      <c r="I130" s="69">
        <f t="shared" si="40"/>
        <v>3</v>
      </c>
      <c r="J130" s="32">
        <v>3</v>
      </c>
      <c r="K130" s="32">
        <v>1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3">
        <v>9768</v>
      </c>
      <c r="V130" s="32">
        <v>3</v>
      </c>
      <c r="W130" s="32">
        <v>0</v>
      </c>
      <c r="X130" s="32">
        <v>1</v>
      </c>
      <c r="Y130" s="32">
        <v>0</v>
      </c>
      <c r="Z130" s="32">
        <v>0</v>
      </c>
      <c r="AA130" s="32">
        <v>0</v>
      </c>
      <c r="AB130" s="32">
        <v>0</v>
      </c>
      <c r="AC130" s="32">
        <v>0</v>
      </c>
      <c r="AD130" s="32">
        <v>0</v>
      </c>
      <c r="AE130" s="32">
        <v>0</v>
      </c>
      <c r="AF130" s="42">
        <v>0</v>
      </c>
      <c r="AG130" s="31">
        <f t="shared" si="24"/>
        <v>4</v>
      </c>
      <c r="AH130" s="25">
        <f t="shared" si="25"/>
        <v>293.04000000000002</v>
      </c>
      <c r="AI130" s="25">
        <f t="shared" si="26"/>
        <v>37</v>
      </c>
      <c r="AJ130" s="34">
        <v>0</v>
      </c>
      <c r="AK130" s="25">
        <v>37</v>
      </c>
      <c r="AL130" s="112">
        <f t="shared" si="27"/>
        <v>8.7912000000000017</v>
      </c>
      <c r="AM130" s="35">
        <f t="shared" si="41"/>
        <v>87.37373737373737</v>
      </c>
      <c r="AN130" s="36">
        <f t="shared" si="29"/>
        <v>8</v>
      </c>
      <c r="AO130" s="35">
        <f t="shared" si="30"/>
        <v>12.626262626262625</v>
      </c>
      <c r="AP130" s="30">
        <f t="shared" si="31"/>
        <v>48.1947261663286</v>
      </c>
      <c r="AQ130" s="107">
        <f t="shared" si="32"/>
        <v>0</v>
      </c>
      <c r="AR130" s="109">
        <f t="shared" si="33"/>
        <v>100</v>
      </c>
      <c r="AS130" s="34">
        <f t="shared" si="34"/>
        <v>10</v>
      </c>
      <c r="AT130" s="37">
        <v>1</v>
      </c>
      <c r="AU130" s="38">
        <f t="shared" si="35"/>
        <v>5.4821555835754614</v>
      </c>
      <c r="AV130" s="37">
        <v>0</v>
      </c>
      <c r="AW130" s="66" t="s">
        <v>381</v>
      </c>
      <c r="AX130" s="37">
        <v>6</v>
      </c>
      <c r="AY130" s="37">
        <f t="shared" si="42"/>
        <v>48</v>
      </c>
      <c r="AZ130" s="37">
        <v>5</v>
      </c>
      <c r="BA130" s="37">
        <f t="shared" si="44"/>
        <v>40</v>
      </c>
      <c r="BB130" s="48">
        <v>0</v>
      </c>
      <c r="BC130" s="48">
        <v>15</v>
      </c>
      <c r="BD130" s="48">
        <v>10</v>
      </c>
      <c r="BE130" s="48" t="s">
        <v>376</v>
      </c>
      <c r="BF130" s="48" t="s">
        <v>376</v>
      </c>
      <c r="BG130" s="127">
        <f t="shared" si="38"/>
        <v>36</v>
      </c>
      <c r="BH130" s="75">
        <v>51</v>
      </c>
      <c r="BI130" s="75">
        <v>54</v>
      </c>
      <c r="BJ130" s="12"/>
      <c r="BK130" s="12"/>
      <c r="BL130" s="12"/>
    </row>
    <row r="131" spans="1:64" s="1" customFormat="1" x14ac:dyDescent="0.3">
      <c r="A131" s="28" t="s">
        <v>160</v>
      </c>
      <c r="B131" s="28" t="s">
        <v>161</v>
      </c>
      <c r="C131" s="29" t="s">
        <v>162</v>
      </c>
      <c r="D131" s="29" t="s">
        <v>164</v>
      </c>
      <c r="E131" s="102">
        <v>15091</v>
      </c>
      <c r="F131" s="30">
        <v>152.4</v>
      </c>
      <c r="G131" s="36">
        <f t="shared" si="39"/>
        <v>10</v>
      </c>
      <c r="H131" s="29" t="s">
        <v>350</v>
      </c>
      <c r="I131" s="69">
        <f t="shared" si="40"/>
        <v>8</v>
      </c>
      <c r="J131" s="32">
        <v>5</v>
      </c>
      <c r="K131" s="32">
        <v>1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3">
        <v>10371</v>
      </c>
      <c r="V131" s="32">
        <v>2</v>
      </c>
      <c r="W131" s="32">
        <v>0</v>
      </c>
      <c r="X131" s="32">
        <v>0</v>
      </c>
      <c r="Y131" s="32">
        <v>0</v>
      </c>
      <c r="Z131" s="32">
        <v>0</v>
      </c>
      <c r="AA131" s="32">
        <v>0</v>
      </c>
      <c r="AB131" s="32">
        <v>0</v>
      </c>
      <c r="AC131" s="32">
        <v>0</v>
      </c>
      <c r="AD131" s="32">
        <v>0</v>
      </c>
      <c r="AE131" s="32">
        <v>0</v>
      </c>
      <c r="AF131" s="42">
        <v>0</v>
      </c>
      <c r="AG131" s="31">
        <f t="shared" si="24"/>
        <v>2</v>
      </c>
      <c r="AH131" s="25">
        <f t="shared" si="25"/>
        <v>311.13</v>
      </c>
      <c r="AI131" s="25">
        <f t="shared" si="26"/>
        <v>58</v>
      </c>
      <c r="AJ131" s="34">
        <v>2</v>
      </c>
      <c r="AK131" s="25">
        <v>56</v>
      </c>
      <c r="AL131" s="112">
        <f t="shared" si="27"/>
        <v>9.3338999999999999</v>
      </c>
      <c r="AM131" s="35">
        <f t="shared" si="41"/>
        <v>81.358274676180372</v>
      </c>
      <c r="AN131" s="36">
        <f t="shared" si="29"/>
        <v>8</v>
      </c>
      <c r="AO131" s="35">
        <f t="shared" si="30"/>
        <v>18.641725323819625</v>
      </c>
      <c r="AP131" s="30">
        <f t="shared" si="31"/>
        <v>61.850771983301307</v>
      </c>
      <c r="AQ131" s="107">
        <f t="shared" si="32"/>
        <v>13.252932211251739</v>
      </c>
      <c r="AR131" s="109">
        <f t="shared" si="33"/>
        <v>78.572729512850998</v>
      </c>
      <c r="AS131" s="34">
        <f t="shared" si="34"/>
        <v>8</v>
      </c>
      <c r="AT131" s="37">
        <v>2</v>
      </c>
      <c r="AU131" s="38">
        <f t="shared" si="35"/>
        <v>13.252932211251739</v>
      </c>
      <c r="AV131" s="37">
        <v>1</v>
      </c>
      <c r="AW131" s="66"/>
      <c r="AX131" s="37">
        <v>9</v>
      </c>
      <c r="AY131" s="37">
        <f t="shared" si="42"/>
        <v>72</v>
      </c>
      <c r="AZ131" s="37">
        <v>12</v>
      </c>
      <c r="BA131" s="37">
        <f t="shared" si="44"/>
        <v>96</v>
      </c>
      <c r="BB131" s="48">
        <v>1</v>
      </c>
      <c r="BC131" s="48">
        <v>16</v>
      </c>
      <c r="BD131" s="48">
        <v>0</v>
      </c>
      <c r="BE131" s="48" t="s">
        <v>375</v>
      </c>
      <c r="BF131" s="48" t="s">
        <v>376</v>
      </c>
      <c r="BG131" s="127">
        <f t="shared" si="38"/>
        <v>34</v>
      </c>
      <c r="BH131" s="75">
        <v>12</v>
      </c>
      <c r="BI131" s="75">
        <v>81</v>
      </c>
      <c r="BJ131" s="12"/>
      <c r="BK131" s="12"/>
      <c r="BL131" s="12"/>
    </row>
    <row r="132" spans="1:64" s="1" customFormat="1" x14ac:dyDescent="0.3">
      <c r="A132" s="28" t="s">
        <v>160</v>
      </c>
      <c r="B132" s="28" t="s">
        <v>161</v>
      </c>
      <c r="C132" s="29" t="s">
        <v>179</v>
      </c>
      <c r="D132" s="29" t="s">
        <v>183</v>
      </c>
      <c r="E132" s="102">
        <v>17312</v>
      </c>
      <c r="F132" s="30">
        <v>58.7</v>
      </c>
      <c r="G132" s="36">
        <f t="shared" si="39"/>
        <v>5</v>
      </c>
      <c r="H132" s="29" t="s">
        <v>352</v>
      </c>
      <c r="I132" s="69">
        <f t="shared" si="40"/>
        <v>3</v>
      </c>
      <c r="J132" s="32">
        <v>2</v>
      </c>
      <c r="K132" s="32">
        <v>1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3">
        <v>12932</v>
      </c>
      <c r="V132" s="32">
        <v>3</v>
      </c>
      <c r="W132" s="32">
        <v>0</v>
      </c>
      <c r="X132" s="32">
        <v>0</v>
      </c>
      <c r="Y132" s="32">
        <v>0</v>
      </c>
      <c r="Z132" s="32">
        <v>0</v>
      </c>
      <c r="AA132" s="32">
        <v>0</v>
      </c>
      <c r="AB132" s="32">
        <v>0</v>
      </c>
      <c r="AC132" s="32">
        <v>0</v>
      </c>
      <c r="AD132" s="32">
        <v>0</v>
      </c>
      <c r="AE132" s="32">
        <v>0</v>
      </c>
      <c r="AF132" s="42">
        <v>0</v>
      </c>
      <c r="AG132" s="31">
        <f t="shared" si="24"/>
        <v>3</v>
      </c>
      <c r="AH132" s="25">
        <f t="shared" si="25"/>
        <v>387.96</v>
      </c>
      <c r="AI132" s="25">
        <f t="shared" si="26"/>
        <v>62</v>
      </c>
      <c r="AJ132" s="34">
        <v>2</v>
      </c>
      <c r="AK132" s="25">
        <v>60</v>
      </c>
      <c r="AL132" s="112">
        <f t="shared" si="27"/>
        <v>11.638799999999998</v>
      </c>
      <c r="AM132" s="35">
        <f t="shared" si="41"/>
        <v>84.018971027941021</v>
      </c>
      <c r="AN132" s="36">
        <f t="shared" si="29"/>
        <v>8</v>
      </c>
      <c r="AO132" s="35">
        <f t="shared" si="30"/>
        <v>15.981028972058976</v>
      </c>
      <c r="AP132" s="30">
        <f t="shared" si="31"/>
        <v>67.229667282809615</v>
      </c>
      <c r="AQ132" s="107">
        <f t="shared" si="32"/>
        <v>11.55268022181146</v>
      </c>
      <c r="AR132" s="109">
        <f t="shared" si="33"/>
        <v>82.816097879506486</v>
      </c>
      <c r="AS132" s="34">
        <f t="shared" si="34"/>
        <v>8</v>
      </c>
      <c r="AT132" s="37">
        <v>0</v>
      </c>
      <c r="AU132" s="38">
        <f t="shared" si="35"/>
        <v>0</v>
      </c>
      <c r="AV132" s="37">
        <v>1</v>
      </c>
      <c r="AW132" s="66"/>
      <c r="AX132" s="37">
        <v>5</v>
      </c>
      <c r="AY132" s="37">
        <f t="shared" si="42"/>
        <v>40</v>
      </c>
      <c r="AZ132" s="37">
        <v>4</v>
      </c>
      <c r="BA132" s="37">
        <f t="shared" si="44"/>
        <v>32</v>
      </c>
      <c r="BB132" s="48">
        <v>1</v>
      </c>
      <c r="BC132" s="48">
        <v>12</v>
      </c>
      <c r="BD132" s="48">
        <v>10</v>
      </c>
      <c r="BE132" s="48" t="s">
        <v>375</v>
      </c>
      <c r="BF132" s="48" t="s">
        <v>376</v>
      </c>
      <c r="BG132" s="127">
        <f t="shared" si="38"/>
        <v>34</v>
      </c>
      <c r="BH132" s="75">
        <v>24</v>
      </c>
      <c r="BI132" s="75">
        <v>130</v>
      </c>
    </row>
    <row r="133" spans="1:64" s="1" customFormat="1" x14ac:dyDescent="0.3">
      <c r="A133" s="28" t="s">
        <v>160</v>
      </c>
      <c r="B133" s="28" t="s">
        <v>161</v>
      </c>
      <c r="C133" s="29" t="s">
        <v>179</v>
      </c>
      <c r="D133" s="29" t="s">
        <v>185</v>
      </c>
      <c r="E133" s="102">
        <v>31006</v>
      </c>
      <c r="F133" s="30">
        <v>240.4</v>
      </c>
      <c r="G133" s="36">
        <f t="shared" si="39"/>
        <v>10</v>
      </c>
      <c r="H133" s="29" t="s">
        <v>352</v>
      </c>
      <c r="I133" s="69">
        <f t="shared" si="40"/>
        <v>3</v>
      </c>
      <c r="J133" s="32">
        <v>2</v>
      </c>
      <c r="K133" s="32">
        <v>1</v>
      </c>
      <c r="L133" s="32">
        <v>1</v>
      </c>
      <c r="M133" s="32">
        <v>1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3">
        <v>27380</v>
      </c>
      <c r="V133" s="32">
        <v>2</v>
      </c>
      <c r="W133" s="32">
        <v>0</v>
      </c>
      <c r="X133" s="32">
        <v>0</v>
      </c>
      <c r="Y133" s="32">
        <v>0</v>
      </c>
      <c r="Z133" s="32">
        <v>1</v>
      </c>
      <c r="AA133" s="32">
        <v>0</v>
      </c>
      <c r="AB133" s="32">
        <v>0</v>
      </c>
      <c r="AC133" s="32">
        <v>0</v>
      </c>
      <c r="AD133" s="32">
        <v>0</v>
      </c>
      <c r="AE133" s="32">
        <v>0</v>
      </c>
      <c r="AF133" s="42">
        <v>0</v>
      </c>
      <c r="AG133" s="31">
        <f t="shared" si="24"/>
        <v>3</v>
      </c>
      <c r="AH133" s="25">
        <f t="shared" si="25"/>
        <v>821.4</v>
      </c>
      <c r="AI133" s="25">
        <f t="shared" si="26"/>
        <v>170</v>
      </c>
      <c r="AJ133" s="34">
        <v>4</v>
      </c>
      <c r="AK133" s="25">
        <v>166</v>
      </c>
      <c r="AL133" s="112">
        <f t="shared" si="27"/>
        <v>24.641999999999999</v>
      </c>
      <c r="AM133" s="35">
        <f t="shared" si="41"/>
        <v>79.303627952276599</v>
      </c>
      <c r="AN133" s="36">
        <f t="shared" si="29"/>
        <v>8</v>
      </c>
      <c r="AO133" s="35">
        <f t="shared" si="30"/>
        <v>20.696372047723401</v>
      </c>
      <c r="AP133" s="30">
        <f t="shared" si="31"/>
        <v>79.474940334128874</v>
      </c>
      <c r="AQ133" s="107">
        <f t="shared" si="32"/>
        <v>12.900728891182352</v>
      </c>
      <c r="AR133" s="109">
        <f t="shared" si="33"/>
        <v>83.767551335118895</v>
      </c>
      <c r="AS133" s="34">
        <f t="shared" si="34"/>
        <v>8</v>
      </c>
      <c r="AT133" s="37">
        <v>7</v>
      </c>
      <c r="AU133" s="38">
        <f t="shared" si="35"/>
        <v>22.576275559569115</v>
      </c>
      <c r="AV133" s="37">
        <v>1</v>
      </c>
      <c r="AW133" s="66"/>
      <c r="AX133" s="37">
        <v>15</v>
      </c>
      <c r="AY133" s="37">
        <f t="shared" si="42"/>
        <v>120</v>
      </c>
      <c r="AZ133" s="37">
        <v>9</v>
      </c>
      <c r="BA133" s="37">
        <f t="shared" si="44"/>
        <v>72</v>
      </c>
      <c r="BB133" s="48">
        <v>0</v>
      </c>
      <c r="BC133" s="48">
        <v>14</v>
      </c>
      <c r="BD133" s="48">
        <v>5</v>
      </c>
      <c r="BE133" s="48" t="s">
        <v>376</v>
      </c>
      <c r="BF133" s="48" t="s">
        <v>376</v>
      </c>
      <c r="BG133" s="127">
        <f t="shared" si="38"/>
        <v>34</v>
      </c>
      <c r="BH133" s="75">
        <v>98</v>
      </c>
      <c r="BI133" s="75">
        <v>202</v>
      </c>
    </row>
    <row r="134" spans="1:64" s="1" customFormat="1" x14ac:dyDescent="0.3">
      <c r="A134" s="28" t="s">
        <v>160</v>
      </c>
      <c r="B134" s="28" t="s">
        <v>161</v>
      </c>
      <c r="C134" s="29" t="s">
        <v>162</v>
      </c>
      <c r="D134" s="29" t="s">
        <v>165</v>
      </c>
      <c r="E134" s="102">
        <v>10300</v>
      </c>
      <c r="F134" s="30">
        <v>119.8</v>
      </c>
      <c r="G134" s="36">
        <f t="shared" ref="G134:G165" si="45">IFERROR(IF(F134&lt;10,0,IF(F134&lt;50,3,IF(F134&lt;75,5,IF(F134&lt;100,8,10)))),"")</f>
        <v>10</v>
      </c>
      <c r="H134" s="29" t="s">
        <v>351</v>
      </c>
      <c r="I134" s="69">
        <f t="shared" ref="I134:I165" si="46">VLOOKUP(H134,ponderacion,2,FALSE)</f>
        <v>5</v>
      </c>
      <c r="J134" s="32">
        <v>4</v>
      </c>
      <c r="K134" s="32">
        <v>1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3">
        <v>7650</v>
      </c>
      <c r="V134" s="32">
        <v>0</v>
      </c>
      <c r="W134" s="32">
        <v>0</v>
      </c>
      <c r="X134" s="32">
        <v>0</v>
      </c>
      <c r="Y134" s="32">
        <v>0</v>
      </c>
      <c r="Z134" s="32">
        <v>0</v>
      </c>
      <c r="AA134" s="32">
        <v>0</v>
      </c>
      <c r="AB134" s="32">
        <v>0</v>
      </c>
      <c r="AC134" s="32">
        <v>0</v>
      </c>
      <c r="AD134" s="32">
        <v>0</v>
      </c>
      <c r="AE134" s="32">
        <v>0</v>
      </c>
      <c r="AF134" s="42">
        <v>0</v>
      </c>
      <c r="AG134" s="31">
        <f t="shared" ref="AG134:AG197" si="47">SUM(V134:AF134)</f>
        <v>0</v>
      </c>
      <c r="AH134" s="25">
        <f t="shared" ref="AH134:AH197" si="48">+(U134*3)/100</f>
        <v>229.5</v>
      </c>
      <c r="AI134" s="25">
        <f t="shared" ref="AI134:AI197" si="49">+AJ134+AK134</f>
        <v>36</v>
      </c>
      <c r="AJ134" s="34">
        <v>0</v>
      </c>
      <c r="AK134" s="25">
        <v>36</v>
      </c>
      <c r="AL134" s="112">
        <f t="shared" ref="AL134:AL197" si="50">(AH134*3)/100</f>
        <v>6.8849999999999998</v>
      </c>
      <c r="AM134" s="35">
        <f t="shared" ref="AM134:AM165" si="51">IFERROR(((AH134-AI134)/AH134)*100,"")</f>
        <v>84.313725490196077</v>
      </c>
      <c r="AN134" s="36">
        <f t="shared" ref="AN134:AN197" si="52">IFERROR(IF(AM134&lt;10,0,IF(AM134&lt;50,3,IF(AM134&lt;75,5,IF(AM134&lt;100,8,10)))),"")</f>
        <v>8</v>
      </c>
      <c r="AO134" s="35">
        <f t="shared" ref="AO134:AO197" si="53">IFERROR(AI134/AH134*100,0)</f>
        <v>15.686274509803921</v>
      </c>
      <c r="AP134" s="30">
        <f t="shared" ref="AP134:AP197" si="54">((AH134*0.03)/E134)*100000</f>
        <v>66.844660194174764</v>
      </c>
      <c r="AQ134" s="107">
        <f t="shared" ref="AQ134:AQ197" si="55">(AJ134/E134)*100000</f>
        <v>0</v>
      </c>
      <c r="AR134" s="109">
        <f t="shared" ref="AR134:AR197" si="56">IFERROR(((AP134-AQ134)/AP134)*100,"")</f>
        <v>100</v>
      </c>
      <c r="AS134" s="34">
        <f t="shared" ref="AS134:AS197" si="57">IFERROR(IF(AR134&lt;10,0,IF(AR134&lt;50,3,IF(AR134&lt;75,5,IF(AR134&lt;100,8,10)))),"")</f>
        <v>10</v>
      </c>
      <c r="AT134" s="37">
        <v>0</v>
      </c>
      <c r="AU134" s="38">
        <f t="shared" ref="AU134:AU197" si="58">(AT134/E134)*100000</f>
        <v>0</v>
      </c>
      <c r="AV134" s="37">
        <v>1</v>
      </c>
      <c r="AW134" s="66"/>
      <c r="AX134" s="37">
        <v>9</v>
      </c>
      <c r="AY134" s="37">
        <f t="shared" ref="AY134:AY165" si="59">+AX134*8</f>
        <v>72</v>
      </c>
      <c r="AZ134" s="37">
        <v>10</v>
      </c>
      <c r="BA134" s="37">
        <f t="shared" si="44"/>
        <v>80</v>
      </c>
      <c r="BB134" s="48">
        <v>1</v>
      </c>
      <c r="BC134" s="48">
        <v>16</v>
      </c>
      <c r="BD134" s="48">
        <v>0</v>
      </c>
      <c r="BE134" s="48" t="s">
        <v>376</v>
      </c>
      <c r="BF134" s="48" t="s">
        <v>376</v>
      </c>
      <c r="BG134" s="127">
        <f t="shared" ref="BG134:BG197" si="60">+G134+I134+AN134+AS134+BD134</f>
        <v>33</v>
      </c>
      <c r="BH134" s="75">
        <v>59</v>
      </c>
      <c r="BI134" s="75">
        <v>52</v>
      </c>
    </row>
    <row r="135" spans="1:64" s="1" customFormat="1" x14ac:dyDescent="0.3">
      <c r="A135" s="28" t="s">
        <v>160</v>
      </c>
      <c r="B135" s="28" t="s">
        <v>161</v>
      </c>
      <c r="C135" s="29" t="s">
        <v>162</v>
      </c>
      <c r="D135" s="29" t="s">
        <v>166</v>
      </c>
      <c r="E135" s="102">
        <v>10592</v>
      </c>
      <c r="F135" s="30">
        <v>84.1</v>
      </c>
      <c r="G135" s="36">
        <f t="shared" si="45"/>
        <v>8</v>
      </c>
      <c r="H135" s="29" t="s">
        <v>351</v>
      </c>
      <c r="I135" s="69">
        <f t="shared" si="46"/>
        <v>5</v>
      </c>
      <c r="J135" s="32">
        <v>4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3">
        <v>5564</v>
      </c>
      <c r="V135" s="32">
        <v>1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  <c r="AB135" s="32">
        <v>0</v>
      </c>
      <c r="AC135" s="32">
        <v>0</v>
      </c>
      <c r="AD135" s="32">
        <v>0</v>
      </c>
      <c r="AE135" s="32">
        <v>0</v>
      </c>
      <c r="AF135" s="42">
        <v>0</v>
      </c>
      <c r="AG135" s="31">
        <f t="shared" si="47"/>
        <v>1</v>
      </c>
      <c r="AH135" s="25">
        <f t="shared" si="48"/>
        <v>166.92</v>
      </c>
      <c r="AI135" s="25">
        <f t="shared" si="49"/>
        <v>49</v>
      </c>
      <c r="AJ135" s="34">
        <v>0</v>
      </c>
      <c r="AK135" s="25">
        <v>49</v>
      </c>
      <c r="AL135" s="112">
        <f t="shared" si="50"/>
        <v>5.0076000000000001</v>
      </c>
      <c r="AM135" s="35">
        <f t="shared" si="51"/>
        <v>70.644620177330452</v>
      </c>
      <c r="AN135" s="36">
        <f t="shared" si="52"/>
        <v>5</v>
      </c>
      <c r="AO135" s="35">
        <f t="shared" si="53"/>
        <v>29.355379822669548</v>
      </c>
      <c r="AP135" s="30">
        <f t="shared" si="54"/>
        <v>47.277190332326271</v>
      </c>
      <c r="AQ135" s="107">
        <f t="shared" si="55"/>
        <v>0</v>
      </c>
      <c r="AR135" s="109">
        <f t="shared" si="56"/>
        <v>100</v>
      </c>
      <c r="AS135" s="34">
        <f t="shared" si="57"/>
        <v>10</v>
      </c>
      <c r="AT135" s="37">
        <v>1</v>
      </c>
      <c r="AU135" s="38">
        <f t="shared" si="58"/>
        <v>9.4410876132930515</v>
      </c>
      <c r="AV135" s="37">
        <v>1</v>
      </c>
      <c r="AW135" s="66"/>
      <c r="AX135" s="37">
        <v>8</v>
      </c>
      <c r="AY135" s="37">
        <f t="shared" si="59"/>
        <v>64</v>
      </c>
      <c r="AZ135" s="37">
        <v>8</v>
      </c>
      <c r="BA135" s="37">
        <f t="shared" si="44"/>
        <v>64</v>
      </c>
      <c r="BB135" s="48">
        <v>1</v>
      </c>
      <c r="BC135" s="48">
        <v>14</v>
      </c>
      <c r="BD135" s="48">
        <v>0</v>
      </c>
      <c r="BE135" s="48" t="s">
        <v>375</v>
      </c>
      <c r="BF135" s="48" t="s">
        <v>376</v>
      </c>
      <c r="BG135" s="128">
        <f t="shared" si="60"/>
        <v>28</v>
      </c>
      <c r="BH135" s="75">
        <v>24</v>
      </c>
      <c r="BI135" s="75">
        <v>97</v>
      </c>
    </row>
    <row r="136" spans="1:64" s="1" customFormat="1" x14ac:dyDescent="0.3">
      <c r="A136" s="28" t="s">
        <v>160</v>
      </c>
      <c r="B136" s="28" t="s">
        <v>161</v>
      </c>
      <c r="C136" s="29" t="s">
        <v>179</v>
      </c>
      <c r="D136" s="29" t="s">
        <v>184</v>
      </c>
      <c r="E136" s="102">
        <v>3107</v>
      </c>
      <c r="F136" s="30">
        <v>69.099999999999994</v>
      </c>
      <c r="G136" s="36">
        <f t="shared" si="45"/>
        <v>5</v>
      </c>
      <c r="H136" s="29" t="s">
        <v>350</v>
      </c>
      <c r="I136" s="69">
        <f t="shared" si="46"/>
        <v>8</v>
      </c>
      <c r="J136" s="32">
        <v>2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3">
        <v>2268</v>
      </c>
      <c r="V136" s="32">
        <v>2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  <c r="AB136" s="32">
        <v>0</v>
      </c>
      <c r="AC136" s="32">
        <v>0</v>
      </c>
      <c r="AD136" s="32">
        <v>0</v>
      </c>
      <c r="AE136" s="32">
        <v>0</v>
      </c>
      <c r="AF136" s="42">
        <v>0</v>
      </c>
      <c r="AG136" s="31">
        <f t="shared" si="47"/>
        <v>2</v>
      </c>
      <c r="AH136" s="25">
        <f t="shared" si="48"/>
        <v>68.040000000000006</v>
      </c>
      <c r="AI136" s="25">
        <f t="shared" si="49"/>
        <v>21</v>
      </c>
      <c r="AJ136" s="34">
        <v>0</v>
      </c>
      <c r="AK136" s="25">
        <v>21</v>
      </c>
      <c r="AL136" s="112">
        <f t="shared" si="50"/>
        <v>2.0411999999999999</v>
      </c>
      <c r="AM136" s="35">
        <f t="shared" si="51"/>
        <v>69.135802469135811</v>
      </c>
      <c r="AN136" s="36">
        <f t="shared" si="52"/>
        <v>5</v>
      </c>
      <c r="AO136" s="35">
        <f t="shared" si="53"/>
        <v>30.864197530864196</v>
      </c>
      <c r="AP136" s="30">
        <f t="shared" si="54"/>
        <v>65.69681364660444</v>
      </c>
      <c r="AQ136" s="107">
        <f t="shared" si="55"/>
        <v>0</v>
      </c>
      <c r="AR136" s="109">
        <f t="shared" si="56"/>
        <v>100</v>
      </c>
      <c r="AS136" s="34">
        <f t="shared" si="57"/>
        <v>10</v>
      </c>
      <c r="AT136" s="37">
        <v>1</v>
      </c>
      <c r="AU136" s="38">
        <f t="shared" si="58"/>
        <v>32.1853878339234</v>
      </c>
      <c r="AV136" s="37">
        <v>0</v>
      </c>
      <c r="AW136" s="66" t="s">
        <v>380</v>
      </c>
      <c r="AX136" s="37">
        <v>2</v>
      </c>
      <c r="AY136" s="37">
        <f t="shared" si="59"/>
        <v>16</v>
      </c>
      <c r="AZ136" s="37">
        <v>4</v>
      </c>
      <c r="BA136" s="37">
        <f t="shared" si="44"/>
        <v>32</v>
      </c>
      <c r="BB136" s="48">
        <v>0</v>
      </c>
      <c r="BC136" s="48">
        <v>6</v>
      </c>
      <c r="BD136" s="48">
        <v>0</v>
      </c>
      <c r="BE136" s="48" t="s">
        <v>375</v>
      </c>
      <c r="BF136" s="48" t="s">
        <v>376</v>
      </c>
      <c r="BG136" s="128">
        <f t="shared" si="60"/>
        <v>28</v>
      </c>
      <c r="BH136" s="75">
        <v>4</v>
      </c>
      <c r="BI136" s="75">
        <v>27</v>
      </c>
    </row>
    <row r="137" spans="1:64" s="1" customFormat="1" x14ac:dyDescent="0.3">
      <c r="A137" s="28" t="s">
        <v>160</v>
      </c>
      <c r="B137" s="28" t="s">
        <v>161</v>
      </c>
      <c r="C137" s="29" t="s">
        <v>179</v>
      </c>
      <c r="D137" s="29" t="s">
        <v>182</v>
      </c>
      <c r="E137" s="102">
        <v>6731</v>
      </c>
      <c r="F137" s="30">
        <v>45.8</v>
      </c>
      <c r="G137" s="36">
        <f t="shared" si="45"/>
        <v>3</v>
      </c>
      <c r="H137" s="29" t="s">
        <v>351</v>
      </c>
      <c r="I137" s="69">
        <f t="shared" si="46"/>
        <v>5</v>
      </c>
      <c r="J137" s="32">
        <v>3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3">
        <v>5205</v>
      </c>
      <c r="V137" s="32">
        <v>0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  <c r="AB137" s="32">
        <v>0</v>
      </c>
      <c r="AC137" s="32">
        <v>0</v>
      </c>
      <c r="AD137" s="32">
        <v>0</v>
      </c>
      <c r="AE137" s="32">
        <v>0</v>
      </c>
      <c r="AF137" s="42">
        <v>0</v>
      </c>
      <c r="AG137" s="31">
        <f t="shared" si="47"/>
        <v>0</v>
      </c>
      <c r="AH137" s="25">
        <f t="shared" si="48"/>
        <v>156.15</v>
      </c>
      <c r="AI137" s="25">
        <f t="shared" si="49"/>
        <v>43</v>
      </c>
      <c r="AJ137" s="34">
        <v>0</v>
      </c>
      <c r="AK137" s="25">
        <v>43</v>
      </c>
      <c r="AL137" s="112">
        <f t="shared" si="50"/>
        <v>4.6845000000000008</v>
      </c>
      <c r="AM137" s="35">
        <f t="shared" si="51"/>
        <v>72.462375920589167</v>
      </c>
      <c r="AN137" s="36">
        <f t="shared" si="52"/>
        <v>5</v>
      </c>
      <c r="AO137" s="35">
        <f t="shared" si="53"/>
        <v>27.537624079410822</v>
      </c>
      <c r="AP137" s="30">
        <f t="shared" si="54"/>
        <v>69.595899569157623</v>
      </c>
      <c r="AQ137" s="107">
        <f t="shared" si="55"/>
        <v>0</v>
      </c>
      <c r="AR137" s="109">
        <f t="shared" si="56"/>
        <v>100</v>
      </c>
      <c r="AS137" s="34">
        <f t="shared" si="57"/>
        <v>10</v>
      </c>
      <c r="AT137" s="37">
        <v>0</v>
      </c>
      <c r="AU137" s="38">
        <f t="shared" si="58"/>
        <v>0</v>
      </c>
      <c r="AV137" s="37">
        <v>0</v>
      </c>
      <c r="AW137" s="66" t="s">
        <v>380</v>
      </c>
      <c r="AX137" s="37">
        <v>5</v>
      </c>
      <c r="AY137" s="37">
        <f t="shared" si="59"/>
        <v>40</v>
      </c>
      <c r="AZ137" s="37">
        <v>8</v>
      </c>
      <c r="BA137" s="37">
        <f t="shared" si="44"/>
        <v>64</v>
      </c>
      <c r="BB137" s="48">
        <v>0</v>
      </c>
      <c r="BC137" s="48">
        <v>7</v>
      </c>
      <c r="BD137" s="48">
        <v>0</v>
      </c>
      <c r="BE137" s="48" t="s">
        <v>375</v>
      </c>
      <c r="BF137" s="48" t="s">
        <v>376</v>
      </c>
      <c r="BG137" s="128">
        <f t="shared" si="60"/>
        <v>23</v>
      </c>
      <c r="BH137" s="75">
        <v>28</v>
      </c>
      <c r="BI137" s="75">
        <v>32</v>
      </c>
    </row>
    <row r="138" spans="1:64" s="1" customFormat="1" x14ac:dyDescent="0.3">
      <c r="A138" s="28" t="s">
        <v>160</v>
      </c>
      <c r="B138" s="28" t="s">
        <v>186</v>
      </c>
      <c r="C138" s="29" t="s">
        <v>189</v>
      </c>
      <c r="D138" s="29" t="s">
        <v>191</v>
      </c>
      <c r="E138" s="102">
        <v>11330</v>
      </c>
      <c r="F138" s="30">
        <v>178.3</v>
      </c>
      <c r="G138" s="36">
        <f t="shared" si="45"/>
        <v>10</v>
      </c>
      <c r="H138" s="29" t="s">
        <v>352</v>
      </c>
      <c r="I138" s="69">
        <f t="shared" si="46"/>
        <v>3</v>
      </c>
      <c r="J138" s="32">
        <v>1</v>
      </c>
      <c r="K138" s="32">
        <v>0</v>
      </c>
      <c r="L138" s="32">
        <v>0</v>
      </c>
      <c r="M138" s="32">
        <v>1</v>
      </c>
      <c r="N138" s="32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3">
        <v>8518</v>
      </c>
      <c r="V138" s="32">
        <v>1</v>
      </c>
      <c r="W138" s="32">
        <v>0</v>
      </c>
      <c r="X138" s="32">
        <v>0</v>
      </c>
      <c r="Y138" s="32">
        <v>0</v>
      </c>
      <c r="Z138" s="32">
        <v>0</v>
      </c>
      <c r="AA138" s="32">
        <v>0</v>
      </c>
      <c r="AB138" s="32">
        <v>0</v>
      </c>
      <c r="AC138" s="32">
        <v>0</v>
      </c>
      <c r="AD138" s="32">
        <v>0</v>
      </c>
      <c r="AE138" s="32">
        <v>0</v>
      </c>
      <c r="AF138" s="42">
        <v>0</v>
      </c>
      <c r="AG138" s="31">
        <f t="shared" si="47"/>
        <v>1</v>
      </c>
      <c r="AH138" s="25">
        <f t="shared" si="48"/>
        <v>255.54</v>
      </c>
      <c r="AI138" s="25">
        <f t="shared" si="49"/>
        <v>57</v>
      </c>
      <c r="AJ138" s="34">
        <v>0</v>
      </c>
      <c r="AK138" s="25">
        <v>57</v>
      </c>
      <c r="AL138" s="112">
        <f t="shared" si="50"/>
        <v>7.6661999999999999</v>
      </c>
      <c r="AM138" s="35">
        <f t="shared" si="51"/>
        <v>77.694294435313452</v>
      </c>
      <c r="AN138" s="36">
        <f t="shared" si="52"/>
        <v>8</v>
      </c>
      <c r="AO138" s="35">
        <f t="shared" si="53"/>
        <v>22.305705564686548</v>
      </c>
      <c r="AP138" s="30">
        <f t="shared" si="54"/>
        <v>67.662842012356577</v>
      </c>
      <c r="AQ138" s="107">
        <f t="shared" si="55"/>
        <v>0</v>
      </c>
      <c r="AR138" s="109">
        <f t="shared" si="56"/>
        <v>100</v>
      </c>
      <c r="AS138" s="34">
        <f t="shared" si="57"/>
        <v>10</v>
      </c>
      <c r="AT138" s="37">
        <v>1</v>
      </c>
      <c r="AU138" s="38">
        <f t="shared" si="58"/>
        <v>8.8261253309796999</v>
      </c>
      <c r="AV138" s="37">
        <v>0</v>
      </c>
      <c r="AW138" s="66" t="s">
        <v>389</v>
      </c>
      <c r="AX138" s="37">
        <v>5</v>
      </c>
      <c r="AY138" s="37">
        <f t="shared" si="59"/>
        <v>40</v>
      </c>
      <c r="AZ138" s="37">
        <v>6</v>
      </c>
      <c r="BA138" s="37">
        <f t="shared" si="44"/>
        <v>48</v>
      </c>
      <c r="BB138" s="48">
        <v>0</v>
      </c>
      <c r="BC138" s="48">
        <v>7</v>
      </c>
      <c r="BD138" s="48">
        <v>10</v>
      </c>
      <c r="BE138" s="48" t="s">
        <v>375</v>
      </c>
      <c r="BF138" s="48" t="s">
        <v>375</v>
      </c>
      <c r="BG138" s="127">
        <f t="shared" si="60"/>
        <v>41</v>
      </c>
      <c r="BH138" s="75">
        <v>29</v>
      </c>
      <c r="BI138" s="75">
        <v>37</v>
      </c>
    </row>
    <row r="139" spans="1:64" s="1" customFormat="1" x14ac:dyDescent="0.3">
      <c r="A139" s="28" t="s">
        <v>160</v>
      </c>
      <c r="B139" s="28" t="s">
        <v>186</v>
      </c>
      <c r="C139" s="29" t="s">
        <v>189</v>
      </c>
      <c r="D139" s="29" t="s">
        <v>190</v>
      </c>
      <c r="E139" s="102">
        <v>8604</v>
      </c>
      <c r="F139" s="30">
        <v>140.19999999999999</v>
      </c>
      <c r="G139" s="36">
        <f t="shared" si="45"/>
        <v>10</v>
      </c>
      <c r="H139" s="29" t="s">
        <v>351</v>
      </c>
      <c r="I139" s="69">
        <f t="shared" si="46"/>
        <v>5</v>
      </c>
      <c r="J139" s="32">
        <v>1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3">
        <v>6028</v>
      </c>
      <c r="V139" s="32">
        <v>0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  <c r="AB139" s="32">
        <v>0</v>
      </c>
      <c r="AC139" s="32">
        <v>0</v>
      </c>
      <c r="AD139" s="32">
        <v>0</v>
      </c>
      <c r="AE139" s="32">
        <v>0</v>
      </c>
      <c r="AF139" s="42">
        <v>0</v>
      </c>
      <c r="AG139" s="31">
        <f t="shared" si="47"/>
        <v>0</v>
      </c>
      <c r="AH139" s="25">
        <f t="shared" si="48"/>
        <v>180.84</v>
      </c>
      <c r="AI139" s="25">
        <f t="shared" si="49"/>
        <v>66</v>
      </c>
      <c r="AJ139" s="34">
        <v>0</v>
      </c>
      <c r="AK139" s="25">
        <v>66</v>
      </c>
      <c r="AL139" s="112">
        <f t="shared" si="50"/>
        <v>5.4252000000000002</v>
      </c>
      <c r="AM139" s="35">
        <f t="shared" si="51"/>
        <v>63.503649635036496</v>
      </c>
      <c r="AN139" s="36">
        <f t="shared" si="52"/>
        <v>5</v>
      </c>
      <c r="AO139" s="35">
        <f t="shared" si="53"/>
        <v>36.496350364963504</v>
      </c>
      <c r="AP139" s="30">
        <f t="shared" si="54"/>
        <v>63.054393305439334</v>
      </c>
      <c r="AQ139" s="107">
        <f t="shared" si="55"/>
        <v>0</v>
      </c>
      <c r="AR139" s="109">
        <f t="shared" si="56"/>
        <v>100</v>
      </c>
      <c r="AS139" s="34">
        <f t="shared" si="57"/>
        <v>10</v>
      </c>
      <c r="AT139" s="37">
        <v>0</v>
      </c>
      <c r="AU139" s="38">
        <f t="shared" si="58"/>
        <v>0</v>
      </c>
      <c r="AV139" s="37">
        <v>1</v>
      </c>
      <c r="AW139" s="66"/>
      <c r="AX139" s="37">
        <v>4</v>
      </c>
      <c r="AY139" s="37">
        <f t="shared" si="59"/>
        <v>32</v>
      </c>
      <c r="AZ139" s="37">
        <v>5</v>
      </c>
      <c r="BA139" s="37">
        <f t="shared" ref="BA139:BA170" si="61">+AZ139*8</f>
        <v>40</v>
      </c>
      <c r="BB139" s="48">
        <v>1</v>
      </c>
      <c r="BC139" s="48">
        <v>7</v>
      </c>
      <c r="BD139" s="48">
        <v>10</v>
      </c>
      <c r="BE139" s="48" t="s">
        <v>375</v>
      </c>
      <c r="BF139" s="48" t="s">
        <v>375</v>
      </c>
      <c r="BG139" s="127">
        <f t="shared" si="60"/>
        <v>40</v>
      </c>
      <c r="BH139" s="75">
        <v>94</v>
      </c>
      <c r="BI139" s="75">
        <v>142</v>
      </c>
    </row>
    <row r="140" spans="1:64" s="1" customFormat="1" x14ac:dyDescent="0.3">
      <c r="A140" s="28" t="s">
        <v>160</v>
      </c>
      <c r="B140" s="28" t="s">
        <v>186</v>
      </c>
      <c r="C140" s="29" t="s">
        <v>193</v>
      </c>
      <c r="D140" s="29" t="s">
        <v>196</v>
      </c>
      <c r="E140" s="102">
        <v>10375</v>
      </c>
      <c r="F140" s="30">
        <v>220.5</v>
      </c>
      <c r="G140" s="36">
        <f t="shared" si="45"/>
        <v>10</v>
      </c>
      <c r="H140" s="29" t="s">
        <v>351</v>
      </c>
      <c r="I140" s="69">
        <f t="shared" si="46"/>
        <v>5</v>
      </c>
      <c r="J140" s="32">
        <v>1</v>
      </c>
      <c r="K140" s="32">
        <v>1</v>
      </c>
      <c r="L140" s="32">
        <v>0</v>
      </c>
      <c r="M140" s="32">
        <v>1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3">
        <v>13988</v>
      </c>
      <c r="V140" s="32">
        <v>0</v>
      </c>
      <c r="W140" s="32">
        <v>0</v>
      </c>
      <c r="X140" s="32">
        <v>0</v>
      </c>
      <c r="Y140" s="32">
        <v>0</v>
      </c>
      <c r="Z140" s="32">
        <v>1</v>
      </c>
      <c r="AA140" s="32">
        <v>0</v>
      </c>
      <c r="AB140" s="32">
        <v>0</v>
      </c>
      <c r="AC140" s="32">
        <v>0</v>
      </c>
      <c r="AD140" s="32">
        <v>0</v>
      </c>
      <c r="AE140" s="32">
        <v>0</v>
      </c>
      <c r="AF140" s="42">
        <v>0</v>
      </c>
      <c r="AG140" s="31">
        <f t="shared" si="47"/>
        <v>1</v>
      </c>
      <c r="AH140" s="25">
        <f t="shared" si="48"/>
        <v>419.64</v>
      </c>
      <c r="AI140" s="25">
        <f t="shared" si="49"/>
        <v>125</v>
      </c>
      <c r="AJ140" s="34">
        <v>0</v>
      </c>
      <c r="AK140" s="25">
        <v>125</v>
      </c>
      <c r="AL140" s="112">
        <f t="shared" si="50"/>
        <v>12.5892</v>
      </c>
      <c r="AM140" s="35">
        <f t="shared" si="51"/>
        <v>70.212563149366119</v>
      </c>
      <c r="AN140" s="36">
        <f t="shared" si="52"/>
        <v>5</v>
      </c>
      <c r="AO140" s="35">
        <f t="shared" si="53"/>
        <v>29.787436850633874</v>
      </c>
      <c r="AP140" s="30">
        <f t="shared" si="54"/>
        <v>121.34168674698795</v>
      </c>
      <c r="AQ140" s="107">
        <f t="shared" si="55"/>
        <v>0</v>
      </c>
      <c r="AR140" s="109">
        <f t="shared" si="56"/>
        <v>100</v>
      </c>
      <c r="AS140" s="34">
        <f t="shared" si="57"/>
        <v>10</v>
      </c>
      <c r="AT140" s="37">
        <v>3</v>
      </c>
      <c r="AU140" s="38">
        <f t="shared" si="58"/>
        <v>28.915662650602407</v>
      </c>
      <c r="AV140" s="37">
        <v>1</v>
      </c>
      <c r="AW140" s="66"/>
      <c r="AX140" s="37">
        <v>9</v>
      </c>
      <c r="AY140" s="37">
        <f t="shared" si="59"/>
        <v>72</v>
      </c>
      <c r="AZ140" s="37">
        <v>5</v>
      </c>
      <c r="BA140" s="37">
        <f t="shared" si="61"/>
        <v>40</v>
      </c>
      <c r="BB140" s="48">
        <v>2</v>
      </c>
      <c r="BC140" s="48">
        <v>8</v>
      </c>
      <c r="BD140" s="48">
        <v>10</v>
      </c>
      <c r="BE140" s="48" t="s">
        <v>375</v>
      </c>
      <c r="BF140" s="48" t="s">
        <v>375</v>
      </c>
      <c r="BG140" s="127">
        <f t="shared" si="60"/>
        <v>40</v>
      </c>
      <c r="BH140" s="75">
        <v>58</v>
      </c>
      <c r="BI140" s="75">
        <v>52</v>
      </c>
    </row>
    <row r="141" spans="1:64" s="1" customFormat="1" x14ac:dyDescent="0.3">
      <c r="A141" s="28" t="s">
        <v>160</v>
      </c>
      <c r="B141" s="28" t="s">
        <v>186</v>
      </c>
      <c r="C141" s="29" t="s">
        <v>193</v>
      </c>
      <c r="D141" s="29" t="s">
        <v>197</v>
      </c>
      <c r="E141" s="102">
        <v>3250</v>
      </c>
      <c r="F141" s="30">
        <v>282.39999999999998</v>
      </c>
      <c r="G141" s="36">
        <f t="shared" si="45"/>
        <v>10</v>
      </c>
      <c r="H141" s="29" t="s">
        <v>349</v>
      </c>
      <c r="I141" s="69">
        <f t="shared" si="46"/>
        <v>10</v>
      </c>
      <c r="J141" s="32">
        <v>1</v>
      </c>
      <c r="K141" s="32">
        <v>1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3">
        <v>3905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  <c r="AB141" s="32">
        <v>0</v>
      </c>
      <c r="AC141" s="32">
        <v>0</v>
      </c>
      <c r="AD141" s="32">
        <v>0</v>
      </c>
      <c r="AE141" s="32">
        <v>0</v>
      </c>
      <c r="AF141" s="42">
        <v>0</v>
      </c>
      <c r="AG141" s="31">
        <f t="shared" si="47"/>
        <v>0</v>
      </c>
      <c r="AH141" s="25">
        <f t="shared" si="48"/>
        <v>117.15</v>
      </c>
      <c r="AI141" s="25">
        <f t="shared" si="49"/>
        <v>22</v>
      </c>
      <c r="AJ141" s="34">
        <v>0</v>
      </c>
      <c r="AK141" s="25">
        <v>22</v>
      </c>
      <c r="AL141" s="112">
        <f t="shared" si="50"/>
        <v>3.5145000000000004</v>
      </c>
      <c r="AM141" s="35">
        <f t="shared" si="51"/>
        <v>81.220657276995297</v>
      </c>
      <c r="AN141" s="36">
        <f t="shared" si="52"/>
        <v>8</v>
      </c>
      <c r="AO141" s="35">
        <f t="shared" si="53"/>
        <v>18.779342723004692</v>
      </c>
      <c r="AP141" s="30">
        <f t="shared" si="54"/>
        <v>108.13846153846154</v>
      </c>
      <c r="AQ141" s="107">
        <f t="shared" si="55"/>
        <v>0</v>
      </c>
      <c r="AR141" s="109">
        <f t="shared" si="56"/>
        <v>100</v>
      </c>
      <c r="AS141" s="34">
        <f t="shared" si="57"/>
        <v>10</v>
      </c>
      <c r="AT141" s="37">
        <v>0</v>
      </c>
      <c r="AU141" s="38">
        <f t="shared" si="58"/>
        <v>0</v>
      </c>
      <c r="AV141" s="37">
        <v>0</v>
      </c>
      <c r="AW141" s="66" t="s">
        <v>386</v>
      </c>
      <c r="AX141" s="37">
        <v>1</v>
      </c>
      <c r="AY141" s="37">
        <f t="shared" si="59"/>
        <v>8</v>
      </c>
      <c r="AZ141" s="37">
        <v>2</v>
      </c>
      <c r="BA141" s="37">
        <f t="shared" si="61"/>
        <v>16</v>
      </c>
      <c r="BB141" s="48">
        <v>0</v>
      </c>
      <c r="BC141" s="48">
        <v>3</v>
      </c>
      <c r="BD141" s="48">
        <v>0</v>
      </c>
      <c r="BE141" s="48" t="s">
        <v>375</v>
      </c>
      <c r="BF141" s="48" t="s">
        <v>375</v>
      </c>
      <c r="BG141" s="127">
        <f t="shared" si="60"/>
        <v>38</v>
      </c>
      <c r="BH141" s="75">
        <v>6</v>
      </c>
      <c r="BI141" s="75">
        <v>23</v>
      </c>
    </row>
    <row r="142" spans="1:64" s="1" customFormat="1" x14ac:dyDescent="0.3">
      <c r="A142" s="28" t="s">
        <v>160</v>
      </c>
      <c r="B142" s="28" t="s">
        <v>186</v>
      </c>
      <c r="C142" s="29" t="s">
        <v>193</v>
      </c>
      <c r="D142" s="29" t="s">
        <v>198</v>
      </c>
      <c r="E142" s="102">
        <v>12198</v>
      </c>
      <c r="F142" s="30">
        <v>311.7</v>
      </c>
      <c r="G142" s="36">
        <f t="shared" si="45"/>
        <v>10</v>
      </c>
      <c r="H142" s="29" t="s">
        <v>349</v>
      </c>
      <c r="I142" s="69">
        <f t="shared" si="46"/>
        <v>10</v>
      </c>
      <c r="J142" s="32">
        <v>4</v>
      </c>
      <c r="K142" s="32">
        <v>1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3">
        <v>9575</v>
      </c>
      <c r="V142" s="32">
        <v>1</v>
      </c>
      <c r="W142" s="32">
        <v>0</v>
      </c>
      <c r="X142" s="32">
        <v>0</v>
      </c>
      <c r="Y142" s="32">
        <v>0</v>
      </c>
      <c r="Z142" s="32">
        <v>0</v>
      </c>
      <c r="AA142" s="32">
        <v>0</v>
      </c>
      <c r="AB142" s="32">
        <v>0</v>
      </c>
      <c r="AC142" s="32">
        <v>0</v>
      </c>
      <c r="AD142" s="32">
        <v>0</v>
      </c>
      <c r="AE142" s="32">
        <v>0</v>
      </c>
      <c r="AF142" s="42">
        <v>0</v>
      </c>
      <c r="AG142" s="31">
        <f t="shared" si="47"/>
        <v>1</v>
      </c>
      <c r="AH142" s="25">
        <f t="shared" si="48"/>
        <v>287.25</v>
      </c>
      <c r="AI142" s="25">
        <f t="shared" si="49"/>
        <v>67</v>
      </c>
      <c r="AJ142" s="34">
        <v>0</v>
      </c>
      <c r="AK142" s="25">
        <v>67</v>
      </c>
      <c r="AL142" s="112">
        <f t="shared" si="50"/>
        <v>8.6174999999999997</v>
      </c>
      <c r="AM142" s="35">
        <f t="shared" si="51"/>
        <v>76.675369886858135</v>
      </c>
      <c r="AN142" s="36">
        <f t="shared" si="52"/>
        <v>8</v>
      </c>
      <c r="AO142" s="35">
        <f t="shared" si="53"/>
        <v>23.324630113141861</v>
      </c>
      <c r="AP142" s="30">
        <f t="shared" si="54"/>
        <v>70.646827348745688</v>
      </c>
      <c r="AQ142" s="107">
        <f t="shared" si="55"/>
        <v>0</v>
      </c>
      <c r="AR142" s="109">
        <f t="shared" si="56"/>
        <v>100</v>
      </c>
      <c r="AS142" s="34">
        <f t="shared" si="57"/>
        <v>10</v>
      </c>
      <c r="AT142" s="37">
        <v>1</v>
      </c>
      <c r="AU142" s="38">
        <f t="shared" si="58"/>
        <v>8.1980652565994436</v>
      </c>
      <c r="AV142" s="37">
        <v>1</v>
      </c>
      <c r="AW142" s="66" t="s">
        <v>385</v>
      </c>
      <c r="AX142" s="37">
        <v>5</v>
      </c>
      <c r="AY142" s="37">
        <f t="shared" si="59"/>
        <v>40</v>
      </c>
      <c r="AZ142" s="37">
        <v>5</v>
      </c>
      <c r="BA142" s="37">
        <f t="shared" si="61"/>
        <v>40</v>
      </c>
      <c r="BB142" s="48">
        <v>0</v>
      </c>
      <c r="BC142" s="48">
        <v>5</v>
      </c>
      <c r="BD142" s="48">
        <v>0</v>
      </c>
      <c r="BE142" s="48" t="s">
        <v>375</v>
      </c>
      <c r="BF142" s="48" t="s">
        <v>375</v>
      </c>
      <c r="BG142" s="127">
        <f t="shared" si="60"/>
        <v>38</v>
      </c>
      <c r="BH142" s="75">
        <v>37</v>
      </c>
      <c r="BI142" s="75">
        <v>116</v>
      </c>
    </row>
    <row r="143" spans="1:64" s="1" customFormat="1" x14ac:dyDescent="0.3">
      <c r="A143" s="28" t="s">
        <v>160</v>
      </c>
      <c r="B143" s="28" t="s">
        <v>186</v>
      </c>
      <c r="C143" s="29" t="s">
        <v>187</v>
      </c>
      <c r="D143" s="29" t="s">
        <v>188</v>
      </c>
      <c r="E143" s="102">
        <v>17324</v>
      </c>
      <c r="F143" s="30">
        <v>182.4</v>
      </c>
      <c r="G143" s="36">
        <f t="shared" si="45"/>
        <v>10</v>
      </c>
      <c r="H143" s="29" t="s">
        <v>350</v>
      </c>
      <c r="I143" s="69">
        <f t="shared" si="46"/>
        <v>8</v>
      </c>
      <c r="J143" s="32">
        <v>6</v>
      </c>
      <c r="K143" s="32">
        <v>1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3">
        <v>14648</v>
      </c>
      <c r="V143" s="32">
        <v>3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  <c r="AB143" s="32">
        <v>0</v>
      </c>
      <c r="AC143" s="32">
        <v>0</v>
      </c>
      <c r="AD143" s="32">
        <v>0</v>
      </c>
      <c r="AE143" s="32">
        <v>0</v>
      </c>
      <c r="AF143" s="42">
        <v>0</v>
      </c>
      <c r="AG143" s="31">
        <f t="shared" si="47"/>
        <v>3</v>
      </c>
      <c r="AH143" s="25">
        <f t="shared" si="48"/>
        <v>439.44</v>
      </c>
      <c r="AI143" s="25">
        <f t="shared" si="49"/>
        <v>101</v>
      </c>
      <c r="AJ143" s="34">
        <v>0</v>
      </c>
      <c r="AK143" s="25">
        <v>101</v>
      </c>
      <c r="AL143" s="112">
        <f t="shared" si="50"/>
        <v>13.183199999999999</v>
      </c>
      <c r="AM143" s="35">
        <f t="shared" si="51"/>
        <v>77.016202439468415</v>
      </c>
      <c r="AN143" s="36">
        <f t="shared" si="52"/>
        <v>8</v>
      </c>
      <c r="AO143" s="35">
        <f t="shared" si="53"/>
        <v>22.983797560531585</v>
      </c>
      <c r="AP143" s="30">
        <f t="shared" si="54"/>
        <v>76.097898868621556</v>
      </c>
      <c r="AQ143" s="107">
        <f t="shared" si="55"/>
        <v>0</v>
      </c>
      <c r="AR143" s="109">
        <f t="shared" si="56"/>
        <v>100</v>
      </c>
      <c r="AS143" s="34">
        <f t="shared" si="57"/>
        <v>10</v>
      </c>
      <c r="AT143" s="37">
        <v>0</v>
      </c>
      <c r="AU143" s="38">
        <f t="shared" si="58"/>
        <v>0</v>
      </c>
      <c r="AV143" s="37">
        <v>1</v>
      </c>
      <c r="AW143" s="66"/>
      <c r="AX143" s="37">
        <v>12</v>
      </c>
      <c r="AY143" s="37">
        <f t="shared" si="59"/>
        <v>96</v>
      </c>
      <c r="AZ143" s="37">
        <v>23</v>
      </c>
      <c r="BA143" s="37">
        <f t="shared" si="61"/>
        <v>184</v>
      </c>
      <c r="BB143" s="48">
        <v>2</v>
      </c>
      <c r="BC143" s="48">
        <v>21</v>
      </c>
      <c r="BD143" s="48">
        <v>0</v>
      </c>
      <c r="BE143" s="48" t="s">
        <v>375</v>
      </c>
      <c r="BF143" s="48" t="s">
        <v>375</v>
      </c>
      <c r="BG143" s="127">
        <f t="shared" si="60"/>
        <v>36</v>
      </c>
      <c r="BH143" s="75">
        <v>32</v>
      </c>
      <c r="BI143" s="75">
        <v>120</v>
      </c>
    </row>
    <row r="144" spans="1:64" s="1" customFormat="1" x14ac:dyDescent="0.3">
      <c r="A144" s="28" t="s">
        <v>160</v>
      </c>
      <c r="B144" s="28" t="s">
        <v>186</v>
      </c>
      <c r="C144" s="29" t="s">
        <v>214</v>
      </c>
      <c r="D144" s="29" t="s">
        <v>215</v>
      </c>
      <c r="E144" s="102">
        <v>13488</v>
      </c>
      <c r="F144" s="30">
        <v>190.6</v>
      </c>
      <c r="G144" s="36">
        <f t="shared" si="45"/>
        <v>10</v>
      </c>
      <c r="H144" s="29" t="s">
        <v>349</v>
      </c>
      <c r="I144" s="69">
        <f t="shared" si="46"/>
        <v>10</v>
      </c>
      <c r="J144" s="32">
        <v>6</v>
      </c>
      <c r="K144" s="32">
        <v>1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3">
        <v>10263</v>
      </c>
      <c r="V144" s="32">
        <v>1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  <c r="AB144" s="32">
        <v>0</v>
      </c>
      <c r="AC144" s="32">
        <v>0</v>
      </c>
      <c r="AD144" s="32">
        <v>0</v>
      </c>
      <c r="AE144" s="32">
        <v>0</v>
      </c>
      <c r="AF144" s="42">
        <v>0</v>
      </c>
      <c r="AG144" s="31">
        <f t="shared" si="47"/>
        <v>1</v>
      </c>
      <c r="AH144" s="25">
        <f t="shared" si="48"/>
        <v>307.89</v>
      </c>
      <c r="AI144" s="25">
        <f t="shared" si="49"/>
        <v>73</v>
      </c>
      <c r="AJ144" s="34">
        <v>2</v>
      </c>
      <c r="AK144" s="25">
        <v>71</v>
      </c>
      <c r="AL144" s="112">
        <f t="shared" si="50"/>
        <v>9.236699999999999</v>
      </c>
      <c r="AM144" s="35">
        <f t="shared" si="51"/>
        <v>76.290233524960215</v>
      </c>
      <c r="AN144" s="36">
        <f t="shared" si="52"/>
        <v>8</v>
      </c>
      <c r="AO144" s="35">
        <f t="shared" si="53"/>
        <v>23.709766475039785</v>
      </c>
      <c r="AP144" s="30">
        <f t="shared" si="54"/>
        <v>68.480871886120994</v>
      </c>
      <c r="AQ144" s="107">
        <f t="shared" si="55"/>
        <v>14.82799525504152</v>
      </c>
      <c r="AR144" s="109">
        <f t="shared" si="56"/>
        <v>78.347245228274161</v>
      </c>
      <c r="AS144" s="34">
        <f t="shared" si="57"/>
        <v>8</v>
      </c>
      <c r="AT144" s="37">
        <v>1</v>
      </c>
      <c r="AU144" s="38">
        <f t="shared" si="58"/>
        <v>7.41399762752076</v>
      </c>
      <c r="AV144" s="37">
        <v>1</v>
      </c>
      <c r="AW144" s="66"/>
      <c r="AX144" s="37">
        <v>8</v>
      </c>
      <c r="AY144" s="37">
        <f t="shared" si="59"/>
        <v>64</v>
      </c>
      <c r="AZ144" s="37">
        <v>6</v>
      </c>
      <c r="BA144" s="37">
        <f t="shared" si="61"/>
        <v>48</v>
      </c>
      <c r="BB144" s="48">
        <v>1</v>
      </c>
      <c r="BC144" s="48">
        <v>16</v>
      </c>
      <c r="BD144" s="48">
        <v>0</v>
      </c>
      <c r="BE144" s="48" t="s">
        <v>375</v>
      </c>
      <c r="BF144" s="48" t="s">
        <v>375</v>
      </c>
      <c r="BG144" s="127">
        <f t="shared" si="60"/>
        <v>36</v>
      </c>
      <c r="BH144" s="75">
        <v>42</v>
      </c>
      <c r="BI144" s="75">
        <v>55</v>
      </c>
    </row>
    <row r="145" spans="1:64" s="1" customFormat="1" x14ac:dyDescent="0.3">
      <c r="A145" s="28" t="s">
        <v>160</v>
      </c>
      <c r="B145" s="28" t="s">
        <v>186</v>
      </c>
      <c r="C145" s="29" t="s">
        <v>208</v>
      </c>
      <c r="D145" s="29" t="s">
        <v>213</v>
      </c>
      <c r="E145" s="102">
        <v>25303</v>
      </c>
      <c r="F145" s="30">
        <v>423.4</v>
      </c>
      <c r="G145" s="36">
        <f t="shared" si="45"/>
        <v>10</v>
      </c>
      <c r="H145" s="29" t="s">
        <v>352</v>
      </c>
      <c r="I145" s="69">
        <f t="shared" si="46"/>
        <v>3</v>
      </c>
      <c r="J145" s="32">
        <v>1</v>
      </c>
      <c r="K145" s="32">
        <v>0</v>
      </c>
      <c r="L145" s="32">
        <v>2</v>
      </c>
      <c r="M145" s="32">
        <v>1</v>
      </c>
      <c r="N145" s="32">
        <v>1</v>
      </c>
      <c r="O145" s="32">
        <v>1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3">
        <v>21528</v>
      </c>
      <c r="V145" s="32">
        <v>6</v>
      </c>
      <c r="W145" s="32">
        <v>0</v>
      </c>
      <c r="X145" s="32">
        <v>0</v>
      </c>
      <c r="Y145" s="32">
        <v>0</v>
      </c>
      <c r="Z145" s="32">
        <v>5</v>
      </c>
      <c r="AA145" s="32">
        <v>0</v>
      </c>
      <c r="AB145" s="32">
        <v>0</v>
      </c>
      <c r="AC145" s="32">
        <v>0</v>
      </c>
      <c r="AD145" s="32">
        <v>0</v>
      </c>
      <c r="AE145" s="32">
        <v>0</v>
      </c>
      <c r="AF145" s="42">
        <v>0</v>
      </c>
      <c r="AG145" s="31">
        <f t="shared" si="47"/>
        <v>11</v>
      </c>
      <c r="AH145" s="25">
        <f t="shared" si="48"/>
        <v>645.84</v>
      </c>
      <c r="AI145" s="25">
        <f t="shared" si="49"/>
        <v>316</v>
      </c>
      <c r="AJ145" s="34">
        <v>6</v>
      </c>
      <c r="AK145" s="25">
        <v>310</v>
      </c>
      <c r="AL145" s="112">
        <f t="shared" si="50"/>
        <v>19.3752</v>
      </c>
      <c r="AM145" s="35">
        <f t="shared" si="51"/>
        <v>51.071472810603247</v>
      </c>
      <c r="AN145" s="36">
        <f t="shared" si="52"/>
        <v>5</v>
      </c>
      <c r="AO145" s="35">
        <f t="shared" si="53"/>
        <v>48.928527189396753</v>
      </c>
      <c r="AP145" s="30">
        <f t="shared" si="54"/>
        <v>76.572738410465163</v>
      </c>
      <c r="AQ145" s="107">
        <f t="shared" si="55"/>
        <v>23.712603248626646</v>
      </c>
      <c r="AR145" s="109">
        <f t="shared" si="56"/>
        <v>69.032577728229896</v>
      </c>
      <c r="AS145" s="34">
        <f t="shared" si="57"/>
        <v>5</v>
      </c>
      <c r="AT145" s="37">
        <v>3</v>
      </c>
      <c r="AU145" s="38">
        <f t="shared" si="58"/>
        <v>11.856301624313323</v>
      </c>
      <c r="AV145" s="37">
        <v>2</v>
      </c>
      <c r="AW145" s="66"/>
      <c r="AX145" s="37">
        <v>9</v>
      </c>
      <c r="AY145" s="37">
        <f t="shared" si="59"/>
        <v>72</v>
      </c>
      <c r="AZ145" s="37">
        <v>51</v>
      </c>
      <c r="BA145" s="37">
        <f t="shared" si="61"/>
        <v>408</v>
      </c>
      <c r="BB145" s="48">
        <v>15</v>
      </c>
      <c r="BC145" s="48">
        <v>7</v>
      </c>
      <c r="BD145" s="48">
        <v>10</v>
      </c>
      <c r="BE145" s="48" t="s">
        <v>375</v>
      </c>
      <c r="BF145" s="48" t="s">
        <v>375</v>
      </c>
      <c r="BG145" s="127">
        <f t="shared" si="60"/>
        <v>33</v>
      </c>
      <c r="BH145" s="75">
        <v>148</v>
      </c>
      <c r="BI145" s="75">
        <v>164</v>
      </c>
    </row>
    <row r="146" spans="1:64" s="1" customFormat="1" x14ac:dyDescent="0.3">
      <c r="A146" s="28" t="s">
        <v>160</v>
      </c>
      <c r="B146" s="28" t="s">
        <v>186</v>
      </c>
      <c r="C146" s="29" t="s">
        <v>193</v>
      </c>
      <c r="D146" s="29" t="s">
        <v>199</v>
      </c>
      <c r="E146" s="102">
        <v>4092</v>
      </c>
      <c r="F146" s="30">
        <v>302.89999999999998</v>
      </c>
      <c r="G146" s="36">
        <f t="shared" si="45"/>
        <v>10</v>
      </c>
      <c r="H146" s="29" t="s">
        <v>352</v>
      </c>
      <c r="I146" s="69">
        <f t="shared" si="46"/>
        <v>3</v>
      </c>
      <c r="J146" s="32">
        <v>1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3">
        <v>2919</v>
      </c>
      <c r="V146" s="32">
        <v>1</v>
      </c>
      <c r="W146" s="32">
        <v>0</v>
      </c>
      <c r="X146" s="32">
        <v>0</v>
      </c>
      <c r="Y146" s="32">
        <v>0</v>
      </c>
      <c r="Z146" s="32">
        <v>0</v>
      </c>
      <c r="AA146" s="32">
        <v>0</v>
      </c>
      <c r="AB146" s="32">
        <v>0</v>
      </c>
      <c r="AC146" s="32">
        <v>0</v>
      </c>
      <c r="AD146" s="32">
        <v>0</v>
      </c>
      <c r="AE146" s="32">
        <v>0</v>
      </c>
      <c r="AF146" s="42">
        <v>0</v>
      </c>
      <c r="AG146" s="31">
        <f t="shared" si="47"/>
        <v>1</v>
      </c>
      <c r="AH146" s="25">
        <f t="shared" si="48"/>
        <v>87.57</v>
      </c>
      <c r="AI146" s="25">
        <f t="shared" si="49"/>
        <v>54</v>
      </c>
      <c r="AJ146" s="34">
        <v>0</v>
      </c>
      <c r="AK146" s="25">
        <v>54</v>
      </c>
      <c r="AL146" s="112">
        <f t="shared" si="50"/>
        <v>2.6271</v>
      </c>
      <c r="AM146" s="35">
        <f t="shared" si="51"/>
        <v>38.335046248715308</v>
      </c>
      <c r="AN146" s="36">
        <f t="shared" si="52"/>
        <v>3</v>
      </c>
      <c r="AO146" s="35">
        <f t="shared" si="53"/>
        <v>61.664953751284692</v>
      </c>
      <c r="AP146" s="30">
        <f t="shared" si="54"/>
        <v>64.200879765395882</v>
      </c>
      <c r="AQ146" s="107">
        <f t="shared" si="55"/>
        <v>0</v>
      </c>
      <c r="AR146" s="109">
        <f t="shared" si="56"/>
        <v>100</v>
      </c>
      <c r="AS146" s="34">
        <f t="shared" si="57"/>
        <v>10</v>
      </c>
      <c r="AT146" s="37">
        <v>0</v>
      </c>
      <c r="AU146" s="38">
        <f t="shared" si="58"/>
        <v>0</v>
      </c>
      <c r="AV146" s="37">
        <v>0</v>
      </c>
      <c r="AW146" s="66" t="s">
        <v>382</v>
      </c>
      <c r="AX146" s="37">
        <v>2</v>
      </c>
      <c r="AY146" s="37">
        <f t="shared" si="59"/>
        <v>16</v>
      </c>
      <c r="AZ146" s="37">
        <v>2</v>
      </c>
      <c r="BA146" s="37">
        <f t="shared" si="61"/>
        <v>16</v>
      </c>
      <c r="BB146" s="48">
        <v>0</v>
      </c>
      <c r="BC146" s="48">
        <v>3</v>
      </c>
      <c r="BD146" s="48">
        <v>10</v>
      </c>
      <c r="BE146" s="48" t="s">
        <v>375</v>
      </c>
      <c r="BF146" s="48" t="s">
        <v>375</v>
      </c>
      <c r="BG146" s="127">
        <f t="shared" si="60"/>
        <v>36</v>
      </c>
      <c r="BH146" s="75">
        <v>16</v>
      </c>
      <c r="BI146" s="75">
        <v>9</v>
      </c>
    </row>
    <row r="147" spans="1:64" s="1" customFormat="1" x14ac:dyDescent="0.3">
      <c r="A147" s="28" t="s">
        <v>160</v>
      </c>
      <c r="B147" s="28" t="s">
        <v>186</v>
      </c>
      <c r="C147" s="29" t="s">
        <v>193</v>
      </c>
      <c r="D147" s="29" t="s">
        <v>195</v>
      </c>
      <c r="E147" s="102">
        <v>4229</v>
      </c>
      <c r="F147" s="30">
        <v>227.1</v>
      </c>
      <c r="G147" s="36">
        <f t="shared" si="45"/>
        <v>10</v>
      </c>
      <c r="H147" s="29" t="s">
        <v>349</v>
      </c>
      <c r="I147" s="69">
        <f t="shared" si="46"/>
        <v>10</v>
      </c>
      <c r="J147" s="32">
        <v>1</v>
      </c>
      <c r="K147" s="32">
        <v>1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3">
        <v>5047</v>
      </c>
      <c r="V147" s="32">
        <v>2</v>
      </c>
      <c r="W147" s="32">
        <v>0</v>
      </c>
      <c r="X147" s="32">
        <v>0</v>
      </c>
      <c r="Y147" s="32">
        <v>0</v>
      </c>
      <c r="Z147" s="32">
        <v>0</v>
      </c>
      <c r="AA147" s="32">
        <v>0</v>
      </c>
      <c r="AB147" s="32">
        <v>0</v>
      </c>
      <c r="AC147" s="32">
        <v>0</v>
      </c>
      <c r="AD147" s="32">
        <v>0</v>
      </c>
      <c r="AE147" s="32">
        <v>0</v>
      </c>
      <c r="AF147" s="42">
        <v>0</v>
      </c>
      <c r="AG147" s="31">
        <f t="shared" si="47"/>
        <v>2</v>
      </c>
      <c r="AH147" s="25">
        <f t="shared" si="48"/>
        <v>151.41</v>
      </c>
      <c r="AI147" s="25">
        <f t="shared" si="49"/>
        <v>44</v>
      </c>
      <c r="AJ147" s="34">
        <v>0</v>
      </c>
      <c r="AK147" s="25">
        <v>44</v>
      </c>
      <c r="AL147" s="112">
        <f t="shared" si="50"/>
        <v>4.5423</v>
      </c>
      <c r="AM147" s="35">
        <f t="shared" si="51"/>
        <v>70.939832243577044</v>
      </c>
      <c r="AN147" s="36">
        <f t="shared" si="52"/>
        <v>5</v>
      </c>
      <c r="AO147" s="35">
        <f t="shared" si="53"/>
        <v>29.060167756422956</v>
      </c>
      <c r="AP147" s="30">
        <f t="shared" si="54"/>
        <v>107.40837077323243</v>
      </c>
      <c r="AQ147" s="107">
        <f t="shared" si="55"/>
        <v>0</v>
      </c>
      <c r="AR147" s="109">
        <f t="shared" si="56"/>
        <v>100</v>
      </c>
      <c r="AS147" s="34">
        <f t="shared" si="57"/>
        <v>10</v>
      </c>
      <c r="AT147" s="37">
        <v>0</v>
      </c>
      <c r="AU147" s="38">
        <f t="shared" si="58"/>
        <v>0</v>
      </c>
      <c r="AV147" s="37">
        <v>0</v>
      </c>
      <c r="AW147" s="66" t="s">
        <v>385</v>
      </c>
      <c r="AX147" s="37">
        <v>3</v>
      </c>
      <c r="AY147" s="37">
        <f t="shared" si="59"/>
        <v>24</v>
      </c>
      <c r="AZ147" s="37">
        <v>2</v>
      </c>
      <c r="BA147" s="37">
        <f t="shared" si="61"/>
        <v>16</v>
      </c>
      <c r="BB147" s="48">
        <v>0</v>
      </c>
      <c r="BC147" s="48">
        <v>4</v>
      </c>
      <c r="BD147" s="48">
        <v>0</v>
      </c>
      <c r="BE147" s="48" t="s">
        <v>375</v>
      </c>
      <c r="BF147" s="48" t="s">
        <v>375</v>
      </c>
      <c r="BG147" s="127">
        <f t="shared" si="60"/>
        <v>35</v>
      </c>
      <c r="BH147" s="75">
        <v>15</v>
      </c>
      <c r="BI147" s="75">
        <v>13</v>
      </c>
    </row>
    <row r="148" spans="1:64" s="1" customFormat="1" x14ac:dyDescent="0.3">
      <c r="A148" s="28" t="s">
        <v>160</v>
      </c>
      <c r="B148" s="28" t="s">
        <v>186</v>
      </c>
      <c r="C148" s="29" t="s">
        <v>208</v>
      </c>
      <c r="D148" s="29" t="s">
        <v>212</v>
      </c>
      <c r="E148" s="102">
        <v>5048</v>
      </c>
      <c r="F148" s="30">
        <v>136.69999999999999</v>
      </c>
      <c r="G148" s="36">
        <f t="shared" si="45"/>
        <v>10</v>
      </c>
      <c r="H148" s="29" t="s">
        <v>352</v>
      </c>
      <c r="I148" s="69">
        <f t="shared" si="46"/>
        <v>3</v>
      </c>
      <c r="J148" s="32">
        <v>1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3">
        <v>2932</v>
      </c>
      <c r="V148" s="32">
        <v>2</v>
      </c>
      <c r="W148" s="32">
        <v>0</v>
      </c>
      <c r="X148" s="32">
        <v>0</v>
      </c>
      <c r="Y148" s="32">
        <v>0</v>
      </c>
      <c r="Z148" s="32">
        <v>1</v>
      </c>
      <c r="AA148" s="32">
        <v>0</v>
      </c>
      <c r="AB148" s="32">
        <v>0</v>
      </c>
      <c r="AC148" s="32">
        <v>0</v>
      </c>
      <c r="AD148" s="32">
        <v>0</v>
      </c>
      <c r="AE148" s="32">
        <v>0</v>
      </c>
      <c r="AF148" s="42">
        <v>0</v>
      </c>
      <c r="AG148" s="31">
        <f t="shared" si="47"/>
        <v>3</v>
      </c>
      <c r="AH148" s="25">
        <f t="shared" si="48"/>
        <v>87.96</v>
      </c>
      <c r="AI148" s="25">
        <f t="shared" si="49"/>
        <v>60</v>
      </c>
      <c r="AJ148" s="34">
        <v>1</v>
      </c>
      <c r="AK148" s="25">
        <v>59</v>
      </c>
      <c r="AL148" s="112">
        <f t="shared" si="50"/>
        <v>2.6387999999999998</v>
      </c>
      <c r="AM148" s="35">
        <f t="shared" si="51"/>
        <v>31.787175989085942</v>
      </c>
      <c r="AN148" s="36">
        <f t="shared" si="52"/>
        <v>3</v>
      </c>
      <c r="AO148" s="35">
        <f t="shared" si="53"/>
        <v>68.212824010914048</v>
      </c>
      <c r="AP148" s="30">
        <f t="shared" si="54"/>
        <v>52.274167987321704</v>
      </c>
      <c r="AQ148" s="107">
        <f t="shared" si="55"/>
        <v>19.809825673534075</v>
      </c>
      <c r="AR148" s="109">
        <f t="shared" si="56"/>
        <v>62.103986660603283</v>
      </c>
      <c r="AS148" s="34">
        <f t="shared" si="57"/>
        <v>5</v>
      </c>
      <c r="AT148" s="37">
        <v>0</v>
      </c>
      <c r="AU148" s="38">
        <f t="shared" si="58"/>
        <v>0</v>
      </c>
      <c r="AV148" s="37">
        <v>1</v>
      </c>
      <c r="AW148" s="66"/>
      <c r="AX148" s="37">
        <v>2</v>
      </c>
      <c r="AY148" s="37">
        <f t="shared" si="59"/>
        <v>16</v>
      </c>
      <c r="AZ148" s="37">
        <v>3</v>
      </c>
      <c r="BA148" s="37">
        <f t="shared" si="61"/>
        <v>24</v>
      </c>
      <c r="BB148" s="48">
        <v>1</v>
      </c>
      <c r="BC148" s="48">
        <v>4</v>
      </c>
      <c r="BD148" s="48">
        <v>10</v>
      </c>
      <c r="BE148" s="48" t="s">
        <v>375</v>
      </c>
      <c r="BF148" s="48" t="s">
        <v>375</v>
      </c>
      <c r="BG148" s="127">
        <f t="shared" si="60"/>
        <v>31</v>
      </c>
      <c r="BH148" s="75">
        <v>16</v>
      </c>
      <c r="BI148" s="75">
        <v>31</v>
      </c>
    </row>
    <row r="149" spans="1:64" s="1" customFormat="1" x14ac:dyDescent="0.3">
      <c r="A149" s="28" t="s">
        <v>160</v>
      </c>
      <c r="B149" s="28" t="s">
        <v>186</v>
      </c>
      <c r="C149" s="29" t="s">
        <v>170</v>
      </c>
      <c r="D149" s="29" t="s">
        <v>207</v>
      </c>
      <c r="E149" s="102">
        <v>3358</v>
      </c>
      <c r="F149" s="30">
        <v>57.6</v>
      </c>
      <c r="G149" s="36">
        <f t="shared" si="45"/>
        <v>5</v>
      </c>
      <c r="H149" s="29" t="s">
        <v>349</v>
      </c>
      <c r="I149" s="69">
        <f t="shared" si="46"/>
        <v>10</v>
      </c>
      <c r="J149" s="32">
        <v>1</v>
      </c>
      <c r="K149" s="32">
        <v>1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3">
        <v>5096</v>
      </c>
      <c r="V149" s="32">
        <v>0</v>
      </c>
      <c r="W149" s="32">
        <v>0</v>
      </c>
      <c r="X149" s="32">
        <v>0</v>
      </c>
      <c r="Y149" s="32">
        <v>0</v>
      </c>
      <c r="Z149" s="32">
        <v>0</v>
      </c>
      <c r="AA149" s="32">
        <v>0</v>
      </c>
      <c r="AB149" s="32">
        <v>0</v>
      </c>
      <c r="AC149" s="32">
        <v>0</v>
      </c>
      <c r="AD149" s="32">
        <v>0</v>
      </c>
      <c r="AE149" s="32">
        <v>0</v>
      </c>
      <c r="AF149" s="42">
        <v>0</v>
      </c>
      <c r="AG149" s="31">
        <f t="shared" si="47"/>
        <v>0</v>
      </c>
      <c r="AH149" s="25">
        <f t="shared" si="48"/>
        <v>152.88</v>
      </c>
      <c r="AI149" s="25">
        <f t="shared" si="49"/>
        <v>10</v>
      </c>
      <c r="AJ149" s="34">
        <v>0</v>
      </c>
      <c r="AK149" s="25">
        <v>10</v>
      </c>
      <c r="AL149" s="112">
        <f t="shared" si="50"/>
        <v>4.5864000000000003</v>
      </c>
      <c r="AM149" s="35">
        <f t="shared" si="51"/>
        <v>93.458922030350607</v>
      </c>
      <c r="AN149" s="36">
        <f t="shared" si="52"/>
        <v>8</v>
      </c>
      <c r="AO149" s="35">
        <f t="shared" si="53"/>
        <v>6.5410779696493986</v>
      </c>
      <c r="AP149" s="30">
        <f t="shared" si="54"/>
        <v>136.58129839189991</v>
      </c>
      <c r="AQ149" s="107">
        <f t="shared" si="55"/>
        <v>0</v>
      </c>
      <c r="AR149" s="109">
        <f t="shared" si="56"/>
        <v>100</v>
      </c>
      <c r="AS149" s="34">
        <f t="shared" si="57"/>
        <v>10</v>
      </c>
      <c r="AT149" s="37">
        <v>1</v>
      </c>
      <c r="AU149" s="38">
        <f t="shared" si="58"/>
        <v>29.779630732578919</v>
      </c>
      <c r="AV149" s="37">
        <v>0</v>
      </c>
      <c r="AW149" s="66" t="s">
        <v>383</v>
      </c>
      <c r="AX149" s="37">
        <v>2</v>
      </c>
      <c r="AY149" s="37">
        <f t="shared" si="59"/>
        <v>16</v>
      </c>
      <c r="AZ149" s="37">
        <v>4</v>
      </c>
      <c r="BA149" s="37">
        <f t="shared" si="61"/>
        <v>32</v>
      </c>
      <c r="BB149" s="48">
        <v>0</v>
      </c>
      <c r="BC149" s="48">
        <v>7</v>
      </c>
      <c r="BD149" s="48">
        <v>0</v>
      </c>
      <c r="BE149" s="48" t="s">
        <v>375</v>
      </c>
      <c r="BF149" s="48" t="s">
        <v>375</v>
      </c>
      <c r="BG149" s="127">
        <f t="shared" si="60"/>
        <v>33</v>
      </c>
      <c r="BH149" s="75">
        <v>16</v>
      </c>
      <c r="BI149" s="75">
        <v>37</v>
      </c>
    </row>
    <row r="150" spans="1:64" s="1" customFormat="1" x14ac:dyDescent="0.3">
      <c r="A150" s="28" t="s">
        <v>160</v>
      </c>
      <c r="B150" s="28" t="s">
        <v>186</v>
      </c>
      <c r="C150" s="29" t="s">
        <v>208</v>
      </c>
      <c r="D150" s="29" t="s">
        <v>210</v>
      </c>
      <c r="E150" s="102">
        <v>11261</v>
      </c>
      <c r="F150" s="39">
        <v>328</v>
      </c>
      <c r="G150" s="36">
        <f t="shared" si="45"/>
        <v>10</v>
      </c>
      <c r="H150" s="29" t="s">
        <v>350</v>
      </c>
      <c r="I150" s="69">
        <f t="shared" si="46"/>
        <v>8</v>
      </c>
      <c r="J150" s="32">
        <v>3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3">
        <v>7206</v>
      </c>
      <c r="V150" s="32">
        <v>1</v>
      </c>
      <c r="W150" s="42">
        <v>0</v>
      </c>
      <c r="X150" s="42">
        <v>0</v>
      </c>
      <c r="Y150" s="42">
        <v>0</v>
      </c>
      <c r="Z150" s="42">
        <v>0</v>
      </c>
      <c r="AA150" s="42">
        <v>0</v>
      </c>
      <c r="AB150" s="42">
        <v>0</v>
      </c>
      <c r="AC150" s="42">
        <v>0</v>
      </c>
      <c r="AD150" s="42">
        <v>0</v>
      </c>
      <c r="AE150" s="42">
        <v>0</v>
      </c>
      <c r="AF150" s="42">
        <v>0</v>
      </c>
      <c r="AG150" s="31">
        <f t="shared" si="47"/>
        <v>1</v>
      </c>
      <c r="AH150" s="25">
        <f t="shared" si="48"/>
        <v>216.18</v>
      </c>
      <c r="AI150" s="25">
        <f t="shared" si="49"/>
        <v>125</v>
      </c>
      <c r="AJ150" s="34">
        <v>0</v>
      </c>
      <c r="AK150" s="25">
        <v>125</v>
      </c>
      <c r="AL150" s="112">
        <f t="shared" si="50"/>
        <v>6.4853999999999994</v>
      </c>
      <c r="AM150" s="35">
        <f t="shared" si="51"/>
        <v>42.177814783976316</v>
      </c>
      <c r="AN150" s="36">
        <f t="shared" si="52"/>
        <v>3</v>
      </c>
      <c r="AO150" s="35">
        <f t="shared" si="53"/>
        <v>57.822185216023684</v>
      </c>
      <c r="AP150" s="30">
        <f t="shared" si="54"/>
        <v>57.591688127164552</v>
      </c>
      <c r="AQ150" s="107">
        <f t="shared" si="55"/>
        <v>0</v>
      </c>
      <c r="AR150" s="109">
        <f t="shared" si="56"/>
        <v>100</v>
      </c>
      <c r="AS150" s="34">
        <f t="shared" si="57"/>
        <v>10</v>
      </c>
      <c r="AT150" s="37">
        <v>0</v>
      </c>
      <c r="AU150" s="38">
        <f t="shared" si="58"/>
        <v>0</v>
      </c>
      <c r="AV150" s="37">
        <v>1</v>
      </c>
      <c r="AW150" s="66"/>
      <c r="AX150" s="37">
        <v>5</v>
      </c>
      <c r="AY150" s="37">
        <f t="shared" si="59"/>
        <v>40</v>
      </c>
      <c r="AZ150" s="37">
        <v>7</v>
      </c>
      <c r="BA150" s="37">
        <f t="shared" si="61"/>
        <v>56</v>
      </c>
      <c r="BB150" s="48">
        <v>1</v>
      </c>
      <c r="BC150" s="48">
        <v>14</v>
      </c>
      <c r="BD150" s="48">
        <v>0</v>
      </c>
      <c r="BE150" s="48" t="s">
        <v>375</v>
      </c>
      <c r="BF150" s="48" t="s">
        <v>375</v>
      </c>
      <c r="BG150" s="128">
        <f t="shared" si="60"/>
        <v>31</v>
      </c>
      <c r="BH150" s="75">
        <v>15</v>
      </c>
      <c r="BI150" s="75">
        <v>17</v>
      </c>
    </row>
    <row r="151" spans="1:64" s="1" customFormat="1" x14ac:dyDescent="0.3">
      <c r="A151" s="28" t="s">
        <v>160</v>
      </c>
      <c r="B151" s="28" t="s">
        <v>186</v>
      </c>
      <c r="C151" s="29" t="s">
        <v>193</v>
      </c>
      <c r="D151" s="29" t="s">
        <v>194</v>
      </c>
      <c r="E151" s="102">
        <v>5853</v>
      </c>
      <c r="F151" s="30">
        <v>289.5</v>
      </c>
      <c r="G151" s="36">
        <f t="shared" si="45"/>
        <v>10</v>
      </c>
      <c r="H151" s="29" t="s">
        <v>350</v>
      </c>
      <c r="I151" s="69">
        <f t="shared" si="46"/>
        <v>8</v>
      </c>
      <c r="J151" s="32">
        <v>2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3">
        <v>4658</v>
      </c>
      <c r="V151" s="32">
        <v>0</v>
      </c>
      <c r="W151" s="32">
        <v>0</v>
      </c>
      <c r="X151" s="32">
        <v>0</v>
      </c>
      <c r="Y151" s="32">
        <v>0</v>
      </c>
      <c r="Z151" s="32">
        <v>0</v>
      </c>
      <c r="AA151" s="32">
        <v>0</v>
      </c>
      <c r="AB151" s="32">
        <v>0</v>
      </c>
      <c r="AC151" s="32">
        <v>0</v>
      </c>
      <c r="AD151" s="32">
        <v>0</v>
      </c>
      <c r="AE151" s="32">
        <v>0</v>
      </c>
      <c r="AF151" s="32">
        <v>0</v>
      </c>
      <c r="AG151" s="31">
        <f t="shared" si="47"/>
        <v>0</v>
      </c>
      <c r="AH151" s="25">
        <f t="shared" si="48"/>
        <v>139.74</v>
      </c>
      <c r="AI151" s="25">
        <f t="shared" si="49"/>
        <v>50</v>
      </c>
      <c r="AJ151" s="34">
        <v>1</v>
      </c>
      <c r="AK151" s="25">
        <v>49</v>
      </c>
      <c r="AL151" s="112">
        <f t="shared" si="50"/>
        <v>4.1922000000000006</v>
      </c>
      <c r="AM151" s="35">
        <f t="shared" si="51"/>
        <v>64.219264348075001</v>
      </c>
      <c r="AN151" s="36">
        <f t="shared" si="52"/>
        <v>5</v>
      </c>
      <c r="AO151" s="35">
        <f t="shared" si="53"/>
        <v>35.780735651924999</v>
      </c>
      <c r="AP151" s="30">
        <f t="shared" si="54"/>
        <v>71.624807790876474</v>
      </c>
      <c r="AQ151" s="107">
        <f t="shared" si="55"/>
        <v>17.085255424568597</v>
      </c>
      <c r="AR151" s="109">
        <f t="shared" si="56"/>
        <v>76.146176232049996</v>
      </c>
      <c r="AS151" s="34">
        <f t="shared" si="57"/>
        <v>8</v>
      </c>
      <c r="AT151" s="37">
        <v>0</v>
      </c>
      <c r="AU151" s="38">
        <f t="shared" si="58"/>
        <v>0</v>
      </c>
      <c r="AV151" s="37">
        <v>0</v>
      </c>
      <c r="AW151" s="66" t="s">
        <v>393</v>
      </c>
      <c r="AX151" s="37">
        <v>2</v>
      </c>
      <c r="AY151" s="37">
        <f t="shared" si="59"/>
        <v>16</v>
      </c>
      <c r="AZ151" s="37">
        <v>4</v>
      </c>
      <c r="BA151" s="37">
        <f t="shared" si="61"/>
        <v>32</v>
      </c>
      <c r="BB151" s="48">
        <v>0</v>
      </c>
      <c r="BC151" s="48">
        <v>7</v>
      </c>
      <c r="BD151" s="48">
        <v>0</v>
      </c>
      <c r="BE151" s="48" t="s">
        <v>375</v>
      </c>
      <c r="BF151" s="48" t="s">
        <v>375</v>
      </c>
      <c r="BG151" s="128">
        <f t="shared" si="60"/>
        <v>31</v>
      </c>
      <c r="BH151" s="75">
        <v>16</v>
      </c>
      <c r="BI151" s="75">
        <v>33</v>
      </c>
      <c r="BJ151" s="12"/>
      <c r="BK151" s="12"/>
      <c r="BL151" s="12"/>
    </row>
    <row r="152" spans="1:64" s="1" customFormat="1" x14ac:dyDescent="0.3">
      <c r="A152" s="28" t="s">
        <v>160</v>
      </c>
      <c r="B152" s="28" t="s">
        <v>186</v>
      </c>
      <c r="C152" s="29" t="s">
        <v>208</v>
      </c>
      <c r="D152" s="29" t="s">
        <v>211</v>
      </c>
      <c r="E152" s="102">
        <v>5675</v>
      </c>
      <c r="F152" s="30">
        <v>250.9</v>
      </c>
      <c r="G152" s="36">
        <f t="shared" si="45"/>
        <v>10</v>
      </c>
      <c r="H152" s="29" t="s">
        <v>350</v>
      </c>
      <c r="I152" s="69">
        <f t="shared" si="46"/>
        <v>8</v>
      </c>
      <c r="J152" s="32">
        <v>2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3">
        <v>3102</v>
      </c>
      <c r="V152" s="32">
        <v>2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  <c r="AB152" s="32">
        <v>0</v>
      </c>
      <c r="AC152" s="32">
        <v>0</v>
      </c>
      <c r="AD152" s="32">
        <v>0</v>
      </c>
      <c r="AE152" s="32">
        <v>0</v>
      </c>
      <c r="AF152" s="32">
        <v>0</v>
      </c>
      <c r="AG152" s="31">
        <f t="shared" si="47"/>
        <v>2</v>
      </c>
      <c r="AH152" s="25">
        <f t="shared" si="48"/>
        <v>93.06</v>
      </c>
      <c r="AI152" s="25">
        <f t="shared" si="49"/>
        <v>57</v>
      </c>
      <c r="AJ152" s="34">
        <v>0</v>
      </c>
      <c r="AK152" s="25">
        <v>57</v>
      </c>
      <c r="AL152" s="112">
        <f t="shared" si="50"/>
        <v>2.7918000000000003</v>
      </c>
      <c r="AM152" s="35">
        <f t="shared" si="51"/>
        <v>38.749194068343009</v>
      </c>
      <c r="AN152" s="36">
        <f t="shared" si="52"/>
        <v>3</v>
      </c>
      <c r="AO152" s="35">
        <f t="shared" si="53"/>
        <v>61.250805931656991</v>
      </c>
      <c r="AP152" s="30">
        <f t="shared" si="54"/>
        <v>49.194713656387663</v>
      </c>
      <c r="AQ152" s="107">
        <f t="shared" si="55"/>
        <v>0</v>
      </c>
      <c r="AR152" s="109">
        <f t="shared" si="56"/>
        <v>100</v>
      </c>
      <c r="AS152" s="34">
        <f t="shared" si="57"/>
        <v>10</v>
      </c>
      <c r="AT152" s="37">
        <v>0</v>
      </c>
      <c r="AU152" s="38">
        <f t="shared" si="58"/>
        <v>0</v>
      </c>
      <c r="AV152" s="37">
        <v>0</v>
      </c>
      <c r="AW152" s="66" t="s">
        <v>388</v>
      </c>
      <c r="AX152" s="37">
        <v>3</v>
      </c>
      <c r="AY152" s="37">
        <f t="shared" si="59"/>
        <v>24</v>
      </c>
      <c r="AZ152" s="37">
        <v>3</v>
      </c>
      <c r="BA152" s="37">
        <f t="shared" si="61"/>
        <v>24</v>
      </c>
      <c r="BB152" s="48">
        <v>0</v>
      </c>
      <c r="BC152" s="48">
        <v>6</v>
      </c>
      <c r="BD152" s="48">
        <v>0</v>
      </c>
      <c r="BE152" s="48" t="s">
        <v>375</v>
      </c>
      <c r="BF152" s="48" t="s">
        <v>375</v>
      </c>
      <c r="BG152" s="128">
        <f t="shared" si="60"/>
        <v>31</v>
      </c>
      <c r="BH152" s="75">
        <v>19</v>
      </c>
      <c r="BI152" s="75">
        <v>30</v>
      </c>
      <c r="BJ152" s="12"/>
      <c r="BK152" s="12"/>
      <c r="BL152" s="12"/>
    </row>
    <row r="153" spans="1:64" s="1" customFormat="1" x14ac:dyDescent="0.3">
      <c r="A153" s="28" t="s">
        <v>160</v>
      </c>
      <c r="B153" s="28" t="s">
        <v>186</v>
      </c>
      <c r="C153" s="29" t="s">
        <v>170</v>
      </c>
      <c r="D153" s="29" t="s">
        <v>204</v>
      </c>
      <c r="E153" s="102">
        <v>8813</v>
      </c>
      <c r="F153" s="30">
        <v>186.5</v>
      </c>
      <c r="G153" s="36">
        <f t="shared" si="45"/>
        <v>10</v>
      </c>
      <c r="H153" s="29" t="s">
        <v>351</v>
      </c>
      <c r="I153" s="69">
        <f t="shared" si="46"/>
        <v>5</v>
      </c>
      <c r="J153" s="32">
        <v>3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3">
        <v>10696</v>
      </c>
      <c r="V153" s="32">
        <v>3</v>
      </c>
      <c r="W153" s="32">
        <v>0</v>
      </c>
      <c r="X153" s="32">
        <v>0</v>
      </c>
      <c r="Y153" s="32">
        <v>0</v>
      </c>
      <c r="Z153" s="32">
        <v>0</v>
      </c>
      <c r="AA153" s="32">
        <v>0</v>
      </c>
      <c r="AB153" s="32">
        <v>0</v>
      </c>
      <c r="AC153" s="32">
        <v>0</v>
      </c>
      <c r="AD153" s="32">
        <v>0</v>
      </c>
      <c r="AE153" s="32">
        <v>0</v>
      </c>
      <c r="AF153" s="32">
        <v>0</v>
      </c>
      <c r="AG153" s="31">
        <f t="shared" si="47"/>
        <v>3</v>
      </c>
      <c r="AH153" s="25">
        <f t="shared" si="48"/>
        <v>320.88</v>
      </c>
      <c r="AI153" s="25">
        <f t="shared" si="49"/>
        <v>73</v>
      </c>
      <c r="AJ153" s="34">
        <v>1</v>
      </c>
      <c r="AK153" s="25">
        <v>72</v>
      </c>
      <c r="AL153" s="112">
        <f t="shared" si="50"/>
        <v>9.6264000000000003</v>
      </c>
      <c r="AM153" s="35">
        <f t="shared" si="51"/>
        <v>77.250062328596357</v>
      </c>
      <c r="AN153" s="36">
        <f t="shared" si="52"/>
        <v>8</v>
      </c>
      <c r="AO153" s="35">
        <f t="shared" si="53"/>
        <v>22.749937671403643</v>
      </c>
      <c r="AP153" s="30">
        <f t="shared" si="54"/>
        <v>109.22954725972994</v>
      </c>
      <c r="AQ153" s="107">
        <f t="shared" si="55"/>
        <v>11.346873936230567</v>
      </c>
      <c r="AR153" s="109">
        <f t="shared" si="56"/>
        <v>89.611900606665003</v>
      </c>
      <c r="AS153" s="34">
        <f t="shared" si="57"/>
        <v>8</v>
      </c>
      <c r="AT153" s="37">
        <v>0</v>
      </c>
      <c r="AU153" s="38">
        <f t="shared" si="58"/>
        <v>0</v>
      </c>
      <c r="AV153" s="37">
        <v>1</v>
      </c>
      <c r="AW153" s="66" t="s">
        <v>387</v>
      </c>
      <c r="AX153" s="37">
        <v>6</v>
      </c>
      <c r="AY153" s="37">
        <f t="shared" si="59"/>
        <v>48</v>
      </c>
      <c r="AZ153" s="37">
        <v>7</v>
      </c>
      <c r="BA153" s="37">
        <f t="shared" si="61"/>
        <v>56</v>
      </c>
      <c r="BB153" s="48">
        <v>1</v>
      </c>
      <c r="BC153" s="48">
        <v>7</v>
      </c>
      <c r="BD153" s="48">
        <v>0</v>
      </c>
      <c r="BE153" s="48" t="s">
        <v>375</v>
      </c>
      <c r="BF153" s="48" t="s">
        <v>375</v>
      </c>
      <c r="BG153" s="128">
        <f t="shared" si="60"/>
        <v>31</v>
      </c>
      <c r="BH153" s="75">
        <v>32</v>
      </c>
      <c r="BI153" s="75">
        <v>25</v>
      </c>
      <c r="BJ153" s="12"/>
      <c r="BK153" s="12"/>
      <c r="BL153" s="12"/>
    </row>
    <row r="154" spans="1:64" s="1" customFormat="1" x14ac:dyDescent="0.3">
      <c r="A154" s="28" t="s">
        <v>160</v>
      </c>
      <c r="B154" s="28" t="s">
        <v>186</v>
      </c>
      <c r="C154" s="29" t="s">
        <v>170</v>
      </c>
      <c r="D154" s="29" t="s">
        <v>205</v>
      </c>
      <c r="E154" s="102">
        <v>3610</v>
      </c>
      <c r="F154" s="30">
        <v>33.1</v>
      </c>
      <c r="G154" s="36">
        <f t="shared" si="45"/>
        <v>3</v>
      </c>
      <c r="H154" s="29" t="s">
        <v>351</v>
      </c>
      <c r="I154" s="69">
        <f t="shared" si="46"/>
        <v>5</v>
      </c>
      <c r="J154" s="32">
        <v>1</v>
      </c>
      <c r="K154" s="32">
        <v>2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3">
        <v>7488</v>
      </c>
      <c r="V154" s="32">
        <v>0</v>
      </c>
      <c r="W154" s="32">
        <v>0</v>
      </c>
      <c r="X154" s="32">
        <v>0</v>
      </c>
      <c r="Y154" s="32">
        <v>0</v>
      </c>
      <c r="Z154" s="32">
        <v>0</v>
      </c>
      <c r="AA154" s="32">
        <v>0</v>
      </c>
      <c r="AB154" s="32">
        <v>0</v>
      </c>
      <c r="AC154" s="32">
        <v>0</v>
      </c>
      <c r="AD154" s="32">
        <v>0</v>
      </c>
      <c r="AE154" s="32">
        <v>0</v>
      </c>
      <c r="AF154" s="32">
        <v>0</v>
      </c>
      <c r="AG154" s="31">
        <f t="shared" si="47"/>
        <v>0</v>
      </c>
      <c r="AH154" s="25">
        <f t="shared" si="48"/>
        <v>224.64</v>
      </c>
      <c r="AI154" s="25">
        <f t="shared" si="49"/>
        <v>172</v>
      </c>
      <c r="AJ154" s="34">
        <v>0</v>
      </c>
      <c r="AK154" s="25">
        <v>172</v>
      </c>
      <c r="AL154" s="112">
        <f t="shared" si="50"/>
        <v>6.7391999999999994</v>
      </c>
      <c r="AM154" s="35">
        <f t="shared" si="51"/>
        <v>23.433048433048427</v>
      </c>
      <c r="AN154" s="36">
        <f t="shared" si="52"/>
        <v>3</v>
      </c>
      <c r="AO154" s="35">
        <f t="shared" si="53"/>
        <v>76.566951566951573</v>
      </c>
      <c r="AP154" s="30">
        <f t="shared" si="54"/>
        <v>186.68144044321329</v>
      </c>
      <c r="AQ154" s="107">
        <f t="shared" si="55"/>
        <v>0</v>
      </c>
      <c r="AR154" s="109">
        <f t="shared" si="56"/>
        <v>100</v>
      </c>
      <c r="AS154" s="34">
        <f t="shared" si="57"/>
        <v>10</v>
      </c>
      <c r="AT154" s="37">
        <v>0</v>
      </c>
      <c r="AU154" s="38">
        <f t="shared" si="58"/>
        <v>0</v>
      </c>
      <c r="AV154" s="37">
        <v>1</v>
      </c>
      <c r="AW154" s="66"/>
      <c r="AX154" s="37">
        <v>15</v>
      </c>
      <c r="AY154" s="37">
        <f t="shared" si="59"/>
        <v>120</v>
      </c>
      <c r="AZ154" s="37">
        <v>17</v>
      </c>
      <c r="BA154" s="37">
        <f t="shared" si="61"/>
        <v>136</v>
      </c>
      <c r="BB154" s="48">
        <v>3</v>
      </c>
      <c r="BC154" s="48">
        <v>2</v>
      </c>
      <c r="BD154" s="48">
        <v>10</v>
      </c>
      <c r="BE154" s="48" t="s">
        <v>375</v>
      </c>
      <c r="BF154" s="48" t="s">
        <v>375</v>
      </c>
      <c r="BG154" s="128">
        <f t="shared" si="60"/>
        <v>31</v>
      </c>
      <c r="BH154" s="75">
        <v>29</v>
      </c>
      <c r="BI154" s="75">
        <v>14</v>
      </c>
    </row>
    <row r="155" spans="1:64" s="1" customFormat="1" x14ac:dyDescent="0.3">
      <c r="A155" s="28" t="s">
        <v>160</v>
      </c>
      <c r="B155" s="28" t="s">
        <v>186</v>
      </c>
      <c r="C155" s="29" t="s">
        <v>214</v>
      </c>
      <c r="D155" s="29" t="s">
        <v>216</v>
      </c>
      <c r="E155" s="102">
        <v>3267</v>
      </c>
      <c r="F155" s="30">
        <v>148.4</v>
      </c>
      <c r="G155" s="36">
        <f t="shared" si="45"/>
        <v>10</v>
      </c>
      <c r="H155" s="29" t="s">
        <v>350</v>
      </c>
      <c r="I155" s="69">
        <f t="shared" si="46"/>
        <v>8</v>
      </c>
      <c r="J155" s="32">
        <v>1</v>
      </c>
      <c r="K155" s="32">
        <v>1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3">
        <v>2701</v>
      </c>
      <c r="V155" s="32">
        <v>0</v>
      </c>
      <c r="W155" s="32">
        <v>0</v>
      </c>
      <c r="X155" s="32">
        <v>0</v>
      </c>
      <c r="Y155" s="32">
        <v>0</v>
      </c>
      <c r="Z155" s="32">
        <v>0</v>
      </c>
      <c r="AA155" s="32">
        <v>0</v>
      </c>
      <c r="AB155" s="32">
        <v>0</v>
      </c>
      <c r="AC155" s="32">
        <v>0</v>
      </c>
      <c r="AD155" s="32">
        <v>0</v>
      </c>
      <c r="AE155" s="32">
        <v>0</v>
      </c>
      <c r="AF155" s="32">
        <v>0</v>
      </c>
      <c r="AG155" s="31">
        <f t="shared" si="47"/>
        <v>0</v>
      </c>
      <c r="AH155" s="25">
        <f t="shared" si="48"/>
        <v>81.03</v>
      </c>
      <c r="AI155" s="25">
        <f t="shared" si="49"/>
        <v>43</v>
      </c>
      <c r="AJ155" s="34">
        <v>0</v>
      </c>
      <c r="AK155" s="25">
        <v>43</v>
      </c>
      <c r="AL155" s="112">
        <f t="shared" si="50"/>
        <v>2.4308999999999998</v>
      </c>
      <c r="AM155" s="35">
        <f t="shared" si="51"/>
        <v>46.933234604467486</v>
      </c>
      <c r="AN155" s="36">
        <f t="shared" si="52"/>
        <v>3</v>
      </c>
      <c r="AO155" s="35">
        <f t="shared" si="53"/>
        <v>53.066765395532521</v>
      </c>
      <c r="AP155" s="30">
        <f t="shared" si="54"/>
        <v>74.407713498622584</v>
      </c>
      <c r="AQ155" s="107">
        <f t="shared" si="55"/>
        <v>0</v>
      </c>
      <c r="AR155" s="109">
        <f t="shared" si="56"/>
        <v>100</v>
      </c>
      <c r="AS155" s="34">
        <f t="shared" si="57"/>
        <v>10</v>
      </c>
      <c r="AT155" s="37">
        <v>0</v>
      </c>
      <c r="AU155" s="38">
        <f t="shared" si="58"/>
        <v>0</v>
      </c>
      <c r="AV155" s="37">
        <v>0</v>
      </c>
      <c r="AW155" s="66" t="s">
        <v>384</v>
      </c>
      <c r="AX155" s="37">
        <v>5</v>
      </c>
      <c r="AY155" s="37">
        <f t="shared" si="59"/>
        <v>40</v>
      </c>
      <c r="AZ155" s="37">
        <v>5</v>
      </c>
      <c r="BA155" s="37">
        <f t="shared" si="61"/>
        <v>40</v>
      </c>
      <c r="BB155" s="48">
        <v>0</v>
      </c>
      <c r="BC155" s="48">
        <v>4</v>
      </c>
      <c r="BD155" s="48">
        <v>0</v>
      </c>
      <c r="BE155" s="48" t="s">
        <v>375</v>
      </c>
      <c r="BF155" s="48" t="s">
        <v>375</v>
      </c>
      <c r="BG155" s="128">
        <f t="shared" si="60"/>
        <v>31</v>
      </c>
      <c r="BH155" s="75">
        <v>8</v>
      </c>
      <c r="BI155" s="75">
        <v>19</v>
      </c>
    </row>
    <row r="156" spans="1:64" s="1" customFormat="1" x14ac:dyDescent="0.3">
      <c r="A156" s="28" t="s">
        <v>160</v>
      </c>
      <c r="B156" s="28" t="s">
        <v>186</v>
      </c>
      <c r="C156" s="29" t="s">
        <v>170</v>
      </c>
      <c r="D156" s="29" t="s">
        <v>202</v>
      </c>
      <c r="E156" s="102">
        <v>4739</v>
      </c>
      <c r="F156" s="30">
        <v>71.5</v>
      </c>
      <c r="G156" s="36">
        <f t="shared" si="45"/>
        <v>5</v>
      </c>
      <c r="H156" s="29" t="s">
        <v>349</v>
      </c>
      <c r="I156" s="69">
        <f t="shared" si="46"/>
        <v>10</v>
      </c>
      <c r="J156" s="32">
        <v>2</v>
      </c>
      <c r="K156" s="32">
        <v>1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3">
        <v>4484</v>
      </c>
      <c r="V156" s="32">
        <v>0</v>
      </c>
      <c r="W156" s="32">
        <v>0</v>
      </c>
      <c r="X156" s="32">
        <v>0</v>
      </c>
      <c r="Y156" s="32">
        <v>0</v>
      </c>
      <c r="Z156" s="32">
        <v>1</v>
      </c>
      <c r="AA156" s="32">
        <v>0</v>
      </c>
      <c r="AB156" s="32">
        <v>0</v>
      </c>
      <c r="AC156" s="32">
        <v>0</v>
      </c>
      <c r="AD156" s="32">
        <v>0</v>
      </c>
      <c r="AE156" s="32">
        <v>0</v>
      </c>
      <c r="AF156" s="32">
        <v>0</v>
      </c>
      <c r="AG156" s="31">
        <f t="shared" si="47"/>
        <v>1</v>
      </c>
      <c r="AH156" s="25">
        <f t="shared" si="48"/>
        <v>134.52000000000001</v>
      </c>
      <c r="AI156" s="25">
        <f t="shared" si="49"/>
        <v>43</v>
      </c>
      <c r="AJ156" s="34">
        <v>0</v>
      </c>
      <c r="AK156" s="25">
        <v>43</v>
      </c>
      <c r="AL156" s="112">
        <f t="shared" si="50"/>
        <v>4.0356000000000005</v>
      </c>
      <c r="AM156" s="35">
        <f t="shared" si="51"/>
        <v>68.034493012191504</v>
      </c>
      <c r="AN156" s="36">
        <f t="shared" si="52"/>
        <v>5</v>
      </c>
      <c r="AO156" s="35">
        <f t="shared" si="53"/>
        <v>31.965506987808499</v>
      </c>
      <c r="AP156" s="30">
        <f t="shared" si="54"/>
        <v>85.15720616163749</v>
      </c>
      <c r="AQ156" s="107">
        <f t="shared" si="55"/>
        <v>0</v>
      </c>
      <c r="AR156" s="109">
        <f t="shared" si="56"/>
        <v>100</v>
      </c>
      <c r="AS156" s="34">
        <f t="shared" si="57"/>
        <v>10</v>
      </c>
      <c r="AT156" s="37">
        <v>0</v>
      </c>
      <c r="AU156" s="38">
        <f t="shared" si="58"/>
        <v>0</v>
      </c>
      <c r="AV156" s="37">
        <v>0</v>
      </c>
      <c r="AW156" s="66" t="s">
        <v>391</v>
      </c>
      <c r="AX156" s="37">
        <v>3</v>
      </c>
      <c r="AY156" s="37">
        <f t="shared" si="59"/>
        <v>24</v>
      </c>
      <c r="AZ156" s="37">
        <v>4</v>
      </c>
      <c r="BA156" s="37">
        <f t="shared" si="61"/>
        <v>32</v>
      </c>
      <c r="BB156" s="48">
        <v>0</v>
      </c>
      <c r="BC156" s="48">
        <v>6</v>
      </c>
      <c r="BD156" s="48">
        <v>0</v>
      </c>
      <c r="BE156" s="48" t="s">
        <v>375</v>
      </c>
      <c r="BF156" s="48" t="s">
        <v>375</v>
      </c>
      <c r="BG156" s="128">
        <f t="shared" si="60"/>
        <v>30</v>
      </c>
      <c r="BH156" s="75">
        <v>11</v>
      </c>
      <c r="BI156" s="75">
        <v>20</v>
      </c>
    </row>
    <row r="157" spans="1:64" s="1" customFormat="1" x14ac:dyDescent="0.3">
      <c r="A157" s="28" t="s">
        <v>160</v>
      </c>
      <c r="B157" s="28" t="s">
        <v>186</v>
      </c>
      <c r="C157" s="29" t="s">
        <v>170</v>
      </c>
      <c r="D157" s="29" t="s">
        <v>200</v>
      </c>
      <c r="E157" s="102">
        <v>1910</v>
      </c>
      <c r="F157" s="30">
        <v>16.7</v>
      </c>
      <c r="G157" s="36">
        <f t="shared" si="45"/>
        <v>3</v>
      </c>
      <c r="H157" s="29" t="s">
        <v>350</v>
      </c>
      <c r="I157" s="69">
        <f t="shared" si="46"/>
        <v>8</v>
      </c>
      <c r="J157" s="32">
        <v>1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3">
        <v>4421</v>
      </c>
      <c r="V157" s="32">
        <v>0</v>
      </c>
      <c r="W157" s="32">
        <v>0</v>
      </c>
      <c r="X157" s="32">
        <v>0</v>
      </c>
      <c r="Y157" s="32">
        <v>0</v>
      </c>
      <c r="Z157" s="32">
        <v>0</v>
      </c>
      <c r="AA157" s="32">
        <v>0</v>
      </c>
      <c r="AB157" s="32">
        <v>0</v>
      </c>
      <c r="AC157" s="32">
        <v>0</v>
      </c>
      <c r="AD157" s="32">
        <v>0</v>
      </c>
      <c r="AE157" s="32">
        <v>0</v>
      </c>
      <c r="AF157" s="32">
        <v>0</v>
      </c>
      <c r="AG157" s="31">
        <f t="shared" si="47"/>
        <v>0</v>
      </c>
      <c r="AH157" s="25">
        <f t="shared" si="48"/>
        <v>132.63</v>
      </c>
      <c r="AI157" s="25">
        <f t="shared" si="49"/>
        <v>26</v>
      </c>
      <c r="AJ157" s="34">
        <v>0</v>
      </c>
      <c r="AK157" s="25">
        <v>26</v>
      </c>
      <c r="AL157" s="112">
        <f t="shared" si="50"/>
        <v>3.9788999999999999</v>
      </c>
      <c r="AM157" s="35">
        <f t="shared" si="51"/>
        <v>80.396592022920913</v>
      </c>
      <c r="AN157" s="36">
        <f t="shared" si="52"/>
        <v>8</v>
      </c>
      <c r="AO157" s="35">
        <f t="shared" si="53"/>
        <v>19.603407977079094</v>
      </c>
      <c r="AP157" s="30">
        <f t="shared" si="54"/>
        <v>208.31937172774866</v>
      </c>
      <c r="AQ157" s="107">
        <f t="shared" si="55"/>
        <v>0</v>
      </c>
      <c r="AR157" s="109">
        <f t="shared" si="56"/>
        <v>100</v>
      </c>
      <c r="AS157" s="34">
        <f t="shared" si="57"/>
        <v>10</v>
      </c>
      <c r="AT157" s="37">
        <v>0</v>
      </c>
      <c r="AU157" s="38">
        <f t="shared" si="58"/>
        <v>0</v>
      </c>
      <c r="AV157" s="37">
        <v>0</v>
      </c>
      <c r="AW157" s="66" t="s">
        <v>391</v>
      </c>
      <c r="AX157" s="37">
        <v>1</v>
      </c>
      <c r="AY157" s="37">
        <f t="shared" si="59"/>
        <v>8</v>
      </c>
      <c r="AZ157" s="37">
        <v>2</v>
      </c>
      <c r="BA157" s="37">
        <f t="shared" si="61"/>
        <v>16</v>
      </c>
      <c r="BB157" s="48">
        <v>0</v>
      </c>
      <c r="BC157" s="48">
        <v>2</v>
      </c>
      <c r="BD157" s="48">
        <v>0</v>
      </c>
      <c r="BE157" s="48" t="s">
        <v>375</v>
      </c>
      <c r="BF157" s="48" t="s">
        <v>375</v>
      </c>
      <c r="BG157" s="128">
        <f t="shared" si="60"/>
        <v>29</v>
      </c>
      <c r="BH157" s="75">
        <v>10</v>
      </c>
      <c r="BI157" s="75">
        <v>17</v>
      </c>
    </row>
    <row r="158" spans="1:64" s="1" customFormat="1" x14ac:dyDescent="0.3">
      <c r="A158" s="28" t="s">
        <v>160</v>
      </c>
      <c r="B158" s="28" t="s">
        <v>186</v>
      </c>
      <c r="C158" s="29" t="s">
        <v>208</v>
      </c>
      <c r="D158" s="29" t="s">
        <v>209</v>
      </c>
      <c r="E158" s="102">
        <v>11969</v>
      </c>
      <c r="F158" s="30">
        <v>88.2</v>
      </c>
      <c r="G158" s="36">
        <f t="shared" si="45"/>
        <v>8</v>
      </c>
      <c r="H158" s="29" t="s">
        <v>350</v>
      </c>
      <c r="I158" s="69">
        <f t="shared" si="46"/>
        <v>8</v>
      </c>
      <c r="J158" s="32">
        <v>4</v>
      </c>
      <c r="K158" s="32">
        <v>1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3">
        <v>9616</v>
      </c>
      <c r="V158" s="32">
        <v>4</v>
      </c>
      <c r="W158" s="32">
        <v>0</v>
      </c>
      <c r="X158" s="32">
        <v>0</v>
      </c>
      <c r="Y158" s="32">
        <v>0</v>
      </c>
      <c r="Z158" s="32">
        <v>1</v>
      </c>
      <c r="AA158" s="32">
        <v>0</v>
      </c>
      <c r="AB158" s="32">
        <v>0</v>
      </c>
      <c r="AC158" s="32">
        <v>0</v>
      </c>
      <c r="AD158" s="32">
        <v>0</v>
      </c>
      <c r="AE158" s="32">
        <v>0</v>
      </c>
      <c r="AF158" s="32">
        <v>0</v>
      </c>
      <c r="AG158" s="31">
        <f t="shared" si="47"/>
        <v>5</v>
      </c>
      <c r="AH158" s="25">
        <f t="shared" si="48"/>
        <v>288.48</v>
      </c>
      <c r="AI158" s="25">
        <f t="shared" si="49"/>
        <v>110</v>
      </c>
      <c r="AJ158" s="34">
        <v>2</v>
      </c>
      <c r="AK158" s="25">
        <v>108</v>
      </c>
      <c r="AL158" s="112">
        <f t="shared" si="50"/>
        <v>8.6544000000000008</v>
      </c>
      <c r="AM158" s="35">
        <f t="shared" si="51"/>
        <v>61.869107043815866</v>
      </c>
      <c r="AN158" s="36">
        <f t="shared" si="52"/>
        <v>5</v>
      </c>
      <c r="AO158" s="35">
        <f t="shared" si="53"/>
        <v>38.130892956184134</v>
      </c>
      <c r="AP158" s="30">
        <f t="shared" si="54"/>
        <v>72.306792547414162</v>
      </c>
      <c r="AQ158" s="107">
        <f t="shared" si="55"/>
        <v>16.709833737154316</v>
      </c>
      <c r="AR158" s="109">
        <f t="shared" si="56"/>
        <v>76.890367905342956</v>
      </c>
      <c r="AS158" s="34">
        <f t="shared" si="57"/>
        <v>8</v>
      </c>
      <c r="AT158" s="37">
        <v>0</v>
      </c>
      <c r="AU158" s="38">
        <f t="shared" si="58"/>
        <v>0</v>
      </c>
      <c r="AV158" s="37">
        <v>1</v>
      </c>
      <c r="AW158" s="66"/>
      <c r="AX158" s="37">
        <v>6</v>
      </c>
      <c r="AY158" s="37">
        <f t="shared" si="59"/>
        <v>48</v>
      </c>
      <c r="AZ158" s="37">
        <v>9</v>
      </c>
      <c r="BA158" s="37">
        <f t="shared" si="61"/>
        <v>72</v>
      </c>
      <c r="BB158" s="48">
        <v>1</v>
      </c>
      <c r="BC158" s="48">
        <v>12</v>
      </c>
      <c r="BD158" s="48">
        <v>0</v>
      </c>
      <c r="BE158" s="48" t="s">
        <v>375</v>
      </c>
      <c r="BF158" s="48" t="s">
        <v>375</v>
      </c>
      <c r="BG158" s="128">
        <f t="shared" si="60"/>
        <v>29</v>
      </c>
      <c r="BH158" s="75">
        <v>45</v>
      </c>
      <c r="BI158" s="75">
        <v>63</v>
      </c>
    </row>
    <row r="159" spans="1:64" s="1" customFormat="1" x14ac:dyDescent="0.3">
      <c r="A159" s="28" t="s">
        <v>160</v>
      </c>
      <c r="B159" s="28" t="s">
        <v>186</v>
      </c>
      <c r="C159" s="29" t="s">
        <v>189</v>
      </c>
      <c r="D159" s="29" t="s">
        <v>192</v>
      </c>
      <c r="E159" s="102">
        <v>12565</v>
      </c>
      <c r="F159" s="30">
        <v>106.2</v>
      </c>
      <c r="G159" s="36">
        <f t="shared" si="45"/>
        <v>10</v>
      </c>
      <c r="H159" s="29" t="s">
        <v>351</v>
      </c>
      <c r="I159" s="69">
        <f t="shared" si="46"/>
        <v>5</v>
      </c>
      <c r="J159" s="32">
        <v>5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3">
        <v>8840</v>
      </c>
      <c r="V159" s="32">
        <v>4</v>
      </c>
      <c r="W159" s="32">
        <v>0</v>
      </c>
      <c r="X159" s="32">
        <v>0</v>
      </c>
      <c r="Y159" s="32">
        <v>0</v>
      </c>
      <c r="Z159" s="32">
        <v>0</v>
      </c>
      <c r="AA159" s="32">
        <v>0</v>
      </c>
      <c r="AB159" s="32">
        <v>0</v>
      </c>
      <c r="AC159" s="32">
        <v>0</v>
      </c>
      <c r="AD159" s="32">
        <v>0</v>
      </c>
      <c r="AE159" s="32">
        <v>0</v>
      </c>
      <c r="AF159" s="32">
        <v>0</v>
      </c>
      <c r="AG159" s="31">
        <f t="shared" si="47"/>
        <v>4</v>
      </c>
      <c r="AH159" s="25">
        <f t="shared" si="48"/>
        <v>265.2</v>
      </c>
      <c r="AI159" s="25">
        <f t="shared" si="49"/>
        <v>102</v>
      </c>
      <c r="AJ159" s="34">
        <v>1</v>
      </c>
      <c r="AK159" s="25">
        <v>101</v>
      </c>
      <c r="AL159" s="112">
        <f t="shared" si="50"/>
        <v>7.9559999999999995</v>
      </c>
      <c r="AM159" s="35">
        <f t="shared" si="51"/>
        <v>61.53846153846154</v>
      </c>
      <c r="AN159" s="36">
        <f t="shared" si="52"/>
        <v>5</v>
      </c>
      <c r="AO159" s="35">
        <f t="shared" si="53"/>
        <v>38.461538461538467</v>
      </c>
      <c r="AP159" s="30">
        <f t="shared" si="54"/>
        <v>63.318742538798247</v>
      </c>
      <c r="AQ159" s="107">
        <f t="shared" si="55"/>
        <v>7.9586152009550339</v>
      </c>
      <c r="AR159" s="109">
        <f t="shared" si="56"/>
        <v>87.430869783810948</v>
      </c>
      <c r="AS159" s="34">
        <f t="shared" si="57"/>
        <v>8</v>
      </c>
      <c r="AT159" s="37">
        <v>2</v>
      </c>
      <c r="AU159" s="38">
        <f t="shared" si="58"/>
        <v>15.917230401910068</v>
      </c>
      <c r="AV159" s="37">
        <v>1</v>
      </c>
      <c r="AW159" s="66"/>
      <c r="AX159" s="37">
        <v>6</v>
      </c>
      <c r="AY159" s="37">
        <f t="shared" si="59"/>
        <v>48</v>
      </c>
      <c r="AZ159" s="37">
        <v>7</v>
      </c>
      <c r="BA159" s="37">
        <f t="shared" si="61"/>
        <v>56</v>
      </c>
      <c r="BB159" s="48">
        <v>1</v>
      </c>
      <c r="BC159" s="48">
        <v>11</v>
      </c>
      <c r="BD159" s="48">
        <v>0</v>
      </c>
      <c r="BE159" s="48" t="s">
        <v>375</v>
      </c>
      <c r="BF159" s="48" t="s">
        <v>375</v>
      </c>
      <c r="BG159" s="128">
        <f t="shared" si="60"/>
        <v>28</v>
      </c>
      <c r="BH159" s="75">
        <v>34</v>
      </c>
      <c r="BI159" s="75">
        <v>59</v>
      </c>
    </row>
    <row r="160" spans="1:64" s="1" customFormat="1" x14ac:dyDescent="0.3">
      <c r="A160" s="28" t="s">
        <v>160</v>
      </c>
      <c r="B160" s="28" t="s">
        <v>186</v>
      </c>
      <c r="C160" s="29" t="s">
        <v>214</v>
      </c>
      <c r="D160" s="29" t="s">
        <v>217</v>
      </c>
      <c r="E160" s="102">
        <v>4989</v>
      </c>
      <c r="F160" s="30">
        <v>59.3</v>
      </c>
      <c r="G160" s="36">
        <f t="shared" si="45"/>
        <v>5</v>
      </c>
      <c r="H160" s="29" t="s">
        <v>350</v>
      </c>
      <c r="I160" s="69">
        <f t="shared" si="46"/>
        <v>8</v>
      </c>
      <c r="J160" s="32">
        <v>2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3">
        <v>3247</v>
      </c>
      <c r="V160" s="32">
        <v>0</v>
      </c>
      <c r="W160" s="32">
        <v>0</v>
      </c>
      <c r="X160" s="32">
        <v>0</v>
      </c>
      <c r="Y160" s="32">
        <v>0</v>
      </c>
      <c r="Z160" s="32">
        <v>0</v>
      </c>
      <c r="AA160" s="32">
        <v>0</v>
      </c>
      <c r="AB160" s="32">
        <v>0</v>
      </c>
      <c r="AC160" s="32">
        <v>0</v>
      </c>
      <c r="AD160" s="32">
        <v>0</v>
      </c>
      <c r="AE160" s="32">
        <v>0</v>
      </c>
      <c r="AF160" s="32">
        <v>0</v>
      </c>
      <c r="AG160" s="31">
        <f t="shared" si="47"/>
        <v>0</v>
      </c>
      <c r="AH160" s="25">
        <f t="shared" si="48"/>
        <v>97.41</v>
      </c>
      <c r="AI160" s="25">
        <f t="shared" si="49"/>
        <v>37</v>
      </c>
      <c r="AJ160" s="34">
        <v>0</v>
      </c>
      <c r="AK160" s="25">
        <v>37</v>
      </c>
      <c r="AL160" s="112">
        <f t="shared" si="50"/>
        <v>2.9223000000000003</v>
      </c>
      <c r="AM160" s="35">
        <f t="shared" si="51"/>
        <v>62.016220100605693</v>
      </c>
      <c r="AN160" s="36">
        <f t="shared" si="52"/>
        <v>5</v>
      </c>
      <c r="AO160" s="35">
        <f t="shared" si="53"/>
        <v>37.983779899394314</v>
      </c>
      <c r="AP160" s="30">
        <f t="shared" si="54"/>
        <v>58.57486470234516</v>
      </c>
      <c r="AQ160" s="107">
        <f t="shared" si="55"/>
        <v>0</v>
      </c>
      <c r="AR160" s="109">
        <f t="shared" si="56"/>
        <v>100</v>
      </c>
      <c r="AS160" s="34">
        <f t="shared" si="57"/>
        <v>10</v>
      </c>
      <c r="AT160" s="37">
        <v>0</v>
      </c>
      <c r="AU160" s="38">
        <f t="shared" si="58"/>
        <v>0</v>
      </c>
      <c r="AV160" s="37">
        <v>0</v>
      </c>
      <c r="AW160" s="66" t="s">
        <v>384</v>
      </c>
      <c r="AX160" s="37">
        <v>2</v>
      </c>
      <c r="AY160" s="37">
        <f t="shared" si="59"/>
        <v>16</v>
      </c>
      <c r="AZ160" s="37">
        <v>5</v>
      </c>
      <c r="BA160" s="37">
        <f t="shared" si="61"/>
        <v>40</v>
      </c>
      <c r="BB160" s="48">
        <v>0</v>
      </c>
      <c r="BC160" s="48">
        <v>7</v>
      </c>
      <c r="BD160" s="48">
        <v>0</v>
      </c>
      <c r="BE160" s="48" t="s">
        <v>375</v>
      </c>
      <c r="BF160" s="48" t="s">
        <v>375</v>
      </c>
      <c r="BG160" s="128">
        <f t="shared" si="60"/>
        <v>28</v>
      </c>
      <c r="BH160" s="75">
        <v>49</v>
      </c>
      <c r="BI160" s="75">
        <v>23</v>
      </c>
    </row>
    <row r="161" spans="1:64" s="1" customFormat="1" x14ac:dyDescent="0.3">
      <c r="A161" s="28" t="s">
        <v>160</v>
      </c>
      <c r="B161" s="28" t="s">
        <v>186</v>
      </c>
      <c r="C161" s="29" t="s">
        <v>170</v>
      </c>
      <c r="D161" s="29" t="s">
        <v>201</v>
      </c>
      <c r="E161" s="102">
        <v>1363</v>
      </c>
      <c r="F161" s="30">
        <v>71.3</v>
      </c>
      <c r="G161" s="36">
        <f t="shared" si="45"/>
        <v>5</v>
      </c>
      <c r="H161" s="29" t="s">
        <v>350</v>
      </c>
      <c r="I161" s="69">
        <f t="shared" si="46"/>
        <v>8</v>
      </c>
      <c r="J161" s="32">
        <v>1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3">
        <v>1027</v>
      </c>
      <c r="V161" s="32">
        <v>0</v>
      </c>
      <c r="W161" s="32">
        <v>0</v>
      </c>
      <c r="X161" s="32">
        <v>0</v>
      </c>
      <c r="Y161" s="32">
        <v>0</v>
      </c>
      <c r="Z161" s="32">
        <v>0</v>
      </c>
      <c r="AA161" s="32">
        <v>0</v>
      </c>
      <c r="AB161" s="32">
        <v>0</v>
      </c>
      <c r="AC161" s="32">
        <v>0</v>
      </c>
      <c r="AD161" s="32">
        <v>0</v>
      </c>
      <c r="AE161" s="32">
        <v>0</v>
      </c>
      <c r="AF161" s="32">
        <v>0</v>
      </c>
      <c r="AG161" s="31">
        <f t="shared" si="47"/>
        <v>0</v>
      </c>
      <c r="AH161" s="25">
        <f t="shared" si="48"/>
        <v>30.81</v>
      </c>
      <c r="AI161" s="25">
        <f t="shared" si="49"/>
        <v>17</v>
      </c>
      <c r="AJ161" s="34">
        <v>0</v>
      </c>
      <c r="AK161" s="25">
        <v>17</v>
      </c>
      <c r="AL161" s="112">
        <f t="shared" si="50"/>
        <v>0.9242999999999999</v>
      </c>
      <c r="AM161" s="35">
        <f t="shared" si="51"/>
        <v>44.823109380071401</v>
      </c>
      <c r="AN161" s="36">
        <f t="shared" si="52"/>
        <v>3</v>
      </c>
      <c r="AO161" s="35">
        <f t="shared" si="53"/>
        <v>55.176890619928599</v>
      </c>
      <c r="AP161" s="30">
        <f t="shared" si="54"/>
        <v>67.8136463683052</v>
      </c>
      <c r="AQ161" s="107">
        <f t="shared" si="55"/>
        <v>0</v>
      </c>
      <c r="AR161" s="109">
        <f t="shared" si="56"/>
        <v>100</v>
      </c>
      <c r="AS161" s="34">
        <f t="shared" si="57"/>
        <v>10</v>
      </c>
      <c r="AT161" s="37">
        <v>0</v>
      </c>
      <c r="AU161" s="38">
        <f t="shared" si="58"/>
        <v>0</v>
      </c>
      <c r="AV161" s="37">
        <v>0</v>
      </c>
      <c r="AW161" s="66" t="s">
        <v>392</v>
      </c>
      <c r="AX161" s="37">
        <v>1</v>
      </c>
      <c r="AY161" s="37">
        <f t="shared" si="59"/>
        <v>8</v>
      </c>
      <c r="AZ161" s="37">
        <v>2</v>
      </c>
      <c r="BA161" s="37">
        <f t="shared" si="61"/>
        <v>16</v>
      </c>
      <c r="BB161" s="48">
        <v>0</v>
      </c>
      <c r="BC161" s="48">
        <v>2</v>
      </c>
      <c r="BD161" s="48">
        <v>0</v>
      </c>
      <c r="BE161" s="48" t="s">
        <v>375</v>
      </c>
      <c r="BF161" s="48" t="s">
        <v>375</v>
      </c>
      <c r="BG161" s="128">
        <f t="shared" si="60"/>
        <v>26</v>
      </c>
      <c r="BH161" s="75">
        <v>6</v>
      </c>
      <c r="BI161" s="75">
        <v>15</v>
      </c>
      <c r="BJ161" s="12"/>
      <c r="BK161" s="12"/>
      <c r="BL161" s="12"/>
    </row>
    <row r="162" spans="1:64" s="1" customFormat="1" x14ac:dyDescent="0.3">
      <c r="A162" s="28" t="s">
        <v>160</v>
      </c>
      <c r="B162" s="28" t="s">
        <v>186</v>
      </c>
      <c r="C162" s="29" t="s">
        <v>170</v>
      </c>
      <c r="D162" s="29" t="s">
        <v>206</v>
      </c>
      <c r="E162" s="102">
        <v>1970</v>
      </c>
      <c r="F162" s="30">
        <v>73.2</v>
      </c>
      <c r="G162" s="36">
        <f t="shared" si="45"/>
        <v>5</v>
      </c>
      <c r="H162" s="29" t="s">
        <v>350</v>
      </c>
      <c r="I162" s="69">
        <f t="shared" si="46"/>
        <v>8</v>
      </c>
      <c r="J162" s="32">
        <v>1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3">
        <v>1946</v>
      </c>
      <c r="V162" s="32">
        <v>0</v>
      </c>
      <c r="W162" s="32">
        <v>0</v>
      </c>
      <c r="X162" s="32">
        <v>0</v>
      </c>
      <c r="Y162" s="32">
        <v>0</v>
      </c>
      <c r="Z162" s="32">
        <v>0</v>
      </c>
      <c r="AA162" s="32">
        <v>0</v>
      </c>
      <c r="AB162" s="32">
        <v>0</v>
      </c>
      <c r="AC162" s="32">
        <v>0</v>
      </c>
      <c r="AD162" s="32">
        <v>0</v>
      </c>
      <c r="AE162" s="32">
        <v>0</v>
      </c>
      <c r="AF162" s="32">
        <v>0</v>
      </c>
      <c r="AG162" s="31">
        <f t="shared" si="47"/>
        <v>0</v>
      </c>
      <c r="AH162" s="25">
        <f t="shared" si="48"/>
        <v>58.38</v>
      </c>
      <c r="AI162" s="25">
        <f t="shared" si="49"/>
        <v>37</v>
      </c>
      <c r="AJ162" s="34">
        <v>0</v>
      </c>
      <c r="AK162" s="25">
        <v>37</v>
      </c>
      <c r="AL162" s="112">
        <f t="shared" si="50"/>
        <v>1.7514000000000001</v>
      </c>
      <c r="AM162" s="35">
        <f t="shared" si="51"/>
        <v>36.622130866735183</v>
      </c>
      <c r="AN162" s="36">
        <f t="shared" si="52"/>
        <v>3</v>
      </c>
      <c r="AO162" s="35">
        <f t="shared" si="53"/>
        <v>63.377869133264817</v>
      </c>
      <c r="AP162" s="30">
        <f t="shared" si="54"/>
        <v>88.903553299492387</v>
      </c>
      <c r="AQ162" s="107">
        <f t="shared" si="55"/>
        <v>0</v>
      </c>
      <c r="AR162" s="109">
        <f t="shared" si="56"/>
        <v>100</v>
      </c>
      <c r="AS162" s="34">
        <f t="shared" si="57"/>
        <v>10</v>
      </c>
      <c r="AT162" s="37">
        <v>0</v>
      </c>
      <c r="AU162" s="38">
        <f t="shared" si="58"/>
        <v>0</v>
      </c>
      <c r="AV162" s="37">
        <v>0</v>
      </c>
      <c r="AW162" s="66" t="s">
        <v>383</v>
      </c>
      <c r="AX162" s="37">
        <v>1</v>
      </c>
      <c r="AY162" s="37">
        <f t="shared" si="59"/>
        <v>8</v>
      </c>
      <c r="AZ162" s="37">
        <v>2</v>
      </c>
      <c r="BA162" s="37">
        <f t="shared" si="61"/>
        <v>16</v>
      </c>
      <c r="BB162" s="48">
        <v>0</v>
      </c>
      <c r="BC162" s="48">
        <v>2</v>
      </c>
      <c r="BD162" s="48">
        <v>0</v>
      </c>
      <c r="BE162" s="48" t="s">
        <v>375</v>
      </c>
      <c r="BF162" s="48" t="s">
        <v>375</v>
      </c>
      <c r="BG162" s="128">
        <f t="shared" si="60"/>
        <v>26</v>
      </c>
      <c r="BH162" s="75">
        <v>5</v>
      </c>
      <c r="BI162" s="75">
        <v>5</v>
      </c>
      <c r="BJ162" s="12"/>
      <c r="BK162" s="12"/>
      <c r="BL162" s="12"/>
    </row>
    <row r="163" spans="1:64" s="1" customFormat="1" x14ac:dyDescent="0.3">
      <c r="A163" s="28" t="s">
        <v>160</v>
      </c>
      <c r="B163" s="28" t="s">
        <v>186</v>
      </c>
      <c r="C163" s="29" t="s">
        <v>170</v>
      </c>
      <c r="D163" s="29" t="s">
        <v>203</v>
      </c>
      <c r="E163" s="102">
        <v>3062</v>
      </c>
      <c r="F163" s="30">
        <v>59.1</v>
      </c>
      <c r="G163" s="36">
        <f t="shared" si="45"/>
        <v>5</v>
      </c>
      <c r="H163" s="29" t="s">
        <v>351</v>
      </c>
      <c r="I163" s="69">
        <f t="shared" si="46"/>
        <v>5</v>
      </c>
      <c r="J163" s="32">
        <v>2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3">
        <v>7993</v>
      </c>
      <c r="V163" s="32">
        <v>0</v>
      </c>
      <c r="W163" s="32">
        <v>0</v>
      </c>
      <c r="X163" s="32">
        <v>0</v>
      </c>
      <c r="Y163" s="32">
        <v>0</v>
      </c>
      <c r="Z163" s="32">
        <v>0</v>
      </c>
      <c r="AA163" s="32">
        <v>0</v>
      </c>
      <c r="AB163" s="32">
        <v>0</v>
      </c>
      <c r="AC163" s="32">
        <v>0</v>
      </c>
      <c r="AD163" s="32">
        <v>0</v>
      </c>
      <c r="AE163" s="32">
        <v>0</v>
      </c>
      <c r="AF163" s="32">
        <v>0</v>
      </c>
      <c r="AG163" s="31">
        <f t="shared" si="47"/>
        <v>0</v>
      </c>
      <c r="AH163" s="25">
        <f t="shared" si="48"/>
        <v>239.79</v>
      </c>
      <c r="AI163" s="25">
        <f t="shared" si="49"/>
        <v>66</v>
      </c>
      <c r="AJ163" s="34">
        <v>0</v>
      </c>
      <c r="AK163" s="25">
        <v>66</v>
      </c>
      <c r="AL163" s="112">
        <f t="shared" si="50"/>
        <v>7.1936999999999998</v>
      </c>
      <c r="AM163" s="35">
        <f t="shared" si="51"/>
        <v>72.475916426873511</v>
      </c>
      <c r="AN163" s="36">
        <f t="shared" si="52"/>
        <v>5</v>
      </c>
      <c r="AO163" s="35">
        <f t="shared" si="53"/>
        <v>27.524083573126486</v>
      </c>
      <c r="AP163" s="30">
        <f t="shared" si="54"/>
        <v>234.93468321358588</v>
      </c>
      <c r="AQ163" s="107">
        <f t="shared" si="55"/>
        <v>0</v>
      </c>
      <c r="AR163" s="109">
        <f t="shared" si="56"/>
        <v>100</v>
      </c>
      <c r="AS163" s="34">
        <f t="shared" si="57"/>
        <v>10</v>
      </c>
      <c r="AT163" s="37">
        <v>0</v>
      </c>
      <c r="AU163" s="38">
        <f t="shared" si="58"/>
        <v>0</v>
      </c>
      <c r="AV163" s="37">
        <v>0</v>
      </c>
      <c r="AW163" s="66" t="s">
        <v>390</v>
      </c>
      <c r="AX163" s="37">
        <v>2</v>
      </c>
      <c r="AY163" s="37">
        <f t="shared" si="59"/>
        <v>16</v>
      </c>
      <c r="AZ163" s="37">
        <v>4</v>
      </c>
      <c r="BA163" s="37">
        <f t="shared" si="61"/>
        <v>32</v>
      </c>
      <c r="BB163" s="48">
        <v>0</v>
      </c>
      <c r="BC163" s="48">
        <v>5</v>
      </c>
      <c r="BD163" s="48">
        <v>0</v>
      </c>
      <c r="BE163" s="48" t="s">
        <v>375</v>
      </c>
      <c r="BF163" s="48" t="s">
        <v>375</v>
      </c>
      <c r="BG163" s="128">
        <f t="shared" si="60"/>
        <v>25</v>
      </c>
      <c r="BH163" s="75">
        <v>38</v>
      </c>
      <c r="BI163" s="75">
        <v>14</v>
      </c>
      <c r="BJ163" s="12"/>
      <c r="BK163" s="12"/>
      <c r="BL163" s="12"/>
    </row>
    <row r="164" spans="1:64" s="1" customFormat="1" x14ac:dyDescent="0.3">
      <c r="A164" s="28" t="s">
        <v>160</v>
      </c>
      <c r="B164" s="28" t="s">
        <v>176</v>
      </c>
      <c r="C164" s="29" t="s">
        <v>231</v>
      </c>
      <c r="D164" s="29" t="s">
        <v>233</v>
      </c>
      <c r="E164" s="102">
        <v>9782</v>
      </c>
      <c r="F164" s="30">
        <v>121.2</v>
      </c>
      <c r="G164" s="36">
        <f t="shared" si="45"/>
        <v>10</v>
      </c>
      <c r="H164" s="29" t="s">
        <v>350</v>
      </c>
      <c r="I164" s="69">
        <f t="shared" si="46"/>
        <v>8</v>
      </c>
      <c r="J164" s="32">
        <v>3</v>
      </c>
      <c r="K164" s="32">
        <v>1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3">
        <v>8593</v>
      </c>
      <c r="V164" s="32">
        <v>1</v>
      </c>
      <c r="W164" s="32">
        <v>0</v>
      </c>
      <c r="X164" s="32">
        <v>0</v>
      </c>
      <c r="Y164" s="32">
        <v>0</v>
      </c>
      <c r="Z164" s="32">
        <v>0</v>
      </c>
      <c r="AA164" s="32">
        <v>0</v>
      </c>
      <c r="AB164" s="32">
        <v>0</v>
      </c>
      <c r="AC164" s="32">
        <v>0</v>
      </c>
      <c r="AD164" s="32">
        <v>0</v>
      </c>
      <c r="AE164" s="32">
        <v>0</v>
      </c>
      <c r="AF164" s="42">
        <v>0</v>
      </c>
      <c r="AG164" s="31">
        <f t="shared" si="47"/>
        <v>1</v>
      </c>
      <c r="AH164" s="25">
        <f t="shared" si="48"/>
        <v>257.79000000000002</v>
      </c>
      <c r="AI164" s="25">
        <f t="shared" si="49"/>
        <v>71</v>
      </c>
      <c r="AJ164" s="34">
        <v>0</v>
      </c>
      <c r="AK164" s="25">
        <v>71</v>
      </c>
      <c r="AL164" s="112">
        <f t="shared" si="50"/>
        <v>7.7337000000000016</v>
      </c>
      <c r="AM164" s="35">
        <f t="shared" si="51"/>
        <v>72.458202412816647</v>
      </c>
      <c r="AN164" s="36">
        <f t="shared" si="52"/>
        <v>5</v>
      </c>
      <c r="AO164" s="35">
        <f t="shared" si="53"/>
        <v>27.541797587183364</v>
      </c>
      <c r="AP164" s="30">
        <f t="shared" si="54"/>
        <v>79.060519321202207</v>
      </c>
      <c r="AQ164" s="107">
        <f t="shared" si="55"/>
        <v>0</v>
      </c>
      <c r="AR164" s="109">
        <f t="shared" si="56"/>
        <v>100</v>
      </c>
      <c r="AS164" s="34">
        <f t="shared" si="57"/>
        <v>10</v>
      </c>
      <c r="AT164" s="37">
        <v>1</v>
      </c>
      <c r="AU164" s="38">
        <f t="shared" si="58"/>
        <v>10.222858311183806</v>
      </c>
      <c r="AV164" s="37">
        <v>0</v>
      </c>
      <c r="AW164" s="66" t="s">
        <v>400</v>
      </c>
      <c r="AX164" s="37">
        <v>5</v>
      </c>
      <c r="AY164" s="37">
        <f t="shared" si="59"/>
        <v>40</v>
      </c>
      <c r="AZ164" s="37">
        <v>8</v>
      </c>
      <c r="BA164" s="37">
        <f t="shared" si="61"/>
        <v>64</v>
      </c>
      <c r="BB164" s="37">
        <v>0</v>
      </c>
      <c r="BC164" s="37">
        <v>13</v>
      </c>
      <c r="BD164" s="37">
        <v>10</v>
      </c>
      <c r="BE164" s="37" t="s">
        <v>375</v>
      </c>
      <c r="BF164" s="37" t="s">
        <v>376</v>
      </c>
      <c r="BG164" s="127">
        <f t="shared" si="60"/>
        <v>43</v>
      </c>
      <c r="BH164" s="75">
        <v>46</v>
      </c>
      <c r="BI164" s="75">
        <v>202</v>
      </c>
      <c r="BJ164" s="12"/>
      <c r="BK164" s="12"/>
      <c r="BL164" s="12"/>
    </row>
    <row r="165" spans="1:64" s="1" customFormat="1" x14ac:dyDescent="0.3">
      <c r="A165" s="28" t="s">
        <v>160</v>
      </c>
      <c r="B165" s="28" t="s">
        <v>176</v>
      </c>
      <c r="C165" s="29" t="s">
        <v>218</v>
      </c>
      <c r="D165" s="29" t="s">
        <v>220</v>
      </c>
      <c r="E165" s="102">
        <v>23270</v>
      </c>
      <c r="F165" s="30">
        <v>144.4</v>
      </c>
      <c r="G165" s="36">
        <f t="shared" si="45"/>
        <v>10</v>
      </c>
      <c r="H165" s="29" t="s">
        <v>351</v>
      </c>
      <c r="I165" s="69">
        <f t="shared" si="46"/>
        <v>5</v>
      </c>
      <c r="J165" s="32">
        <v>4</v>
      </c>
      <c r="K165" s="32">
        <v>1</v>
      </c>
      <c r="L165" s="32">
        <v>1</v>
      </c>
      <c r="M165" s="32">
        <v>1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3">
        <v>18672</v>
      </c>
      <c r="V165" s="32">
        <v>1</v>
      </c>
      <c r="W165" s="32">
        <v>1</v>
      </c>
      <c r="X165" s="32">
        <v>0</v>
      </c>
      <c r="Y165" s="32">
        <v>0</v>
      </c>
      <c r="Z165" s="32">
        <v>0</v>
      </c>
      <c r="AA165" s="32">
        <v>0</v>
      </c>
      <c r="AB165" s="32">
        <v>0</v>
      </c>
      <c r="AC165" s="32">
        <v>0</v>
      </c>
      <c r="AD165" s="32">
        <v>0</v>
      </c>
      <c r="AE165" s="32">
        <v>0</v>
      </c>
      <c r="AF165" s="42">
        <v>0</v>
      </c>
      <c r="AG165" s="31">
        <f t="shared" si="47"/>
        <v>2</v>
      </c>
      <c r="AH165" s="25">
        <f t="shared" si="48"/>
        <v>560.16</v>
      </c>
      <c r="AI165" s="25">
        <f t="shared" si="49"/>
        <v>198</v>
      </c>
      <c r="AJ165" s="34">
        <v>0</v>
      </c>
      <c r="AK165" s="25">
        <v>198</v>
      </c>
      <c r="AL165" s="112">
        <f t="shared" si="50"/>
        <v>16.8048</v>
      </c>
      <c r="AM165" s="35">
        <f t="shared" si="51"/>
        <v>64.652956298200507</v>
      </c>
      <c r="AN165" s="36">
        <f t="shared" si="52"/>
        <v>5</v>
      </c>
      <c r="AO165" s="35">
        <f t="shared" si="53"/>
        <v>35.347043701799485</v>
      </c>
      <c r="AP165" s="30">
        <f t="shared" si="54"/>
        <v>72.216587881392357</v>
      </c>
      <c r="AQ165" s="107">
        <f t="shared" si="55"/>
        <v>0</v>
      </c>
      <c r="AR165" s="109">
        <f t="shared" si="56"/>
        <v>100</v>
      </c>
      <c r="AS165" s="34">
        <f t="shared" si="57"/>
        <v>10</v>
      </c>
      <c r="AT165" s="37">
        <v>1</v>
      </c>
      <c r="AU165" s="38">
        <f t="shared" si="58"/>
        <v>4.2973785990545768</v>
      </c>
      <c r="AV165" s="37">
        <v>1</v>
      </c>
      <c r="AW165" s="66"/>
      <c r="AX165" s="37">
        <v>2</v>
      </c>
      <c r="AY165" s="37">
        <f t="shared" si="59"/>
        <v>16</v>
      </c>
      <c r="AZ165" s="37">
        <v>6</v>
      </c>
      <c r="BA165" s="37">
        <f t="shared" si="61"/>
        <v>48</v>
      </c>
      <c r="BB165" s="37">
        <v>1</v>
      </c>
      <c r="BC165" s="37">
        <v>9</v>
      </c>
      <c r="BD165" s="37">
        <v>10</v>
      </c>
      <c r="BE165" s="37" t="s">
        <v>375</v>
      </c>
      <c r="BF165" s="37" t="s">
        <v>376</v>
      </c>
      <c r="BG165" s="127">
        <f t="shared" si="60"/>
        <v>40</v>
      </c>
      <c r="BH165" s="75">
        <v>82</v>
      </c>
      <c r="BI165" s="75">
        <v>181</v>
      </c>
      <c r="BJ165" s="12"/>
      <c r="BK165" s="12"/>
      <c r="BL165" s="12"/>
    </row>
    <row r="166" spans="1:64" s="1" customFormat="1" x14ac:dyDescent="0.3">
      <c r="A166" s="28" t="s">
        <v>160</v>
      </c>
      <c r="B166" s="28" t="s">
        <v>176</v>
      </c>
      <c r="C166" s="29" t="s">
        <v>218</v>
      </c>
      <c r="D166" s="29" t="s">
        <v>222</v>
      </c>
      <c r="E166" s="102">
        <v>25518</v>
      </c>
      <c r="F166" s="30">
        <v>117.4</v>
      </c>
      <c r="G166" s="36">
        <f t="shared" ref="G166:G197" si="62">IFERROR(IF(F166&lt;10,0,IF(F166&lt;50,3,IF(F166&lt;75,5,IF(F166&lt;100,8,10)))),"")</f>
        <v>10</v>
      </c>
      <c r="H166" s="29" t="s">
        <v>351</v>
      </c>
      <c r="I166" s="69">
        <f t="shared" ref="I166:I197" si="63">VLOOKUP(H166,ponderacion,2,FALSE)</f>
        <v>5</v>
      </c>
      <c r="J166" s="32">
        <v>3</v>
      </c>
      <c r="K166" s="32">
        <v>1</v>
      </c>
      <c r="L166" s="32">
        <v>1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3">
        <v>14567</v>
      </c>
      <c r="V166" s="32">
        <v>2</v>
      </c>
      <c r="W166" s="32">
        <v>1</v>
      </c>
      <c r="X166" s="32">
        <v>1</v>
      </c>
      <c r="Y166" s="32">
        <v>0</v>
      </c>
      <c r="Z166" s="32">
        <v>0</v>
      </c>
      <c r="AA166" s="32">
        <v>0</v>
      </c>
      <c r="AB166" s="32">
        <v>0</v>
      </c>
      <c r="AC166" s="32">
        <v>0</v>
      </c>
      <c r="AD166" s="32">
        <v>0</v>
      </c>
      <c r="AE166" s="32">
        <v>0</v>
      </c>
      <c r="AF166" s="42">
        <v>0</v>
      </c>
      <c r="AG166" s="31">
        <f t="shared" si="47"/>
        <v>4</v>
      </c>
      <c r="AH166" s="25">
        <f t="shared" si="48"/>
        <v>437.01</v>
      </c>
      <c r="AI166" s="25">
        <f t="shared" si="49"/>
        <v>134</v>
      </c>
      <c r="AJ166" s="34">
        <v>0</v>
      </c>
      <c r="AK166" s="25">
        <v>134</v>
      </c>
      <c r="AL166" s="112">
        <f t="shared" si="50"/>
        <v>13.110300000000001</v>
      </c>
      <c r="AM166" s="35">
        <f t="shared" ref="AM166:AM202" si="64">IFERROR(((AH166-AI166)/AH166)*100,"")</f>
        <v>69.337086107869382</v>
      </c>
      <c r="AN166" s="36">
        <f t="shared" si="52"/>
        <v>5</v>
      </c>
      <c r="AO166" s="35">
        <f t="shared" si="53"/>
        <v>30.662913892130618</v>
      </c>
      <c r="AP166" s="30">
        <f t="shared" si="54"/>
        <v>51.376675288031976</v>
      </c>
      <c r="AQ166" s="107">
        <f t="shared" si="55"/>
        <v>0</v>
      </c>
      <c r="AR166" s="109">
        <f t="shared" si="56"/>
        <v>100</v>
      </c>
      <c r="AS166" s="34">
        <f t="shared" si="57"/>
        <v>10</v>
      </c>
      <c r="AT166" s="37">
        <v>3</v>
      </c>
      <c r="AU166" s="38">
        <f t="shared" si="58"/>
        <v>11.756407241946862</v>
      </c>
      <c r="AV166" s="37">
        <v>0</v>
      </c>
      <c r="AW166" s="66"/>
      <c r="AX166" s="37">
        <v>3</v>
      </c>
      <c r="AY166" s="37">
        <f t="shared" ref="AY166:AY197" si="65">+AX166*8</f>
        <v>24</v>
      </c>
      <c r="AZ166" s="37">
        <v>4</v>
      </c>
      <c r="BA166" s="37">
        <f t="shared" si="61"/>
        <v>32</v>
      </c>
      <c r="BB166" s="37">
        <v>1</v>
      </c>
      <c r="BC166" s="37">
        <v>7</v>
      </c>
      <c r="BD166" s="37">
        <v>10</v>
      </c>
      <c r="BE166" s="37" t="s">
        <v>375</v>
      </c>
      <c r="BF166" s="37" t="s">
        <v>375</v>
      </c>
      <c r="BG166" s="127">
        <f t="shared" si="60"/>
        <v>40</v>
      </c>
      <c r="BH166" s="75">
        <v>93</v>
      </c>
      <c r="BI166" s="75">
        <v>157</v>
      </c>
      <c r="BJ166" s="12"/>
      <c r="BK166" s="12"/>
      <c r="BL166" s="12"/>
    </row>
    <row r="167" spans="1:64" s="1" customFormat="1" x14ac:dyDescent="0.3">
      <c r="A167" s="28" t="s">
        <v>160</v>
      </c>
      <c r="B167" s="28" t="s">
        <v>176</v>
      </c>
      <c r="C167" s="29" t="s">
        <v>240</v>
      </c>
      <c r="D167" s="29" t="s">
        <v>241</v>
      </c>
      <c r="E167" s="102">
        <v>4068</v>
      </c>
      <c r="F167" s="30">
        <v>30.9</v>
      </c>
      <c r="G167" s="36">
        <f t="shared" si="62"/>
        <v>3</v>
      </c>
      <c r="H167" s="29" t="s">
        <v>350</v>
      </c>
      <c r="I167" s="69">
        <f t="shared" si="63"/>
        <v>8</v>
      </c>
      <c r="J167" s="32">
        <v>2</v>
      </c>
      <c r="K167" s="32">
        <v>1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3">
        <v>3051</v>
      </c>
      <c r="V167" s="32">
        <v>1</v>
      </c>
      <c r="W167" s="32">
        <v>0</v>
      </c>
      <c r="X167" s="32">
        <v>0</v>
      </c>
      <c r="Y167" s="32">
        <v>0</v>
      </c>
      <c r="Z167" s="32">
        <v>0</v>
      </c>
      <c r="AA167" s="32">
        <v>0</v>
      </c>
      <c r="AB167" s="32">
        <v>0</v>
      </c>
      <c r="AC167" s="32">
        <v>0</v>
      </c>
      <c r="AD167" s="32">
        <v>0</v>
      </c>
      <c r="AE167" s="32">
        <v>0</v>
      </c>
      <c r="AF167" s="42">
        <v>0</v>
      </c>
      <c r="AG167" s="31">
        <f t="shared" si="47"/>
        <v>1</v>
      </c>
      <c r="AH167" s="25">
        <f t="shared" si="48"/>
        <v>91.53</v>
      </c>
      <c r="AI167" s="25">
        <f t="shared" si="49"/>
        <v>21</v>
      </c>
      <c r="AJ167" s="34">
        <v>0</v>
      </c>
      <c r="AK167" s="25">
        <v>21</v>
      </c>
      <c r="AL167" s="112">
        <f t="shared" si="50"/>
        <v>2.7459000000000002</v>
      </c>
      <c r="AM167" s="35">
        <f t="shared" si="64"/>
        <v>77.056702720419537</v>
      </c>
      <c r="AN167" s="36">
        <f t="shared" si="52"/>
        <v>8</v>
      </c>
      <c r="AO167" s="35">
        <f t="shared" si="53"/>
        <v>22.943297279580467</v>
      </c>
      <c r="AP167" s="30">
        <f t="shared" si="54"/>
        <v>67.499999999999986</v>
      </c>
      <c r="AQ167" s="107">
        <f t="shared" si="55"/>
        <v>0</v>
      </c>
      <c r="AR167" s="109">
        <f t="shared" si="56"/>
        <v>100</v>
      </c>
      <c r="AS167" s="34">
        <f t="shared" si="57"/>
        <v>10</v>
      </c>
      <c r="AT167" s="37">
        <v>0</v>
      </c>
      <c r="AU167" s="38">
        <f t="shared" si="58"/>
        <v>0</v>
      </c>
      <c r="AV167" s="37">
        <v>0</v>
      </c>
      <c r="AW167" s="66" t="s">
        <v>396</v>
      </c>
      <c r="AX167" s="37">
        <v>2</v>
      </c>
      <c r="AY167" s="37">
        <f t="shared" si="65"/>
        <v>16</v>
      </c>
      <c r="AZ167" s="37">
        <v>4</v>
      </c>
      <c r="BA167" s="37">
        <f t="shared" si="61"/>
        <v>32</v>
      </c>
      <c r="BB167" s="37">
        <v>0</v>
      </c>
      <c r="BC167" s="37">
        <v>6</v>
      </c>
      <c r="BD167" s="37">
        <v>10</v>
      </c>
      <c r="BE167" s="37" t="s">
        <v>375</v>
      </c>
      <c r="BF167" s="37" t="s">
        <v>376</v>
      </c>
      <c r="BG167" s="127">
        <f t="shared" si="60"/>
        <v>39</v>
      </c>
      <c r="BH167" s="75">
        <v>11</v>
      </c>
      <c r="BI167" s="75">
        <v>19</v>
      </c>
      <c r="BJ167" s="12"/>
      <c r="BK167" s="12"/>
      <c r="BL167" s="12"/>
    </row>
    <row r="168" spans="1:64" s="1" customFormat="1" x14ac:dyDescent="0.3">
      <c r="A168" s="28" t="s">
        <v>160</v>
      </c>
      <c r="B168" s="28" t="s">
        <v>176</v>
      </c>
      <c r="C168" s="29" t="s">
        <v>218</v>
      </c>
      <c r="D168" s="29" t="s">
        <v>221</v>
      </c>
      <c r="E168" s="102">
        <v>16202</v>
      </c>
      <c r="F168" s="30">
        <v>83.1</v>
      </c>
      <c r="G168" s="36">
        <f t="shared" si="62"/>
        <v>8</v>
      </c>
      <c r="H168" s="29" t="s">
        <v>351</v>
      </c>
      <c r="I168" s="69">
        <f t="shared" si="63"/>
        <v>5</v>
      </c>
      <c r="J168" s="32">
        <v>1</v>
      </c>
      <c r="K168" s="32">
        <v>1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3">
        <v>9305</v>
      </c>
      <c r="V168" s="32">
        <v>1</v>
      </c>
      <c r="W168" s="32">
        <v>0</v>
      </c>
      <c r="X168" s="32">
        <v>0</v>
      </c>
      <c r="Y168" s="32">
        <v>0</v>
      </c>
      <c r="Z168" s="32">
        <v>0</v>
      </c>
      <c r="AA168" s="32">
        <v>0</v>
      </c>
      <c r="AB168" s="32">
        <v>0</v>
      </c>
      <c r="AC168" s="32">
        <v>0</v>
      </c>
      <c r="AD168" s="32">
        <v>0</v>
      </c>
      <c r="AE168" s="32">
        <v>0</v>
      </c>
      <c r="AF168" s="42">
        <v>0</v>
      </c>
      <c r="AG168" s="31">
        <f t="shared" si="47"/>
        <v>1</v>
      </c>
      <c r="AH168" s="25">
        <f t="shared" si="48"/>
        <v>279.14999999999998</v>
      </c>
      <c r="AI168" s="25">
        <f t="shared" si="49"/>
        <v>105</v>
      </c>
      <c r="AJ168" s="34">
        <v>0</v>
      </c>
      <c r="AK168" s="25">
        <v>105</v>
      </c>
      <c r="AL168" s="112">
        <f t="shared" si="50"/>
        <v>8.3744999999999994</v>
      </c>
      <c r="AM168" s="35">
        <f t="shared" si="64"/>
        <v>62.385814078452441</v>
      </c>
      <c r="AN168" s="36">
        <f t="shared" si="52"/>
        <v>5</v>
      </c>
      <c r="AO168" s="35">
        <f t="shared" si="53"/>
        <v>37.614185921547559</v>
      </c>
      <c r="AP168" s="30">
        <f t="shared" si="54"/>
        <v>51.688063202073806</v>
      </c>
      <c r="AQ168" s="107">
        <f t="shared" si="55"/>
        <v>0</v>
      </c>
      <c r="AR168" s="109">
        <f t="shared" si="56"/>
        <v>100</v>
      </c>
      <c r="AS168" s="34">
        <f t="shared" si="57"/>
        <v>10</v>
      </c>
      <c r="AT168" s="37">
        <v>1</v>
      </c>
      <c r="AU168" s="38">
        <f t="shared" si="58"/>
        <v>6.1720775212936676</v>
      </c>
      <c r="AV168" s="37">
        <v>0</v>
      </c>
      <c r="AW168" s="66" t="s">
        <v>455</v>
      </c>
      <c r="AX168" s="37">
        <v>2</v>
      </c>
      <c r="AY168" s="37">
        <f t="shared" si="65"/>
        <v>16</v>
      </c>
      <c r="AZ168" s="37">
        <v>4</v>
      </c>
      <c r="BA168" s="37">
        <f t="shared" si="61"/>
        <v>32</v>
      </c>
      <c r="BB168" s="37">
        <v>0</v>
      </c>
      <c r="BC168" s="37">
        <v>5</v>
      </c>
      <c r="BD168" s="37">
        <v>10</v>
      </c>
      <c r="BE168" s="37" t="s">
        <v>375</v>
      </c>
      <c r="BF168" s="37" t="s">
        <v>376</v>
      </c>
      <c r="BG168" s="127">
        <f t="shared" si="60"/>
        <v>38</v>
      </c>
      <c r="BH168" s="75">
        <v>73</v>
      </c>
      <c r="BI168" s="75">
        <v>103</v>
      </c>
      <c r="BJ168" s="12"/>
      <c r="BK168" s="12"/>
      <c r="BL168" s="12"/>
    </row>
    <row r="169" spans="1:64" s="1" customFormat="1" x14ac:dyDescent="0.3">
      <c r="A169" s="28" t="s">
        <v>160</v>
      </c>
      <c r="B169" s="28" t="s">
        <v>176</v>
      </c>
      <c r="C169" s="29" t="s">
        <v>231</v>
      </c>
      <c r="D169" s="29" t="s">
        <v>234</v>
      </c>
      <c r="E169" s="102">
        <v>14339</v>
      </c>
      <c r="F169" s="30">
        <v>147.69999999999999</v>
      </c>
      <c r="G169" s="36">
        <f t="shared" si="62"/>
        <v>10</v>
      </c>
      <c r="H169" s="29" t="s">
        <v>351</v>
      </c>
      <c r="I169" s="69">
        <f t="shared" si="63"/>
        <v>5</v>
      </c>
      <c r="J169" s="32">
        <v>1</v>
      </c>
      <c r="K169" s="32">
        <v>0</v>
      </c>
      <c r="L169" s="32">
        <v>0</v>
      </c>
      <c r="M169" s="32">
        <v>1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3">
        <v>5981</v>
      </c>
      <c r="V169" s="32">
        <v>1</v>
      </c>
      <c r="W169" s="32">
        <v>0</v>
      </c>
      <c r="X169" s="32">
        <v>0</v>
      </c>
      <c r="Y169" s="32">
        <v>0</v>
      </c>
      <c r="Z169" s="32">
        <v>0</v>
      </c>
      <c r="AA169" s="32">
        <v>0</v>
      </c>
      <c r="AB169" s="32">
        <v>0</v>
      </c>
      <c r="AC169" s="32">
        <v>0</v>
      </c>
      <c r="AD169" s="32">
        <v>0</v>
      </c>
      <c r="AE169" s="32">
        <v>0</v>
      </c>
      <c r="AF169" s="42">
        <v>0</v>
      </c>
      <c r="AG169" s="31">
        <f t="shared" si="47"/>
        <v>1</v>
      </c>
      <c r="AH169" s="25">
        <f t="shared" si="48"/>
        <v>179.43</v>
      </c>
      <c r="AI169" s="25">
        <f t="shared" si="49"/>
        <v>55</v>
      </c>
      <c r="AJ169" s="34">
        <v>1</v>
      </c>
      <c r="AK169" s="25">
        <v>54</v>
      </c>
      <c r="AL169" s="112">
        <f t="shared" si="50"/>
        <v>5.3828999999999994</v>
      </c>
      <c r="AM169" s="35">
        <f t="shared" si="64"/>
        <v>69.34737780750153</v>
      </c>
      <c r="AN169" s="36">
        <f t="shared" si="52"/>
        <v>5</v>
      </c>
      <c r="AO169" s="35">
        <f t="shared" si="53"/>
        <v>30.65262219249847</v>
      </c>
      <c r="AP169" s="30">
        <f t="shared" si="54"/>
        <v>37.540274775088918</v>
      </c>
      <c r="AQ169" s="107">
        <f t="shared" si="55"/>
        <v>6.9739870283841263</v>
      </c>
      <c r="AR169" s="109">
        <f t="shared" si="56"/>
        <v>81.422653216667598</v>
      </c>
      <c r="AS169" s="34">
        <f t="shared" si="57"/>
        <v>8</v>
      </c>
      <c r="AT169" s="37">
        <v>4</v>
      </c>
      <c r="AU169" s="38">
        <f t="shared" si="58"/>
        <v>27.895948113536505</v>
      </c>
      <c r="AV169" s="37">
        <v>0</v>
      </c>
      <c r="AW169" s="66" t="s">
        <v>400</v>
      </c>
      <c r="AX169" s="37">
        <v>2</v>
      </c>
      <c r="AY169" s="37">
        <f t="shared" si="65"/>
        <v>16</v>
      </c>
      <c r="AZ169" s="37">
        <v>4</v>
      </c>
      <c r="BA169" s="37">
        <f t="shared" si="61"/>
        <v>32</v>
      </c>
      <c r="BB169" s="37">
        <v>0</v>
      </c>
      <c r="BC169" s="37">
        <v>1</v>
      </c>
      <c r="BD169" s="37">
        <v>10</v>
      </c>
      <c r="BE169" s="37" t="s">
        <v>375</v>
      </c>
      <c r="BF169" s="37" t="s">
        <v>376</v>
      </c>
      <c r="BG169" s="127">
        <f t="shared" si="60"/>
        <v>38</v>
      </c>
      <c r="BH169" s="75">
        <v>37</v>
      </c>
      <c r="BI169" s="75">
        <v>80</v>
      </c>
      <c r="BJ169" s="12"/>
      <c r="BK169" s="12"/>
      <c r="BL169" s="12"/>
    </row>
    <row r="170" spans="1:64" s="1" customFormat="1" x14ac:dyDescent="0.3">
      <c r="A170" s="28" t="s">
        <v>160</v>
      </c>
      <c r="B170" s="28" t="s">
        <v>176</v>
      </c>
      <c r="C170" s="29" t="s">
        <v>231</v>
      </c>
      <c r="D170" s="29" t="s">
        <v>232</v>
      </c>
      <c r="E170" s="102">
        <v>19995</v>
      </c>
      <c r="F170" s="30">
        <v>213.9</v>
      </c>
      <c r="G170" s="36">
        <f t="shared" si="62"/>
        <v>10</v>
      </c>
      <c r="H170" s="29" t="s">
        <v>352</v>
      </c>
      <c r="I170" s="69">
        <f t="shared" si="63"/>
        <v>3</v>
      </c>
      <c r="J170" s="32">
        <v>2</v>
      </c>
      <c r="K170" s="32">
        <v>1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3">
        <v>15503</v>
      </c>
      <c r="V170" s="32">
        <v>3</v>
      </c>
      <c r="W170" s="32">
        <v>0</v>
      </c>
      <c r="X170" s="32">
        <v>0</v>
      </c>
      <c r="Y170" s="32">
        <v>0</v>
      </c>
      <c r="Z170" s="32">
        <v>0</v>
      </c>
      <c r="AA170" s="32">
        <v>0</v>
      </c>
      <c r="AB170" s="32">
        <v>0</v>
      </c>
      <c r="AC170" s="32">
        <v>0</v>
      </c>
      <c r="AD170" s="32">
        <v>0</v>
      </c>
      <c r="AE170" s="32">
        <v>0</v>
      </c>
      <c r="AF170" s="42">
        <v>0</v>
      </c>
      <c r="AG170" s="31">
        <f t="shared" si="47"/>
        <v>3</v>
      </c>
      <c r="AH170" s="25">
        <f t="shared" si="48"/>
        <v>465.09</v>
      </c>
      <c r="AI170" s="25">
        <f t="shared" si="49"/>
        <v>162</v>
      </c>
      <c r="AJ170" s="34">
        <v>1</v>
      </c>
      <c r="AK170" s="25">
        <v>161</v>
      </c>
      <c r="AL170" s="112">
        <f t="shared" si="50"/>
        <v>13.9527</v>
      </c>
      <c r="AM170" s="35">
        <f t="shared" si="64"/>
        <v>65.168031993807645</v>
      </c>
      <c r="AN170" s="36">
        <f t="shared" si="52"/>
        <v>5</v>
      </c>
      <c r="AO170" s="35">
        <f t="shared" si="53"/>
        <v>34.831968006192355</v>
      </c>
      <c r="AP170" s="30">
        <f t="shared" si="54"/>
        <v>69.780945236309066</v>
      </c>
      <c r="AQ170" s="107">
        <f t="shared" si="55"/>
        <v>5.0012503125781445</v>
      </c>
      <c r="AR170" s="109">
        <f t="shared" si="56"/>
        <v>92.832928393787569</v>
      </c>
      <c r="AS170" s="34">
        <f t="shared" si="57"/>
        <v>8</v>
      </c>
      <c r="AT170" s="37">
        <v>5</v>
      </c>
      <c r="AU170" s="38">
        <f t="shared" si="58"/>
        <v>25.006251562890725</v>
      </c>
      <c r="AV170" s="37">
        <v>1</v>
      </c>
      <c r="AW170" s="66" t="s">
        <v>455</v>
      </c>
      <c r="AX170" s="37">
        <v>4</v>
      </c>
      <c r="AY170" s="37">
        <f t="shared" si="65"/>
        <v>32</v>
      </c>
      <c r="AZ170" s="37">
        <v>8</v>
      </c>
      <c r="BA170" s="37">
        <f t="shared" si="61"/>
        <v>64</v>
      </c>
      <c r="BB170" s="37">
        <v>0</v>
      </c>
      <c r="BC170" s="37">
        <v>6</v>
      </c>
      <c r="BD170" s="37">
        <v>10</v>
      </c>
      <c r="BE170" s="37" t="s">
        <v>375</v>
      </c>
      <c r="BF170" s="37" t="s">
        <v>376</v>
      </c>
      <c r="BG170" s="127">
        <f t="shared" si="60"/>
        <v>36</v>
      </c>
      <c r="BH170" s="75">
        <v>138</v>
      </c>
      <c r="BI170" s="75">
        <v>216</v>
      </c>
      <c r="BJ170" s="12"/>
      <c r="BK170" s="12"/>
      <c r="BL170" s="12"/>
    </row>
    <row r="171" spans="1:64" s="1" customFormat="1" x14ac:dyDescent="0.3">
      <c r="A171" s="28" t="s">
        <v>160</v>
      </c>
      <c r="B171" s="28" t="s">
        <v>176</v>
      </c>
      <c r="C171" s="29" t="s">
        <v>176</v>
      </c>
      <c r="D171" s="29" t="s">
        <v>237</v>
      </c>
      <c r="E171" s="102">
        <v>4325</v>
      </c>
      <c r="F171" s="30">
        <v>94.3</v>
      </c>
      <c r="G171" s="36">
        <f t="shared" si="62"/>
        <v>8</v>
      </c>
      <c r="H171" s="29" t="s">
        <v>352</v>
      </c>
      <c r="I171" s="69">
        <f t="shared" si="63"/>
        <v>3</v>
      </c>
      <c r="J171" s="32">
        <v>1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3">
        <v>3510</v>
      </c>
      <c r="V171" s="32">
        <v>0</v>
      </c>
      <c r="W171" s="32">
        <v>0</v>
      </c>
      <c r="X171" s="32">
        <v>0</v>
      </c>
      <c r="Y171" s="32">
        <v>0</v>
      </c>
      <c r="Z171" s="32">
        <v>0</v>
      </c>
      <c r="AA171" s="32">
        <v>0</v>
      </c>
      <c r="AB171" s="32">
        <v>0</v>
      </c>
      <c r="AC171" s="32">
        <v>0</v>
      </c>
      <c r="AD171" s="32">
        <v>0</v>
      </c>
      <c r="AE171" s="32">
        <v>0</v>
      </c>
      <c r="AF171" s="42">
        <v>0</v>
      </c>
      <c r="AG171" s="31">
        <f t="shared" si="47"/>
        <v>0</v>
      </c>
      <c r="AH171" s="25">
        <f t="shared" si="48"/>
        <v>105.3</v>
      </c>
      <c r="AI171" s="25">
        <f t="shared" si="49"/>
        <v>40</v>
      </c>
      <c r="AJ171" s="34">
        <v>0</v>
      </c>
      <c r="AK171" s="25">
        <v>40</v>
      </c>
      <c r="AL171" s="112">
        <f t="shared" si="50"/>
        <v>3.1589999999999998</v>
      </c>
      <c r="AM171" s="35">
        <f t="shared" si="64"/>
        <v>62.013295346628681</v>
      </c>
      <c r="AN171" s="36">
        <f t="shared" si="52"/>
        <v>5</v>
      </c>
      <c r="AO171" s="35">
        <f t="shared" si="53"/>
        <v>37.986704653371319</v>
      </c>
      <c r="AP171" s="30">
        <f t="shared" si="54"/>
        <v>73.040462427745652</v>
      </c>
      <c r="AQ171" s="107">
        <f t="shared" si="55"/>
        <v>0</v>
      </c>
      <c r="AR171" s="109">
        <f t="shared" si="56"/>
        <v>100</v>
      </c>
      <c r="AS171" s="34">
        <f t="shared" si="57"/>
        <v>10</v>
      </c>
      <c r="AT171" s="37">
        <v>1</v>
      </c>
      <c r="AU171" s="38">
        <f t="shared" si="58"/>
        <v>23.121387283236995</v>
      </c>
      <c r="AV171" s="37">
        <v>0</v>
      </c>
      <c r="AW171" s="66" t="s">
        <v>455</v>
      </c>
      <c r="AX171" s="37">
        <v>2</v>
      </c>
      <c r="AY171" s="37">
        <f t="shared" si="65"/>
        <v>16</v>
      </c>
      <c r="AZ171" s="37">
        <v>3</v>
      </c>
      <c r="BA171" s="37">
        <f t="shared" ref="BA171:BA202" si="66">+AZ171*8</f>
        <v>24</v>
      </c>
      <c r="BB171" s="37">
        <v>0</v>
      </c>
      <c r="BC171" s="37">
        <v>2</v>
      </c>
      <c r="BD171" s="37">
        <v>10</v>
      </c>
      <c r="BE171" s="37" t="s">
        <v>375</v>
      </c>
      <c r="BF171" s="37" t="s">
        <v>376</v>
      </c>
      <c r="BG171" s="127">
        <f t="shared" si="60"/>
        <v>36</v>
      </c>
      <c r="BH171" s="75">
        <v>32</v>
      </c>
      <c r="BI171" s="75">
        <v>68</v>
      </c>
      <c r="BJ171" s="12"/>
      <c r="BK171" s="12"/>
      <c r="BL171" s="12"/>
    </row>
    <row r="172" spans="1:64" s="1" customFormat="1" x14ac:dyDescent="0.3">
      <c r="A172" s="28" t="s">
        <v>160</v>
      </c>
      <c r="B172" s="28" t="s">
        <v>176</v>
      </c>
      <c r="C172" s="29" t="s">
        <v>218</v>
      </c>
      <c r="D172" s="29" t="s">
        <v>223</v>
      </c>
      <c r="E172" s="102">
        <v>10155</v>
      </c>
      <c r="F172" s="30">
        <v>208.2</v>
      </c>
      <c r="G172" s="36">
        <f t="shared" si="62"/>
        <v>10</v>
      </c>
      <c r="H172" s="29" t="s">
        <v>352</v>
      </c>
      <c r="I172" s="69">
        <f t="shared" si="63"/>
        <v>3</v>
      </c>
      <c r="J172" s="32">
        <v>0</v>
      </c>
      <c r="K172" s="32">
        <v>0</v>
      </c>
      <c r="L172" s="32">
        <v>0</v>
      </c>
      <c r="M172" s="32">
        <v>1</v>
      </c>
      <c r="N172" s="32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3">
        <v>5774</v>
      </c>
      <c r="V172" s="32">
        <v>2</v>
      </c>
      <c r="W172" s="32">
        <v>0</v>
      </c>
      <c r="X172" s="32">
        <v>0</v>
      </c>
      <c r="Y172" s="32">
        <v>0</v>
      </c>
      <c r="Z172" s="32">
        <v>0</v>
      </c>
      <c r="AA172" s="32">
        <v>0</v>
      </c>
      <c r="AB172" s="32">
        <v>0</v>
      </c>
      <c r="AC172" s="32">
        <v>0</v>
      </c>
      <c r="AD172" s="32">
        <v>0</v>
      </c>
      <c r="AE172" s="32">
        <v>0</v>
      </c>
      <c r="AF172" s="42">
        <v>0</v>
      </c>
      <c r="AG172" s="31">
        <f t="shared" si="47"/>
        <v>2</v>
      </c>
      <c r="AH172" s="25">
        <f t="shared" si="48"/>
        <v>173.22</v>
      </c>
      <c r="AI172" s="25">
        <f t="shared" si="49"/>
        <v>147</v>
      </c>
      <c r="AJ172" s="34">
        <v>2</v>
      </c>
      <c r="AK172" s="25">
        <v>145</v>
      </c>
      <c r="AL172" s="112">
        <f t="shared" si="50"/>
        <v>5.1966000000000001</v>
      </c>
      <c r="AM172" s="35">
        <f t="shared" si="64"/>
        <v>15.136820228611015</v>
      </c>
      <c r="AN172" s="36">
        <f t="shared" si="52"/>
        <v>3</v>
      </c>
      <c r="AO172" s="35">
        <f t="shared" si="53"/>
        <v>84.863179771388985</v>
      </c>
      <c r="AP172" s="30">
        <f t="shared" si="54"/>
        <v>51.172821270310187</v>
      </c>
      <c r="AQ172" s="107">
        <f t="shared" si="55"/>
        <v>19.694731659281143</v>
      </c>
      <c r="AR172" s="109">
        <f t="shared" si="56"/>
        <v>61.51329715583266</v>
      </c>
      <c r="AS172" s="34">
        <f t="shared" si="57"/>
        <v>5</v>
      </c>
      <c r="AT172" s="37">
        <v>0</v>
      </c>
      <c r="AU172" s="38">
        <f t="shared" si="58"/>
        <v>0</v>
      </c>
      <c r="AV172" s="37">
        <v>1</v>
      </c>
      <c r="AW172" s="66"/>
      <c r="AX172" s="37">
        <v>26</v>
      </c>
      <c r="AY172" s="37">
        <f t="shared" si="65"/>
        <v>208</v>
      </c>
      <c r="AZ172" s="37">
        <v>54</v>
      </c>
      <c r="BA172" s="37">
        <f t="shared" si="66"/>
        <v>432</v>
      </c>
      <c r="BB172" s="37">
        <v>7</v>
      </c>
      <c r="BC172" s="37">
        <v>2</v>
      </c>
      <c r="BD172" s="37">
        <v>10</v>
      </c>
      <c r="BE172" s="37" t="s">
        <v>375</v>
      </c>
      <c r="BF172" s="37" t="s">
        <v>376</v>
      </c>
      <c r="BG172" s="127">
        <f t="shared" si="60"/>
        <v>31</v>
      </c>
      <c r="BH172" s="75">
        <v>72</v>
      </c>
      <c r="BI172" s="75">
        <v>45</v>
      </c>
      <c r="BJ172" s="12"/>
      <c r="BK172" s="12"/>
      <c r="BL172" s="12"/>
    </row>
    <row r="173" spans="1:64" s="1" customFormat="1" x14ac:dyDescent="0.3">
      <c r="A173" s="28" t="s">
        <v>160</v>
      </c>
      <c r="B173" s="28" t="s">
        <v>176</v>
      </c>
      <c r="C173" s="29" t="s">
        <v>176</v>
      </c>
      <c r="D173" s="29" t="s">
        <v>235</v>
      </c>
      <c r="E173" s="102">
        <v>20710</v>
      </c>
      <c r="F173" s="30">
        <v>47.9</v>
      </c>
      <c r="G173" s="36">
        <f t="shared" si="62"/>
        <v>3</v>
      </c>
      <c r="H173" s="29" t="s">
        <v>351</v>
      </c>
      <c r="I173" s="69">
        <f t="shared" si="63"/>
        <v>5</v>
      </c>
      <c r="J173" s="32">
        <v>4</v>
      </c>
      <c r="K173" s="32">
        <v>1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3">
        <v>16366</v>
      </c>
      <c r="V173" s="32">
        <v>3</v>
      </c>
      <c r="W173" s="32">
        <v>0</v>
      </c>
      <c r="X173" s="32">
        <v>1</v>
      </c>
      <c r="Y173" s="32">
        <v>0</v>
      </c>
      <c r="Z173" s="32">
        <v>0</v>
      </c>
      <c r="AA173" s="32">
        <v>0</v>
      </c>
      <c r="AB173" s="32">
        <v>0</v>
      </c>
      <c r="AC173" s="32">
        <v>0</v>
      </c>
      <c r="AD173" s="32">
        <v>0</v>
      </c>
      <c r="AE173" s="32">
        <v>0</v>
      </c>
      <c r="AF173" s="42">
        <v>0</v>
      </c>
      <c r="AG173" s="31">
        <f t="shared" si="47"/>
        <v>4</v>
      </c>
      <c r="AH173" s="25">
        <f t="shared" si="48"/>
        <v>490.98</v>
      </c>
      <c r="AI173" s="25">
        <f t="shared" si="49"/>
        <v>164</v>
      </c>
      <c r="AJ173" s="34">
        <v>0</v>
      </c>
      <c r="AK173" s="25">
        <v>164</v>
      </c>
      <c r="AL173" s="112">
        <f t="shared" si="50"/>
        <v>14.7294</v>
      </c>
      <c r="AM173" s="35">
        <f t="shared" si="64"/>
        <v>66.59741741007781</v>
      </c>
      <c r="AN173" s="36">
        <f t="shared" si="52"/>
        <v>5</v>
      </c>
      <c r="AO173" s="35">
        <f t="shared" si="53"/>
        <v>33.402582589922197</v>
      </c>
      <c r="AP173" s="30">
        <f t="shared" si="54"/>
        <v>71.122163206180588</v>
      </c>
      <c r="AQ173" s="107">
        <f t="shared" si="55"/>
        <v>0</v>
      </c>
      <c r="AR173" s="109">
        <f t="shared" si="56"/>
        <v>100</v>
      </c>
      <c r="AS173" s="34">
        <f t="shared" si="57"/>
        <v>10</v>
      </c>
      <c r="AT173" s="37">
        <v>3</v>
      </c>
      <c r="AU173" s="38">
        <f t="shared" si="58"/>
        <v>14.48575567358764</v>
      </c>
      <c r="AV173" s="37">
        <v>1</v>
      </c>
      <c r="AW173" s="66"/>
      <c r="AX173" s="37">
        <v>1</v>
      </c>
      <c r="AY173" s="37">
        <f t="shared" si="65"/>
        <v>8</v>
      </c>
      <c r="AZ173" s="37">
        <v>2</v>
      </c>
      <c r="BA173" s="37">
        <f t="shared" si="66"/>
        <v>16</v>
      </c>
      <c r="BB173" s="37">
        <v>1</v>
      </c>
      <c r="BC173" s="37">
        <v>2</v>
      </c>
      <c r="BD173" s="37">
        <v>10</v>
      </c>
      <c r="BE173" s="37" t="s">
        <v>375</v>
      </c>
      <c r="BF173" s="37" t="s">
        <v>375</v>
      </c>
      <c r="BG173" s="127">
        <f t="shared" si="60"/>
        <v>33</v>
      </c>
      <c r="BH173" s="75">
        <v>89</v>
      </c>
      <c r="BI173" s="75">
        <v>154</v>
      </c>
      <c r="BJ173" s="12"/>
      <c r="BK173" s="12"/>
      <c r="BL173" s="12"/>
    </row>
    <row r="174" spans="1:64" s="1" customFormat="1" x14ac:dyDescent="0.3">
      <c r="A174" s="28" t="s">
        <v>160</v>
      </c>
      <c r="B174" s="28" t="s">
        <v>176</v>
      </c>
      <c r="C174" s="29" t="s">
        <v>224</v>
      </c>
      <c r="D174" s="29" t="s">
        <v>227</v>
      </c>
      <c r="E174" s="102">
        <v>5737</v>
      </c>
      <c r="F174" s="30">
        <v>165.6</v>
      </c>
      <c r="G174" s="36">
        <f t="shared" si="62"/>
        <v>10</v>
      </c>
      <c r="H174" s="29" t="s">
        <v>349</v>
      </c>
      <c r="I174" s="69">
        <f t="shared" si="63"/>
        <v>10</v>
      </c>
      <c r="J174" s="32">
        <v>3</v>
      </c>
      <c r="K174" s="32">
        <v>1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3">
        <v>5326</v>
      </c>
      <c r="V174" s="32">
        <v>1</v>
      </c>
      <c r="W174" s="32">
        <v>0</v>
      </c>
      <c r="X174" s="32">
        <v>0</v>
      </c>
      <c r="Y174" s="32">
        <v>0</v>
      </c>
      <c r="Z174" s="32">
        <v>0</v>
      </c>
      <c r="AA174" s="32">
        <v>0</v>
      </c>
      <c r="AB174" s="32">
        <v>0</v>
      </c>
      <c r="AC174" s="32">
        <v>0</v>
      </c>
      <c r="AD174" s="32">
        <v>0</v>
      </c>
      <c r="AE174" s="32">
        <v>0</v>
      </c>
      <c r="AF174" s="42">
        <v>0</v>
      </c>
      <c r="AG174" s="31">
        <f t="shared" si="47"/>
        <v>1</v>
      </c>
      <c r="AH174" s="25">
        <f t="shared" si="48"/>
        <v>159.78</v>
      </c>
      <c r="AI174" s="25">
        <f t="shared" si="49"/>
        <v>56</v>
      </c>
      <c r="AJ174" s="34">
        <v>1</v>
      </c>
      <c r="AK174" s="25">
        <v>55</v>
      </c>
      <c r="AL174" s="112">
        <f t="shared" si="50"/>
        <v>4.7934000000000001</v>
      </c>
      <c r="AM174" s="35">
        <f t="shared" si="64"/>
        <v>64.951808737013394</v>
      </c>
      <c r="AN174" s="36">
        <f t="shared" si="52"/>
        <v>5</v>
      </c>
      <c r="AO174" s="35">
        <f t="shared" si="53"/>
        <v>35.048191262986606</v>
      </c>
      <c r="AP174" s="30">
        <f t="shared" si="54"/>
        <v>83.552379292313063</v>
      </c>
      <c r="AQ174" s="107">
        <f t="shared" si="55"/>
        <v>17.430712916158271</v>
      </c>
      <c r="AR174" s="109">
        <f t="shared" si="56"/>
        <v>79.137981391079407</v>
      </c>
      <c r="AS174" s="34">
        <f t="shared" si="57"/>
        <v>8</v>
      </c>
      <c r="AT174" s="37">
        <v>0</v>
      </c>
      <c r="AU174" s="38">
        <f t="shared" si="58"/>
        <v>0</v>
      </c>
      <c r="AV174" s="37">
        <v>0</v>
      </c>
      <c r="AW174" s="66" t="s">
        <v>456</v>
      </c>
      <c r="AX174" s="37">
        <v>1</v>
      </c>
      <c r="AY174" s="37">
        <f t="shared" si="65"/>
        <v>8</v>
      </c>
      <c r="AZ174" s="37">
        <v>2</v>
      </c>
      <c r="BA174" s="37">
        <f t="shared" si="66"/>
        <v>16</v>
      </c>
      <c r="BB174" s="37">
        <v>0</v>
      </c>
      <c r="BC174" s="37">
        <v>4</v>
      </c>
      <c r="BD174" s="37">
        <v>0</v>
      </c>
      <c r="BE174" s="37" t="s">
        <v>375</v>
      </c>
      <c r="BF174" s="37" t="s">
        <v>376</v>
      </c>
      <c r="BG174" s="127">
        <f t="shared" si="60"/>
        <v>33</v>
      </c>
      <c r="BH174" s="75">
        <v>27</v>
      </c>
      <c r="BI174" s="75">
        <v>22</v>
      </c>
      <c r="BJ174" s="12"/>
      <c r="BK174" s="12"/>
      <c r="BL174" s="12"/>
    </row>
    <row r="175" spans="1:64" s="1" customFormat="1" x14ac:dyDescent="0.3">
      <c r="A175" s="28" t="s">
        <v>160</v>
      </c>
      <c r="B175" s="28" t="s">
        <v>176</v>
      </c>
      <c r="C175" s="29" t="s">
        <v>224</v>
      </c>
      <c r="D175" s="29" t="s">
        <v>225</v>
      </c>
      <c r="E175" s="102">
        <v>8825</v>
      </c>
      <c r="F175" s="30">
        <v>79.599999999999994</v>
      </c>
      <c r="G175" s="36">
        <f t="shared" si="62"/>
        <v>8</v>
      </c>
      <c r="H175" s="29" t="s">
        <v>349</v>
      </c>
      <c r="I175" s="69">
        <f t="shared" si="63"/>
        <v>10</v>
      </c>
      <c r="J175" s="32">
        <v>3</v>
      </c>
      <c r="K175" s="32">
        <v>1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3">
        <v>7064</v>
      </c>
      <c r="V175" s="32">
        <v>2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42">
        <v>0</v>
      </c>
      <c r="AG175" s="31">
        <f t="shared" si="47"/>
        <v>2</v>
      </c>
      <c r="AH175" s="25">
        <f t="shared" si="48"/>
        <v>211.92</v>
      </c>
      <c r="AI175" s="25">
        <f t="shared" si="49"/>
        <v>97</v>
      </c>
      <c r="AJ175" s="34">
        <v>1</v>
      </c>
      <c r="AK175" s="25">
        <v>96</v>
      </c>
      <c r="AL175" s="112">
        <f t="shared" si="50"/>
        <v>6.3575999999999997</v>
      </c>
      <c r="AM175" s="35">
        <f t="shared" si="64"/>
        <v>54.22801057002642</v>
      </c>
      <c r="AN175" s="36">
        <f t="shared" si="52"/>
        <v>5</v>
      </c>
      <c r="AO175" s="35">
        <f t="shared" si="53"/>
        <v>45.771989429973573</v>
      </c>
      <c r="AP175" s="30">
        <f t="shared" si="54"/>
        <v>72.040793201133141</v>
      </c>
      <c r="AQ175" s="107">
        <f t="shared" si="55"/>
        <v>11.331444759206798</v>
      </c>
      <c r="AR175" s="109">
        <f t="shared" si="56"/>
        <v>84.270794010318355</v>
      </c>
      <c r="AS175" s="34">
        <f t="shared" si="57"/>
        <v>8</v>
      </c>
      <c r="AT175" s="37">
        <v>2</v>
      </c>
      <c r="AU175" s="38">
        <f t="shared" si="58"/>
        <v>22.662889518413596</v>
      </c>
      <c r="AV175" s="37">
        <v>1</v>
      </c>
      <c r="AW175" s="66"/>
      <c r="AX175" s="37">
        <v>1</v>
      </c>
      <c r="AY175" s="37">
        <f t="shared" si="65"/>
        <v>8</v>
      </c>
      <c r="AZ175" s="37">
        <v>1</v>
      </c>
      <c r="BA175" s="37">
        <f t="shared" si="66"/>
        <v>8</v>
      </c>
      <c r="BB175" s="37">
        <v>1</v>
      </c>
      <c r="BC175" s="37">
        <v>3</v>
      </c>
      <c r="BD175" s="37">
        <v>0</v>
      </c>
      <c r="BE175" s="37" t="s">
        <v>375</v>
      </c>
      <c r="BF175" s="37" t="s">
        <v>376</v>
      </c>
      <c r="BG175" s="128">
        <f t="shared" si="60"/>
        <v>31</v>
      </c>
      <c r="BH175" s="75">
        <v>43</v>
      </c>
      <c r="BI175" s="75">
        <v>67</v>
      </c>
    </row>
    <row r="176" spans="1:64" s="1" customFormat="1" x14ac:dyDescent="0.3">
      <c r="A176" s="28" t="s">
        <v>160</v>
      </c>
      <c r="B176" s="28" t="s">
        <v>176</v>
      </c>
      <c r="C176" s="29" t="s">
        <v>176</v>
      </c>
      <c r="D176" s="29" t="s">
        <v>239</v>
      </c>
      <c r="E176" s="102">
        <v>3523</v>
      </c>
      <c r="F176" s="30">
        <v>44.7</v>
      </c>
      <c r="G176" s="36">
        <f t="shared" si="62"/>
        <v>3</v>
      </c>
      <c r="H176" s="29" t="s">
        <v>351</v>
      </c>
      <c r="I176" s="69">
        <f t="shared" si="63"/>
        <v>5</v>
      </c>
      <c r="J176" s="32">
        <v>1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3">
        <v>1709</v>
      </c>
      <c r="V176" s="32">
        <v>1</v>
      </c>
      <c r="W176" s="32">
        <v>0</v>
      </c>
      <c r="X176" s="32">
        <v>0</v>
      </c>
      <c r="Y176" s="32">
        <v>0</v>
      </c>
      <c r="Z176" s="32">
        <v>0</v>
      </c>
      <c r="AA176" s="32">
        <v>0</v>
      </c>
      <c r="AB176" s="32">
        <v>0</v>
      </c>
      <c r="AC176" s="32">
        <v>0</v>
      </c>
      <c r="AD176" s="32">
        <v>0</v>
      </c>
      <c r="AE176" s="32">
        <v>0</v>
      </c>
      <c r="AF176" s="42">
        <v>0</v>
      </c>
      <c r="AG176" s="31">
        <f t="shared" si="47"/>
        <v>1</v>
      </c>
      <c r="AH176" s="25">
        <f t="shared" si="48"/>
        <v>51.27</v>
      </c>
      <c r="AI176" s="25">
        <f t="shared" si="49"/>
        <v>18</v>
      </c>
      <c r="AJ176" s="34">
        <v>1</v>
      </c>
      <c r="AK176" s="25">
        <v>17</v>
      </c>
      <c r="AL176" s="112">
        <f t="shared" si="50"/>
        <v>1.5381</v>
      </c>
      <c r="AM176" s="35">
        <f t="shared" si="64"/>
        <v>64.891749561146867</v>
      </c>
      <c r="AN176" s="36">
        <f t="shared" si="52"/>
        <v>5</v>
      </c>
      <c r="AO176" s="35">
        <f t="shared" si="53"/>
        <v>35.108250438853126</v>
      </c>
      <c r="AP176" s="30">
        <f t="shared" si="54"/>
        <v>43.658813511212031</v>
      </c>
      <c r="AQ176" s="107">
        <f t="shared" si="55"/>
        <v>28.384899233607719</v>
      </c>
      <c r="AR176" s="109">
        <f t="shared" si="56"/>
        <v>34.98472140953124</v>
      </c>
      <c r="AS176" s="34">
        <f t="shared" si="57"/>
        <v>3</v>
      </c>
      <c r="AT176" s="37">
        <v>0</v>
      </c>
      <c r="AU176" s="38">
        <f t="shared" si="58"/>
        <v>0</v>
      </c>
      <c r="AV176" s="37">
        <v>0</v>
      </c>
      <c r="AW176" s="66" t="s">
        <v>458</v>
      </c>
      <c r="AX176" s="37">
        <v>2</v>
      </c>
      <c r="AY176" s="37">
        <f t="shared" si="65"/>
        <v>16</v>
      </c>
      <c r="AZ176" s="37">
        <v>3</v>
      </c>
      <c r="BA176" s="37">
        <f t="shared" si="66"/>
        <v>24</v>
      </c>
      <c r="BB176" s="37">
        <v>0</v>
      </c>
      <c r="BC176" s="37">
        <v>1</v>
      </c>
      <c r="BD176" s="37">
        <v>10</v>
      </c>
      <c r="BE176" s="37" t="s">
        <v>375</v>
      </c>
      <c r="BF176" s="37" t="s">
        <v>376</v>
      </c>
      <c r="BG176" s="128">
        <f t="shared" si="60"/>
        <v>26</v>
      </c>
      <c r="BH176" s="75">
        <v>6</v>
      </c>
      <c r="BI176" s="75">
        <v>41</v>
      </c>
    </row>
    <row r="177" spans="1:61" s="1" customFormat="1" x14ac:dyDescent="0.3">
      <c r="A177" s="28" t="s">
        <v>160</v>
      </c>
      <c r="B177" s="28" t="s">
        <v>176</v>
      </c>
      <c r="C177" s="29" t="s">
        <v>224</v>
      </c>
      <c r="D177" s="29" t="s">
        <v>226</v>
      </c>
      <c r="E177" s="102">
        <v>27955</v>
      </c>
      <c r="F177" s="30">
        <v>207.2</v>
      </c>
      <c r="G177" s="36">
        <f t="shared" si="62"/>
        <v>10</v>
      </c>
      <c r="H177" s="29" t="s">
        <v>350</v>
      </c>
      <c r="I177" s="69">
        <f t="shared" si="63"/>
        <v>8</v>
      </c>
      <c r="J177" s="32">
        <v>6</v>
      </c>
      <c r="K177" s="32">
        <v>1</v>
      </c>
      <c r="L177" s="32">
        <v>0</v>
      </c>
      <c r="M177" s="32">
        <v>1</v>
      </c>
      <c r="N177" s="32">
        <v>1</v>
      </c>
      <c r="O177" s="32">
        <v>0</v>
      </c>
      <c r="P177" s="32">
        <v>0</v>
      </c>
      <c r="Q177" s="32">
        <v>1</v>
      </c>
      <c r="R177" s="32">
        <v>0</v>
      </c>
      <c r="S177" s="32">
        <v>0</v>
      </c>
      <c r="T177" s="32">
        <v>0</v>
      </c>
      <c r="U177" s="33">
        <v>27786</v>
      </c>
      <c r="V177" s="32">
        <v>8</v>
      </c>
      <c r="W177" s="32">
        <v>0</v>
      </c>
      <c r="X177" s="32">
        <v>0</v>
      </c>
      <c r="Y177" s="32">
        <v>0</v>
      </c>
      <c r="Z177" s="32">
        <v>59</v>
      </c>
      <c r="AA177" s="32">
        <v>0</v>
      </c>
      <c r="AB177" s="32">
        <v>0</v>
      </c>
      <c r="AC177" s="32">
        <v>0</v>
      </c>
      <c r="AD177" s="32">
        <v>0</v>
      </c>
      <c r="AE177" s="32">
        <v>0</v>
      </c>
      <c r="AF177" s="42">
        <v>0</v>
      </c>
      <c r="AG177" s="31">
        <f t="shared" si="47"/>
        <v>67</v>
      </c>
      <c r="AH177" s="25">
        <f t="shared" si="48"/>
        <v>833.58</v>
      </c>
      <c r="AI177" s="25">
        <f t="shared" si="49"/>
        <v>557</v>
      </c>
      <c r="AJ177" s="34">
        <v>56</v>
      </c>
      <c r="AK177" s="25">
        <v>501</v>
      </c>
      <c r="AL177" s="112">
        <f t="shared" si="50"/>
        <v>25.007400000000004</v>
      </c>
      <c r="AM177" s="35">
        <f t="shared" si="64"/>
        <v>33.179778785479499</v>
      </c>
      <c r="AN177" s="36">
        <f t="shared" si="52"/>
        <v>3</v>
      </c>
      <c r="AO177" s="35">
        <f t="shared" si="53"/>
        <v>66.820221214520501</v>
      </c>
      <c r="AP177" s="30">
        <f t="shared" si="54"/>
        <v>89.455911285995356</v>
      </c>
      <c r="AQ177" s="107">
        <f t="shared" si="55"/>
        <v>200.32194598461811</v>
      </c>
      <c r="AR177" s="109">
        <f t="shared" si="56"/>
        <v>-123.93371562017639</v>
      </c>
      <c r="AS177" s="34">
        <f t="shared" si="57"/>
        <v>0</v>
      </c>
      <c r="AT177" s="37">
        <v>4</v>
      </c>
      <c r="AU177" s="38">
        <f t="shared" si="58"/>
        <v>14.308710427472725</v>
      </c>
      <c r="AV177" s="37">
        <v>2</v>
      </c>
      <c r="AW177" s="66"/>
      <c r="AX177" s="37">
        <v>5</v>
      </c>
      <c r="AY177" s="37">
        <f t="shared" si="65"/>
        <v>40</v>
      </c>
      <c r="AZ177" s="37">
        <v>7</v>
      </c>
      <c r="BA177" s="37">
        <f t="shared" si="66"/>
        <v>56</v>
      </c>
      <c r="BB177" s="37">
        <v>1</v>
      </c>
      <c r="BC177" s="37">
        <v>4</v>
      </c>
      <c r="BD177" s="37">
        <v>5</v>
      </c>
      <c r="BE177" s="37" t="s">
        <v>375</v>
      </c>
      <c r="BF177" s="37" t="s">
        <v>376</v>
      </c>
      <c r="BG177" s="128">
        <f t="shared" si="60"/>
        <v>26</v>
      </c>
      <c r="BH177" s="75">
        <v>151</v>
      </c>
      <c r="BI177" s="75">
        <v>605</v>
      </c>
    </row>
    <row r="178" spans="1:61" s="1" customFormat="1" x14ac:dyDescent="0.3">
      <c r="A178" s="28" t="s">
        <v>160</v>
      </c>
      <c r="B178" s="28" t="s">
        <v>176</v>
      </c>
      <c r="C178" s="29" t="s">
        <v>224</v>
      </c>
      <c r="D178" s="29" t="s">
        <v>228</v>
      </c>
      <c r="E178" s="102">
        <v>6033</v>
      </c>
      <c r="F178" s="30">
        <v>31.3</v>
      </c>
      <c r="G178" s="36">
        <f t="shared" si="62"/>
        <v>3</v>
      </c>
      <c r="H178" s="29" t="s">
        <v>350</v>
      </c>
      <c r="I178" s="69">
        <f t="shared" si="63"/>
        <v>8</v>
      </c>
      <c r="J178" s="32">
        <v>3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3">
        <v>4460</v>
      </c>
      <c r="V178" s="32">
        <v>1</v>
      </c>
      <c r="W178" s="32">
        <v>0</v>
      </c>
      <c r="X178" s="32">
        <v>0</v>
      </c>
      <c r="Y178" s="32">
        <v>0</v>
      </c>
      <c r="Z178" s="32">
        <v>0</v>
      </c>
      <c r="AA178" s="32">
        <v>0</v>
      </c>
      <c r="AB178" s="32">
        <v>0</v>
      </c>
      <c r="AC178" s="32">
        <v>0</v>
      </c>
      <c r="AD178" s="32">
        <v>0</v>
      </c>
      <c r="AE178" s="32">
        <v>0</v>
      </c>
      <c r="AF178" s="42">
        <v>0</v>
      </c>
      <c r="AG178" s="31">
        <f t="shared" si="47"/>
        <v>1</v>
      </c>
      <c r="AH178" s="25">
        <f t="shared" si="48"/>
        <v>133.80000000000001</v>
      </c>
      <c r="AI178" s="25">
        <f t="shared" si="49"/>
        <v>43</v>
      </c>
      <c r="AJ178" s="34">
        <v>0</v>
      </c>
      <c r="AK178" s="25">
        <v>43</v>
      </c>
      <c r="AL178" s="112">
        <f t="shared" si="50"/>
        <v>4.0140000000000002</v>
      </c>
      <c r="AM178" s="35">
        <f t="shared" si="64"/>
        <v>67.86248131539611</v>
      </c>
      <c r="AN178" s="36">
        <f t="shared" si="52"/>
        <v>5</v>
      </c>
      <c r="AO178" s="35">
        <f t="shared" si="53"/>
        <v>32.137518684603883</v>
      </c>
      <c r="AP178" s="30">
        <f t="shared" si="54"/>
        <v>66.534062655395331</v>
      </c>
      <c r="AQ178" s="107">
        <f t="shared" si="55"/>
        <v>0</v>
      </c>
      <c r="AR178" s="109">
        <f t="shared" si="56"/>
        <v>100</v>
      </c>
      <c r="AS178" s="34">
        <f t="shared" si="57"/>
        <v>10</v>
      </c>
      <c r="AT178" s="37">
        <v>0</v>
      </c>
      <c r="AU178" s="38">
        <f t="shared" si="58"/>
        <v>0</v>
      </c>
      <c r="AV178" s="37">
        <v>1</v>
      </c>
      <c r="AW178" s="66"/>
      <c r="AX178" s="37">
        <v>2</v>
      </c>
      <c r="AY178" s="37">
        <f t="shared" si="65"/>
        <v>16</v>
      </c>
      <c r="AZ178" s="37">
        <v>7</v>
      </c>
      <c r="BA178" s="37">
        <f t="shared" si="66"/>
        <v>56</v>
      </c>
      <c r="BB178" s="37">
        <v>1</v>
      </c>
      <c r="BC178" s="37">
        <v>9</v>
      </c>
      <c r="BD178" s="37">
        <v>0</v>
      </c>
      <c r="BE178" s="37" t="s">
        <v>375</v>
      </c>
      <c r="BF178" s="37" t="s">
        <v>376</v>
      </c>
      <c r="BG178" s="128">
        <f t="shared" si="60"/>
        <v>26</v>
      </c>
      <c r="BH178" s="75">
        <v>27</v>
      </c>
      <c r="BI178" s="75">
        <v>62</v>
      </c>
    </row>
    <row r="179" spans="1:61" s="1" customFormat="1" x14ac:dyDescent="0.3">
      <c r="A179" s="28" t="s">
        <v>160</v>
      </c>
      <c r="B179" s="28" t="s">
        <v>176</v>
      </c>
      <c r="C179" s="29" t="s">
        <v>224</v>
      </c>
      <c r="D179" s="29" t="s">
        <v>229</v>
      </c>
      <c r="E179" s="102">
        <v>5744</v>
      </c>
      <c r="F179" s="30">
        <v>15.9</v>
      </c>
      <c r="G179" s="36">
        <f t="shared" si="62"/>
        <v>3</v>
      </c>
      <c r="H179" s="29" t="s">
        <v>351</v>
      </c>
      <c r="I179" s="69">
        <f t="shared" si="63"/>
        <v>5</v>
      </c>
      <c r="J179" s="32">
        <v>1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3">
        <v>4394</v>
      </c>
      <c r="V179" s="32">
        <v>1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32">
        <v>0</v>
      </c>
      <c r="AC179" s="32">
        <v>0</v>
      </c>
      <c r="AD179" s="32">
        <v>0</v>
      </c>
      <c r="AE179" s="32">
        <v>0</v>
      </c>
      <c r="AF179" s="42">
        <v>0</v>
      </c>
      <c r="AG179" s="31">
        <f t="shared" si="47"/>
        <v>1</v>
      </c>
      <c r="AH179" s="25">
        <f t="shared" si="48"/>
        <v>131.82</v>
      </c>
      <c r="AI179" s="25">
        <f t="shared" si="49"/>
        <v>8</v>
      </c>
      <c r="AJ179" s="34">
        <v>0</v>
      </c>
      <c r="AK179" s="25">
        <v>8</v>
      </c>
      <c r="AL179" s="112">
        <f t="shared" si="50"/>
        <v>3.9545999999999997</v>
      </c>
      <c r="AM179" s="35">
        <f t="shared" si="64"/>
        <v>93.931118191473217</v>
      </c>
      <c r="AN179" s="36">
        <f t="shared" si="52"/>
        <v>8</v>
      </c>
      <c r="AO179" s="35">
        <f t="shared" si="53"/>
        <v>6.0688818085267791</v>
      </c>
      <c r="AP179" s="30">
        <f t="shared" si="54"/>
        <v>68.847493036211688</v>
      </c>
      <c r="AQ179" s="107">
        <f t="shared" si="55"/>
        <v>0</v>
      </c>
      <c r="AR179" s="109">
        <f t="shared" si="56"/>
        <v>100</v>
      </c>
      <c r="AS179" s="34">
        <f t="shared" si="57"/>
        <v>10</v>
      </c>
      <c r="AT179" s="37">
        <v>1</v>
      </c>
      <c r="AU179" s="38">
        <f t="shared" si="58"/>
        <v>17.409470752089138</v>
      </c>
      <c r="AV179" s="37">
        <v>1</v>
      </c>
      <c r="AW179" s="66" t="s">
        <v>457</v>
      </c>
      <c r="AX179" s="37">
        <v>1</v>
      </c>
      <c r="AY179" s="37">
        <f t="shared" si="65"/>
        <v>8</v>
      </c>
      <c r="AZ179" s="37">
        <v>2</v>
      </c>
      <c r="BA179" s="37">
        <f t="shared" si="66"/>
        <v>16</v>
      </c>
      <c r="BB179" s="37">
        <v>0</v>
      </c>
      <c r="BC179" s="37">
        <v>0</v>
      </c>
      <c r="BD179" s="37">
        <v>0</v>
      </c>
      <c r="BE179" s="37" t="s">
        <v>375</v>
      </c>
      <c r="BF179" s="37" t="s">
        <v>376</v>
      </c>
      <c r="BG179" s="128">
        <f t="shared" si="60"/>
        <v>26</v>
      </c>
      <c r="BH179" s="75">
        <v>95</v>
      </c>
      <c r="BI179" s="75">
        <v>276</v>
      </c>
    </row>
    <row r="180" spans="1:61" s="1" customFormat="1" x14ac:dyDescent="0.3">
      <c r="A180" s="28" t="s">
        <v>160</v>
      </c>
      <c r="B180" s="28" t="s">
        <v>176</v>
      </c>
      <c r="C180" s="29" t="s">
        <v>176</v>
      </c>
      <c r="D180" s="29" t="s">
        <v>238</v>
      </c>
      <c r="E180" s="102">
        <v>247119</v>
      </c>
      <c r="F180" s="30">
        <v>191.6</v>
      </c>
      <c r="G180" s="36">
        <f t="shared" si="62"/>
        <v>10</v>
      </c>
      <c r="H180" s="29" t="s">
        <v>352</v>
      </c>
      <c r="I180" s="69">
        <f t="shared" si="63"/>
        <v>3</v>
      </c>
      <c r="J180" s="32">
        <v>12</v>
      </c>
      <c r="K180" s="32">
        <v>4</v>
      </c>
      <c r="L180" s="32">
        <v>5</v>
      </c>
      <c r="M180" s="32">
        <v>2</v>
      </c>
      <c r="N180" s="32">
        <v>1</v>
      </c>
      <c r="O180" s="32">
        <v>1</v>
      </c>
      <c r="P180" s="32">
        <v>1</v>
      </c>
      <c r="Q180" s="32">
        <v>4</v>
      </c>
      <c r="R180" s="32">
        <v>0</v>
      </c>
      <c r="S180" s="32">
        <v>0</v>
      </c>
      <c r="T180" s="32">
        <v>0</v>
      </c>
      <c r="U180" s="33">
        <v>155937</v>
      </c>
      <c r="V180" s="32">
        <v>73</v>
      </c>
      <c r="W180" s="32">
        <v>2</v>
      </c>
      <c r="X180" s="32">
        <v>0</v>
      </c>
      <c r="Y180" s="32">
        <v>0</v>
      </c>
      <c r="Z180" s="32">
        <v>13</v>
      </c>
      <c r="AA180" s="32">
        <v>0</v>
      </c>
      <c r="AB180" s="32">
        <v>0</v>
      </c>
      <c r="AC180" s="32">
        <v>0</v>
      </c>
      <c r="AD180" s="32">
        <v>0</v>
      </c>
      <c r="AE180" s="32">
        <v>0</v>
      </c>
      <c r="AF180" s="42">
        <v>0</v>
      </c>
      <c r="AG180" s="31">
        <f t="shared" si="47"/>
        <v>88</v>
      </c>
      <c r="AH180" s="25">
        <f t="shared" si="48"/>
        <v>4678.1099999999997</v>
      </c>
      <c r="AI180" s="25">
        <f t="shared" si="49"/>
        <v>2550</v>
      </c>
      <c r="AJ180" s="34">
        <v>73</v>
      </c>
      <c r="AK180" s="25">
        <v>2477</v>
      </c>
      <c r="AL180" s="112">
        <f t="shared" si="50"/>
        <v>140.34329999999997</v>
      </c>
      <c r="AM180" s="35">
        <f t="shared" si="64"/>
        <v>45.490807184952892</v>
      </c>
      <c r="AN180" s="36">
        <f t="shared" si="52"/>
        <v>3</v>
      </c>
      <c r="AO180" s="35">
        <f t="shared" si="53"/>
        <v>54.509192815047101</v>
      </c>
      <c r="AP180" s="30">
        <f t="shared" si="54"/>
        <v>56.791788571497925</v>
      </c>
      <c r="AQ180" s="107">
        <f t="shared" si="55"/>
        <v>29.540423844382666</v>
      </c>
      <c r="AR180" s="109">
        <f t="shared" si="56"/>
        <v>47.984691823549809</v>
      </c>
      <c r="AS180" s="34">
        <f t="shared" si="57"/>
        <v>3</v>
      </c>
      <c r="AT180" s="37">
        <v>54</v>
      </c>
      <c r="AU180" s="38">
        <f t="shared" si="58"/>
        <v>21.851820378036493</v>
      </c>
      <c r="AV180" s="37">
        <v>6</v>
      </c>
      <c r="AW180" s="66"/>
      <c r="AX180" s="37">
        <v>34</v>
      </c>
      <c r="AY180" s="37">
        <f t="shared" si="65"/>
        <v>272</v>
      </c>
      <c r="AZ180" s="37">
        <v>36</v>
      </c>
      <c r="BA180" s="37">
        <f t="shared" si="66"/>
        <v>288</v>
      </c>
      <c r="BB180" s="37">
        <v>8</v>
      </c>
      <c r="BC180" s="37">
        <v>17</v>
      </c>
      <c r="BD180" s="37">
        <v>5</v>
      </c>
      <c r="BE180" s="37" t="s">
        <v>375</v>
      </c>
      <c r="BF180" s="37" t="s">
        <v>376</v>
      </c>
      <c r="BG180" s="128">
        <f t="shared" si="60"/>
        <v>24</v>
      </c>
      <c r="BH180" s="75">
        <v>2063</v>
      </c>
      <c r="BI180" s="75">
        <v>2553</v>
      </c>
    </row>
    <row r="181" spans="1:61" s="1" customFormat="1" x14ac:dyDescent="0.3">
      <c r="A181" s="28" t="s">
        <v>160</v>
      </c>
      <c r="B181" s="28" t="s">
        <v>176</v>
      </c>
      <c r="C181" s="29" t="s">
        <v>224</v>
      </c>
      <c r="D181" s="29" t="s">
        <v>230</v>
      </c>
      <c r="E181" s="102">
        <v>10711</v>
      </c>
      <c r="F181" s="30">
        <v>25.2</v>
      </c>
      <c r="G181" s="36">
        <f t="shared" si="62"/>
        <v>3</v>
      </c>
      <c r="H181" s="29" t="s">
        <v>350</v>
      </c>
      <c r="I181" s="69">
        <f t="shared" si="63"/>
        <v>8</v>
      </c>
      <c r="J181" s="32">
        <v>4</v>
      </c>
      <c r="K181" s="32">
        <v>1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3">
        <v>10727</v>
      </c>
      <c r="V181" s="32">
        <v>1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32">
        <v>0</v>
      </c>
      <c r="AC181" s="32">
        <v>0</v>
      </c>
      <c r="AD181" s="32">
        <v>0</v>
      </c>
      <c r="AE181" s="32">
        <v>0</v>
      </c>
      <c r="AF181" s="42">
        <v>0</v>
      </c>
      <c r="AG181" s="31">
        <f t="shared" si="47"/>
        <v>1</v>
      </c>
      <c r="AH181" s="25">
        <f t="shared" si="48"/>
        <v>321.81</v>
      </c>
      <c r="AI181" s="25">
        <f t="shared" si="49"/>
        <v>88</v>
      </c>
      <c r="AJ181" s="34">
        <v>1</v>
      </c>
      <c r="AK181" s="25">
        <v>87</v>
      </c>
      <c r="AL181" s="112">
        <f t="shared" si="50"/>
        <v>9.654300000000001</v>
      </c>
      <c r="AM181" s="35">
        <f t="shared" si="64"/>
        <v>72.654672011435323</v>
      </c>
      <c r="AN181" s="36">
        <f t="shared" si="52"/>
        <v>5</v>
      </c>
      <c r="AO181" s="35">
        <f t="shared" si="53"/>
        <v>27.345327988564684</v>
      </c>
      <c r="AP181" s="30">
        <f t="shared" si="54"/>
        <v>90.134441228643453</v>
      </c>
      <c r="AQ181" s="107">
        <f t="shared" si="55"/>
        <v>9.3361964335729635</v>
      </c>
      <c r="AR181" s="109">
        <f t="shared" si="56"/>
        <v>89.641921216452772</v>
      </c>
      <c r="AS181" s="34">
        <f t="shared" si="57"/>
        <v>8</v>
      </c>
      <c r="AT181" s="37">
        <v>1</v>
      </c>
      <c r="AU181" s="38">
        <f t="shared" si="58"/>
        <v>9.3361964335729635</v>
      </c>
      <c r="AV181" s="37">
        <v>1</v>
      </c>
      <c r="AW181" s="66"/>
      <c r="AX181" s="37">
        <v>3</v>
      </c>
      <c r="AY181" s="37">
        <f t="shared" si="65"/>
        <v>24</v>
      </c>
      <c r="AZ181" s="37">
        <v>4</v>
      </c>
      <c r="BA181" s="37">
        <f t="shared" si="66"/>
        <v>32</v>
      </c>
      <c r="BB181" s="37">
        <v>2</v>
      </c>
      <c r="BC181" s="37">
        <v>5</v>
      </c>
      <c r="BD181" s="37">
        <v>0</v>
      </c>
      <c r="BE181" s="37" t="s">
        <v>375</v>
      </c>
      <c r="BF181" s="37" t="s">
        <v>375</v>
      </c>
      <c r="BG181" s="128">
        <f t="shared" si="60"/>
        <v>24</v>
      </c>
      <c r="BH181" s="75">
        <v>65</v>
      </c>
      <c r="BI181" s="75">
        <v>206</v>
      </c>
    </row>
    <row r="182" spans="1:61" s="1" customFormat="1" x14ac:dyDescent="0.3">
      <c r="A182" s="28" t="s">
        <v>160</v>
      </c>
      <c r="B182" s="28" t="s">
        <v>176</v>
      </c>
      <c r="C182" s="29" t="s">
        <v>176</v>
      </c>
      <c r="D182" s="29" t="s">
        <v>236</v>
      </c>
      <c r="E182" s="102">
        <v>3304</v>
      </c>
      <c r="F182" s="44">
        <v>46</v>
      </c>
      <c r="G182" s="36">
        <f t="shared" si="62"/>
        <v>3</v>
      </c>
      <c r="H182" s="29" t="s">
        <v>352</v>
      </c>
      <c r="I182" s="69">
        <f t="shared" si="63"/>
        <v>3</v>
      </c>
      <c r="J182" s="32">
        <v>1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3">
        <v>2064</v>
      </c>
      <c r="V182" s="32">
        <v>2</v>
      </c>
      <c r="W182" s="32">
        <v>0</v>
      </c>
      <c r="X182" s="32">
        <v>0</v>
      </c>
      <c r="Y182" s="32">
        <v>0</v>
      </c>
      <c r="Z182" s="32">
        <v>0</v>
      </c>
      <c r="AA182" s="32">
        <v>0</v>
      </c>
      <c r="AB182" s="32">
        <v>0</v>
      </c>
      <c r="AC182" s="32">
        <v>0</v>
      </c>
      <c r="AD182" s="32">
        <v>0</v>
      </c>
      <c r="AE182" s="32">
        <v>0</v>
      </c>
      <c r="AF182" s="42">
        <v>0</v>
      </c>
      <c r="AG182" s="31">
        <f t="shared" si="47"/>
        <v>2</v>
      </c>
      <c r="AH182" s="25">
        <f t="shared" si="48"/>
        <v>61.92</v>
      </c>
      <c r="AI182" s="25">
        <f t="shared" si="49"/>
        <v>42</v>
      </c>
      <c r="AJ182" s="34">
        <v>2</v>
      </c>
      <c r="AK182" s="25">
        <v>40</v>
      </c>
      <c r="AL182" s="112">
        <f t="shared" si="50"/>
        <v>1.8575999999999999</v>
      </c>
      <c r="AM182" s="35">
        <f t="shared" si="64"/>
        <v>32.170542635658919</v>
      </c>
      <c r="AN182" s="36">
        <f t="shared" si="52"/>
        <v>3</v>
      </c>
      <c r="AO182" s="35">
        <f t="shared" si="53"/>
        <v>67.829457364341081</v>
      </c>
      <c r="AP182" s="30">
        <f t="shared" si="54"/>
        <v>56.222760290556899</v>
      </c>
      <c r="AQ182" s="107">
        <f t="shared" si="55"/>
        <v>60.53268765133172</v>
      </c>
      <c r="AR182" s="109">
        <f t="shared" si="56"/>
        <v>-7.665805340223951</v>
      </c>
      <c r="AS182" s="34">
        <f t="shared" si="57"/>
        <v>0</v>
      </c>
      <c r="AT182" s="37">
        <v>0</v>
      </c>
      <c r="AU182" s="38">
        <f t="shared" si="58"/>
        <v>0</v>
      </c>
      <c r="AV182" s="37">
        <v>0</v>
      </c>
      <c r="AW182" s="66" t="s">
        <v>454</v>
      </c>
      <c r="AX182" s="37">
        <v>1</v>
      </c>
      <c r="AY182" s="37">
        <f t="shared" si="65"/>
        <v>8</v>
      </c>
      <c r="AZ182" s="37">
        <v>2</v>
      </c>
      <c r="BA182" s="37">
        <f t="shared" si="66"/>
        <v>16</v>
      </c>
      <c r="BB182" s="37">
        <v>0</v>
      </c>
      <c r="BC182" s="37">
        <v>4</v>
      </c>
      <c r="BD182" s="37">
        <v>10</v>
      </c>
      <c r="BE182" s="37" t="s">
        <v>375</v>
      </c>
      <c r="BF182" s="37" t="s">
        <v>375</v>
      </c>
      <c r="BG182" s="128">
        <f t="shared" si="60"/>
        <v>19</v>
      </c>
      <c r="BH182" s="75">
        <v>28</v>
      </c>
      <c r="BI182" s="75">
        <v>60</v>
      </c>
    </row>
    <row r="183" spans="1:61" s="1" customFormat="1" x14ac:dyDescent="0.3">
      <c r="A183" s="28" t="s">
        <v>160</v>
      </c>
      <c r="B183" s="28" t="s">
        <v>176</v>
      </c>
      <c r="C183" s="29" t="s">
        <v>218</v>
      </c>
      <c r="D183" s="29" t="s">
        <v>219</v>
      </c>
      <c r="E183" s="102">
        <v>11487</v>
      </c>
      <c r="F183" s="30">
        <v>51.3</v>
      </c>
      <c r="G183" s="36">
        <f t="shared" si="62"/>
        <v>5</v>
      </c>
      <c r="H183" s="29" t="s">
        <v>352</v>
      </c>
      <c r="I183" s="69">
        <f t="shared" si="63"/>
        <v>3</v>
      </c>
      <c r="J183" s="32">
        <v>2</v>
      </c>
      <c r="K183" s="32">
        <v>1</v>
      </c>
      <c r="L183" s="32">
        <v>0</v>
      </c>
      <c r="M183" s="32">
        <v>1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3">
        <v>8906</v>
      </c>
      <c r="V183" s="32">
        <v>1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32">
        <v>0</v>
      </c>
      <c r="AC183" s="32">
        <v>0</v>
      </c>
      <c r="AD183" s="32">
        <v>0</v>
      </c>
      <c r="AE183" s="32">
        <v>0</v>
      </c>
      <c r="AF183" s="42">
        <v>0</v>
      </c>
      <c r="AG183" s="31">
        <f t="shared" si="47"/>
        <v>1</v>
      </c>
      <c r="AH183" s="25">
        <f t="shared" si="48"/>
        <v>267.18</v>
      </c>
      <c r="AI183" s="25">
        <f t="shared" si="49"/>
        <v>115</v>
      </c>
      <c r="AJ183" s="34">
        <v>3</v>
      </c>
      <c r="AK183" s="25">
        <v>112</v>
      </c>
      <c r="AL183" s="112">
        <f t="shared" si="50"/>
        <v>8.0153999999999996</v>
      </c>
      <c r="AM183" s="35">
        <f t="shared" si="64"/>
        <v>56.957856126955605</v>
      </c>
      <c r="AN183" s="36">
        <f t="shared" si="52"/>
        <v>5</v>
      </c>
      <c r="AO183" s="35">
        <f t="shared" si="53"/>
        <v>43.042143873044388</v>
      </c>
      <c r="AP183" s="30">
        <f t="shared" si="54"/>
        <v>69.778009924262207</v>
      </c>
      <c r="AQ183" s="107">
        <f t="shared" si="55"/>
        <v>26.116479498563596</v>
      </c>
      <c r="AR183" s="109">
        <f t="shared" si="56"/>
        <v>62.57204880604835</v>
      </c>
      <c r="AS183" s="34">
        <f t="shared" si="57"/>
        <v>5</v>
      </c>
      <c r="AT183" s="37">
        <v>1</v>
      </c>
      <c r="AU183" s="38">
        <f t="shared" si="58"/>
        <v>8.7054931661878658</v>
      </c>
      <c r="AV183" s="37">
        <v>1</v>
      </c>
      <c r="AW183" s="66"/>
      <c r="AX183" s="37">
        <v>2</v>
      </c>
      <c r="AY183" s="37">
        <f t="shared" si="65"/>
        <v>16</v>
      </c>
      <c r="AZ183" s="37">
        <v>3</v>
      </c>
      <c r="BA183" s="37">
        <f t="shared" si="66"/>
        <v>24</v>
      </c>
      <c r="BB183" s="37">
        <v>1</v>
      </c>
      <c r="BC183" s="37">
        <v>5</v>
      </c>
      <c r="BD183" s="37">
        <v>0</v>
      </c>
      <c r="BE183" s="37" t="s">
        <v>375</v>
      </c>
      <c r="BF183" s="37" t="s">
        <v>376</v>
      </c>
      <c r="BG183" s="128">
        <f t="shared" si="60"/>
        <v>18</v>
      </c>
      <c r="BH183" s="75">
        <v>64</v>
      </c>
      <c r="BI183" s="75">
        <v>108</v>
      </c>
    </row>
    <row r="184" spans="1:61" s="1" customFormat="1" x14ac:dyDescent="0.3">
      <c r="A184" s="28" t="s">
        <v>70</v>
      </c>
      <c r="B184" s="28" t="s">
        <v>71</v>
      </c>
      <c r="C184" s="29" t="s">
        <v>94</v>
      </c>
      <c r="D184" s="29" t="s">
        <v>96</v>
      </c>
      <c r="E184" s="102">
        <v>21802</v>
      </c>
      <c r="F184" s="30">
        <v>714.4</v>
      </c>
      <c r="G184" s="36">
        <f t="shared" si="62"/>
        <v>10</v>
      </c>
      <c r="H184" s="29" t="s">
        <v>352</v>
      </c>
      <c r="I184" s="69">
        <f t="shared" si="63"/>
        <v>3</v>
      </c>
      <c r="J184" s="32">
        <v>1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3">
        <v>10924</v>
      </c>
      <c r="V184" s="32">
        <v>0</v>
      </c>
      <c r="W184" s="32">
        <v>0</v>
      </c>
      <c r="X184" s="32">
        <v>0</v>
      </c>
      <c r="Y184" s="32">
        <v>0</v>
      </c>
      <c r="Z184" s="32">
        <v>0</v>
      </c>
      <c r="AA184" s="32">
        <v>0</v>
      </c>
      <c r="AB184" s="32">
        <v>0</v>
      </c>
      <c r="AC184" s="32">
        <v>0</v>
      </c>
      <c r="AD184" s="32">
        <v>0</v>
      </c>
      <c r="AE184" s="32">
        <v>0</v>
      </c>
      <c r="AF184" s="42">
        <v>0</v>
      </c>
      <c r="AG184" s="31">
        <f t="shared" si="47"/>
        <v>0</v>
      </c>
      <c r="AH184" s="25">
        <f t="shared" si="48"/>
        <v>327.72</v>
      </c>
      <c r="AI184" s="25">
        <f t="shared" si="49"/>
        <v>74</v>
      </c>
      <c r="AJ184" s="34">
        <v>0</v>
      </c>
      <c r="AK184" s="25">
        <v>74</v>
      </c>
      <c r="AL184" s="112">
        <f t="shared" si="50"/>
        <v>9.8316000000000017</v>
      </c>
      <c r="AM184" s="35">
        <f t="shared" si="64"/>
        <v>77.419748565848906</v>
      </c>
      <c r="AN184" s="36">
        <f t="shared" si="52"/>
        <v>8</v>
      </c>
      <c r="AO184" s="35">
        <f t="shared" si="53"/>
        <v>22.580251434151101</v>
      </c>
      <c r="AP184" s="30">
        <f t="shared" si="54"/>
        <v>45.094945417851569</v>
      </c>
      <c r="AQ184" s="107">
        <f t="shared" si="55"/>
        <v>0</v>
      </c>
      <c r="AR184" s="109">
        <f t="shared" si="56"/>
        <v>100</v>
      </c>
      <c r="AS184" s="34">
        <f t="shared" si="57"/>
        <v>10</v>
      </c>
      <c r="AT184" s="37">
        <v>8</v>
      </c>
      <c r="AU184" s="38">
        <f t="shared" si="58"/>
        <v>36.693881295294005</v>
      </c>
      <c r="AV184" s="37">
        <v>0</v>
      </c>
      <c r="AW184" s="66" t="s">
        <v>394</v>
      </c>
      <c r="AX184" s="37">
        <v>1</v>
      </c>
      <c r="AY184" s="37">
        <f t="shared" si="65"/>
        <v>8</v>
      </c>
      <c r="AZ184" s="37">
        <v>3</v>
      </c>
      <c r="BA184" s="37">
        <f t="shared" si="66"/>
        <v>24</v>
      </c>
      <c r="BB184" s="37">
        <v>0</v>
      </c>
      <c r="BC184" s="37">
        <v>8</v>
      </c>
      <c r="BD184" s="37">
        <v>10</v>
      </c>
      <c r="BE184" s="37" t="s">
        <v>375</v>
      </c>
      <c r="BF184" s="37" t="s">
        <v>376</v>
      </c>
      <c r="BG184" s="127">
        <f t="shared" si="60"/>
        <v>41</v>
      </c>
      <c r="BH184" s="75">
        <v>128</v>
      </c>
      <c r="BI184" s="75">
        <v>191</v>
      </c>
    </row>
    <row r="185" spans="1:61" s="1" customFormat="1" x14ac:dyDescent="0.3">
      <c r="A185" s="28" t="s">
        <v>70</v>
      </c>
      <c r="B185" s="28" t="s">
        <v>71</v>
      </c>
      <c r="C185" s="29" t="s">
        <v>94</v>
      </c>
      <c r="D185" s="29" t="s">
        <v>97</v>
      </c>
      <c r="E185" s="102">
        <v>28706</v>
      </c>
      <c r="F185" s="40">
        <v>1180.4000000000001</v>
      </c>
      <c r="G185" s="36">
        <f t="shared" si="62"/>
        <v>10</v>
      </c>
      <c r="H185" s="29" t="s">
        <v>352</v>
      </c>
      <c r="I185" s="69">
        <f t="shared" si="63"/>
        <v>3</v>
      </c>
      <c r="J185" s="32">
        <v>1</v>
      </c>
      <c r="K185" s="32">
        <v>0</v>
      </c>
      <c r="L185" s="32">
        <v>1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3">
        <v>17934</v>
      </c>
      <c r="V185" s="32">
        <v>2</v>
      </c>
      <c r="W185" s="32">
        <v>0</v>
      </c>
      <c r="X185" s="32">
        <v>1</v>
      </c>
      <c r="Y185" s="32">
        <v>0</v>
      </c>
      <c r="Z185" s="32">
        <v>0</v>
      </c>
      <c r="AA185" s="32">
        <v>0</v>
      </c>
      <c r="AB185" s="32">
        <v>0</v>
      </c>
      <c r="AC185" s="32">
        <v>0</v>
      </c>
      <c r="AD185" s="32">
        <v>0</v>
      </c>
      <c r="AE185" s="32">
        <v>0</v>
      </c>
      <c r="AF185" s="49">
        <v>0</v>
      </c>
      <c r="AG185" s="31">
        <f t="shared" si="47"/>
        <v>3</v>
      </c>
      <c r="AH185" s="25">
        <f t="shared" si="48"/>
        <v>538.02</v>
      </c>
      <c r="AI185" s="25">
        <f t="shared" si="49"/>
        <v>99</v>
      </c>
      <c r="AJ185" s="34">
        <v>0</v>
      </c>
      <c r="AK185" s="25">
        <v>99</v>
      </c>
      <c r="AL185" s="112">
        <f t="shared" si="50"/>
        <v>16.140599999999999</v>
      </c>
      <c r="AM185" s="35">
        <f t="shared" si="64"/>
        <v>81.599197055871528</v>
      </c>
      <c r="AN185" s="36">
        <f t="shared" si="52"/>
        <v>8</v>
      </c>
      <c r="AO185" s="35">
        <f t="shared" si="53"/>
        <v>18.400802944128472</v>
      </c>
      <c r="AP185" s="30">
        <f t="shared" si="54"/>
        <v>56.227269560370651</v>
      </c>
      <c r="AQ185" s="107">
        <f t="shared" si="55"/>
        <v>0</v>
      </c>
      <c r="AR185" s="109">
        <f t="shared" si="56"/>
        <v>100</v>
      </c>
      <c r="AS185" s="34">
        <f t="shared" si="57"/>
        <v>10</v>
      </c>
      <c r="AT185" s="37">
        <v>9</v>
      </c>
      <c r="AU185" s="38">
        <f t="shared" si="58"/>
        <v>31.352330523235562</v>
      </c>
      <c r="AV185" s="37">
        <v>1</v>
      </c>
      <c r="AW185" s="66"/>
      <c r="AX185" s="37">
        <v>7</v>
      </c>
      <c r="AY185" s="37">
        <f t="shared" si="65"/>
        <v>56</v>
      </c>
      <c r="AZ185" s="37">
        <v>5</v>
      </c>
      <c r="BA185" s="37">
        <f t="shared" si="66"/>
        <v>40</v>
      </c>
      <c r="BB185" s="37">
        <v>0</v>
      </c>
      <c r="BC185" s="37">
        <v>8</v>
      </c>
      <c r="BD185" s="37">
        <v>10</v>
      </c>
      <c r="BE185" s="37" t="s">
        <v>375</v>
      </c>
      <c r="BF185" s="37" t="s">
        <v>376</v>
      </c>
      <c r="BG185" s="127">
        <f t="shared" si="60"/>
        <v>41</v>
      </c>
      <c r="BH185" s="75">
        <v>247</v>
      </c>
      <c r="BI185" s="75">
        <v>202</v>
      </c>
    </row>
    <row r="186" spans="1:61" s="1" customFormat="1" x14ac:dyDescent="0.3">
      <c r="A186" s="50" t="s">
        <v>70</v>
      </c>
      <c r="B186" s="50" t="s">
        <v>71</v>
      </c>
      <c r="C186" s="51" t="s">
        <v>76</v>
      </c>
      <c r="D186" s="51" t="s">
        <v>77</v>
      </c>
      <c r="E186" s="104">
        <v>163140</v>
      </c>
      <c r="F186" s="121">
        <v>3147.2</v>
      </c>
      <c r="G186" s="36">
        <f t="shared" si="62"/>
        <v>10</v>
      </c>
      <c r="H186" s="51" t="s">
        <v>352</v>
      </c>
      <c r="I186" s="70">
        <f t="shared" si="63"/>
        <v>3</v>
      </c>
      <c r="J186" s="49">
        <v>3</v>
      </c>
      <c r="K186" s="49">
        <v>2</v>
      </c>
      <c r="L186" s="49">
        <v>10</v>
      </c>
      <c r="M186" s="49">
        <v>1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49">
        <v>0</v>
      </c>
      <c r="T186" s="49">
        <v>0</v>
      </c>
      <c r="U186" s="54">
        <v>104847</v>
      </c>
      <c r="V186" s="49">
        <v>33</v>
      </c>
      <c r="W186" s="49">
        <v>0</v>
      </c>
      <c r="X186" s="49">
        <v>7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42">
        <v>0</v>
      </c>
      <c r="AG186" s="53">
        <f t="shared" si="47"/>
        <v>40</v>
      </c>
      <c r="AH186" s="25">
        <f t="shared" si="48"/>
        <v>3145.41</v>
      </c>
      <c r="AI186" s="25">
        <f t="shared" si="49"/>
        <v>483</v>
      </c>
      <c r="AJ186" s="55">
        <v>12</v>
      </c>
      <c r="AK186" s="26">
        <v>471</v>
      </c>
      <c r="AL186" s="112">
        <f t="shared" si="50"/>
        <v>94.362299999999991</v>
      </c>
      <c r="AM186" s="35">
        <f t="shared" si="64"/>
        <v>84.644291205280069</v>
      </c>
      <c r="AN186" s="36">
        <f t="shared" si="52"/>
        <v>8</v>
      </c>
      <c r="AO186" s="35">
        <f t="shared" si="53"/>
        <v>15.355708794719927</v>
      </c>
      <c r="AP186" s="30">
        <f t="shared" si="54"/>
        <v>57.841301949246045</v>
      </c>
      <c r="AQ186" s="107">
        <f t="shared" si="55"/>
        <v>7.3556454578889303</v>
      </c>
      <c r="AR186" s="109">
        <f t="shared" si="56"/>
        <v>87.283056898782661</v>
      </c>
      <c r="AS186" s="55">
        <f t="shared" si="57"/>
        <v>8</v>
      </c>
      <c r="AT186" s="56">
        <v>49</v>
      </c>
      <c r="AU186" s="38">
        <f t="shared" si="58"/>
        <v>30.035552286379797</v>
      </c>
      <c r="AV186" s="56">
        <v>3</v>
      </c>
      <c r="AW186" s="68"/>
      <c r="AX186" s="56">
        <v>27</v>
      </c>
      <c r="AY186" s="56">
        <f t="shared" si="65"/>
        <v>216</v>
      </c>
      <c r="AZ186" s="56">
        <v>29</v>
      </c>
      <c r="BA186" s="56">
        <f t="shared" si="66"/>
        <v>232</v>
      </c>
      <c r="BB186" s="56">
        <v>4</v>
      </c>
      <c r="BC186" s="56">
        <v>5</v>
      </c>
      <c r="BD186" s="56">
        <v>10</v>
      </c>
      <c r="BE186" s="56" t="s">
        <v>375</v>
      </c>
      <c r="BF186" s="56" t="s">
        <v>375</v>
      </c>
      <c r="BG186" s="127">
        <f t="shared" si="60"/>
        <v>39</v>
      </c>
      <c r="BH186" s="75">
        <v>1441</v>
      </c>
      <c r="BI186" s="75">
        <v>1543</v>
      </c>
    </row>
    <row r="187" spans="1:61" s="1" customFormat="1" x14ac:dyDescent="0.3">
      <c r="A187" s="28" t="s">
        <v>70</v>
      </c>
      <c r="B187" s="28" t="s">
        <v>71</v>
      </c>
      <c r="C187" s="29" t="s">
        <v>81</v>
      </c>
      <c r="D187" s="29" t="s">
        <v>82</v>
      </c>
      <c r="E187" s="102">
        <v>78141</v>
      </c>
      <c r="F187" s="40">
        <v>14471.6</v>
      </c>
      <c r="G187" s="36">
        <f t="shared" si="62"/>
        <v>10</v>
      </c>
      <c r="H187" s="29" t="s">
        <v>352</v>
      </c>
      <c r="I187" s="69">
        <f t="shared" si="63"/>
        <v>3</v>
      </c>
      <c r="J187" s="32">
        <v>2</v>
      </c>
      <c r="K187" s="32">
        <v>1</v>
      </c>
      <c r="L187" s="32">
        <v>1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3">
        <v>44843</v>
      </c>
      <c r="V187" s="32">
        <v>15</v>
      </c>
      <c r="W187" s="32">
        <v>1</v>
      </c>
      <c r="X187" s="32">
        <v>1</v>
      </c>
      <c r="Y187" s="32">
        <v>0</v>
      </c>
      <c r="Z187" s="32">
        <v>0</v>
      </c>
      <c r="AA187" s="32">
        <v>0</v>
      </c>
      <c r="AB187" s="32">
        <v>0</v>
      </c>
      <c r="AC187" s="32">
        <v>0</v>
      </c>
      <c r="AD187" s="32">
        <v>0</v>
      </c>
      <c r="AE187" s="32">
        <v>0</v>
      </c>
      <c r="AF187" s="42">
        <v>0</v>
      </c>
      <c r="AG187" s="31">
        <f t="shared" si="47"/>
        <v>17</v>
      </c>
      <c r="AH187" s="25">
        <f t="shared" si="48"/>
        <v>1345.29</v>
      </c>
      <c r="AI187" s="25">
        <f t="shared" si="49"/>
        <v>132</v>
      </c>
      <c r="AJ187" s="34">
        <v>4</v>
      </c>
      <c r="AK187" s="25">
        <v>128</v>
      </c>
      <c r="AL187" s="112">
        <f t="shared" si="50"/>
        <v>40.358699999999999</v>
      </c>
      <c r="AM187" s="35">
        <f t="shared" si="64"/>
        <v>90.187989206788117</v>
      </c>
      <c r="AN187" s="36">
        <f t="shared" si="52"/>
        <v>8</v>
      </c>
      <c r="AO187" s="35">
        <f t="shared" si="53"/>
        <v>9.8120107932118721</v>
      </c>
      <c r="AP187" s="30">
        <f t="shared" si="54"/>
        <v>51.648558375244747</v>
      </c>
      <c r="AQ187" s="107">
        <f t="shared" si="55"/>
        <v>5.1189516387043934</v>
      </c>
      <c r="AR187" s="109">
        <f t="shared" si="56"/>
        <v>90.088877986654666</v>
      </c>
      <c r="AS187" s="34">
        <f t="shared" si="57"/>
        <v>8</v>
      </c>
      <c r="AT187" s="37">
        <v>18</v>
      </c>
      <c r="AU187" s="38">
        <f t="shared" si="58"/>
        <v>23.035282374169771</v>
      </c>
      <c r="AV187" s="37">
        <v>2</v>
      </c>
      <c r="AW187" s="66"/>
      <c r="AX187" s="37">
        <v>20</v>
      </c>
      <c r="AY187" s="37">
        <f t="shared" si="65"/>
        <v>160</v>
      </c>
      <c r="AZ187" s="37">
        <v>26</v>
      </c>
      <c r="BA187" s="37">
        <f t="shared" si="66"/>
        <v>208</v>
      </c>
      <c r="BB187" s="37">
        <v>0</v>
      </c>
      <c r="BC187" s="37">
        <v>2</v>
      </c>
      <c r="BD187" s="37">
        <v>10</v>
      </c>
      <c r="BE187" s="56" t="s">
        <v>428</v>
      </c>
      <c r="BF187" s="56" t="s">
        <v>428</v>
      </c>
      <c r="BG187" s="127">
        <f t="shared" si="60"/>
        <v>39</v>
      </c>
      <c r="BH187" s="75">
        <v>360</v>
      </c>
      <c r="BI187" s="75">
        <v>516</v>
      </c>
    </row>
    <row r="188" spans="1:61" s="1" customFormat="1" x14ac:dyDescent="0.3">
      <c r="A188" s="28" t="s">
        <v>70</v>
      </c>
      <c r="B188" s="28" t="s">
        <v>71</v>
      </c>
      <c r="C188" s="29" t="s">
        <v>72</v>
      </c>
      <c r="D188" s="29" t="s">
        <v>75</v>
      </c>
      <c r="E188" s="102">
        <v>25889</v>
      </c>
      <c r="F188" s="30">
        <v>406.8</v>
      </c>
      <c r="G188" s="36">
        <f t="shared" si="62"/>
        <v>10</v>
      </c>
      <c r="H188" s="29" t="s">
        <v>352</v>
      </c>
      <c r="I188" s="69">
        <f t="shared" si="63"/>
        <v>3</v>
      </c>
      <c r="J188" s="32">
        <v>1</v>
      </c>
      <c r="K188" s="32">
        <v>1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3">
        <v>21051</v>
      </c>
      <c r="V188" s="32">
        <v>6</v>
      </c>
      <c r="W188" s="32">
        <v>0</v>
      </c>
      <c r="X188" s="32">
        <v>1</v>
      </c>
      <c r="Y188" s="32">
        <v>0</v>
      </c>
      <c r="Z188" s="32">
        <v>0</v>
      </c>
      <c r="AA188" s="32">
        <v>0</v>
      </c>
      <c r="AB188" s="32">
        <v>0</v>
      </c>
      <c r="AC188" s="32">
        <v>0</v>
      </c>
      <c r="AD188" s="32">
        <v>0</v>
      </c>
      <c r="AE188" s="32">
        <v>0</v>
      </c>
      <c r="AF188" s="42">
        <v>0</v>
      </c>
      <c r="AG188" s="31">
        <f t="shared" si="47"/>
        <v>7</v>
      </c>
      <c r="AH188" s="25">
        <f t="shared" si="48"/>
        <v>631.53</v>
      </c>
      <c r="AI188" s="25">
        <f t="shared" si="49"/>
        <v>127</v>
      </c>
      <c r="AJ188" s="34">
        <v>5</v>
      </c>
      <c r="AK188" s="25">
        <v>122</v>
      </c>
      <c r="AL188" s="112">
        <f t="shared" si="50"/>
        <v>18.945899999999998</v>
      </c>
      <c r="AM188" s="35">
        <f t="shared" si="64"/>
        <v>79.890108150048292</v>
      </c>
      <c r="AN188" s="36">
        <f t="shared" si="52"/>
        <v>8</v>
      </c>
      <c r="AO188" s="35">
        <f t="shared" si="53"/>
        <v>20.109891849951705</v>
      </c>
      <c r="AP188" s="30">
        <f t="shared" si="54"/>
        <v>73.181273900112004</v>
      </c>
      <c r="AQ188" s="107">
        <f t="shared" si="55"/>
        <v>19.31322183166596</v>
      </c>
      <c r="AR188" s="109">
        <f t="shared" si="56"/>
        <v>73.609065813711666</v>
      </c>
      <c r="AS188" s="34">
        <f t="shared" si="57"/>
        <v>5</v>
      </c>
      <c r="AT188" s="37">
        <v>1</v>
      </c>
      <c r="AU188" s="38">
        <f t="shared" si="58"/>
        <v>3.8626443663331917</v>
      </c>
      <c r="AV188" s="37">
        <v>1</v>
      </c>
      <c r="AW188" s="66"/>
      <c r="AX188" s="37">
        <v>8</v>
      </c>
      <c r="AY188" s="37">
        <f t="shared" si="65"/>
        <v>64</v>
      </c>
      <c r="AZ188" s="37">
        <v>10</v>
      </c>
      <c r="BA188" s="37">
        <f t="shared" si="66"/>
        <v>80</v>
      </c>
      <c r="BB188" s="37">
        <v>1</v>
      </c>
      <c r="BC188" s="37">
        <v>7</v>
      </c>
      <c r="BD188" s="37">
        <v>10</v>
      </c>
      <c r="BE188" s="56" t="s">
        <v>375</v>
      </c>
      <c r="BF188" s="56" t="s">
        <v>375</v>
      </c>
      <c r="BG188" s="127">
        <f t="shared" si="60"/>
        <v>36</v>
      </c>
      <c r="BH188" s="75">
        <v>182</v>
      </c>
      <c r="BI188" s="75">
        <v>341</v>
      </c>
    </row>
    <row r="189" spans="1:61" s="1" customFormat="1" x14ac:dyDescent="0.3">
      <c r="A189" s="28" t="s">
        <v>70</v>
      </c>
      <c r="B189" s="28" t="s">
        <v>71</v>
      </c>
      <c r="C189" s="29" t="s">
        <v>87</v>
      </c>
      <c r="D189" s="29" t="s">
        <v>88</v>
      </c>
      <c r="E189" s="102">
        <v>42919</v>
      </c>
      <c r="F189" s="40">
        <v>5103.3999999999996</v>
      </c>
      <c r="G189" s="36">
        <f t="shared" si="62"/>
        <v>10</v>
      </c>
      <c r="H189" s="29" t="s">
        <v>352</v>
      </c>
      <c r="I189" s="69">
        <f t="shared" si="63"/>
        <v>3</v>
      </c>
      <c r="J189" s="32">
        <v>1</v>
      </c>
      <c r="K189" s="32">
        <v>0</v>
      </c>
      <c r="L189" s="32">
        <v>1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3">
        <v>12236</v>
      </c>
      <c r="V189" s="32">
        <v>54</v>
      </c>
      <c r="W189" s="32">
        <v>8</v>
      </c>
      <c r="X189" s="32">
        <v>0</v>
      </c>
      <c r="Y189" s="32">
        <v>0</v>
      </c>
      <c r="Z189" s="32">
        <v>0</v>
      </c>
      <c r="AA189" s="32">
        <v>0</v>
      </c>
      <c r="AB189" s="32">
        <v>0</v>
      </c>
      <c r="AC189" s="32">
        <v>0</v>
      </c>
      <c r="AD189" s="32">
        <v>0</v>
      </c>
      <c r="AE189" s="32">
        <v>0</v>
      </c>
      <c r="AF189" s="42">
        <v>0</v>
      </c>
      <c r="AG189" s="31">
        <f t="shared" si="47"/>
        <v>62</v>
      </c>
      <c r="AH189" s="25">
        <f t="shared" si="48"/>
        <v>367.08</v>
      </c>
      <c r="AI189" s="25">
        <f t="shared" si="49"/>
        <v>0</v>
      </c>
      <c r="AJ189" s="34"/>
      <c r="AK189" s="25"/>
      <c r="AL189" s="112">
        <f t="shared" si="50"/>
        <v>11.0124</v>
      </c>
      <c r="AM189" s="35">
        <f t="shared" si="64"/>
        <v>100</v>
      </c>
      <c r="AN189" s="36">
        <f t="shared" si="52"/>
        <v>10</v>
      </c>
      <c r="AO189" s="35">
        <f t="shared" si="53"/>
        <v>0</v>
      </c>
      <c r="AP189" s="30">
        <f t="shared" si="54"/>
        <v>25.658566136210069</v>
      </c>
      <c r="AQ189" s="107">
        <f t="shared" si="55"/>
        <v>0</v>
      </c>
      <c r="AR189" s="109">
        <f t="shared" si="56"/>
        <v>100</v>
      </c>
      <c r="AS189" s="34">
        <f t="shared" si="57"/>
        <v>10</v>
      </c>
      <c r="AT189" s="37">
        <v>10</v>
      </c>
      <c r="AU189" s="38">
        <f t="shared" si="58"/>
        <v>23.29970409375801</v>
      </c>
      <c r="AV189" s="37">
        <v>0</v>
      </c>
      <c r="AW189" s="66" t="s">
        <v>459</v>
      </c>
      <c r="AX189" s="37">
        <v>4</v>
      </c>
      <c r="AY189" s="37">
        <f t="shared" si="65"/>
        <v>32</v>
      </c>
      <c r="AZ189" s="37">
        <v>7</v>
      </c>
      <c r="BA189" s="37">
        <f t="shared" si="66"/>
        <v>56</v>
      </c>
      <c r="BB189" s="37">
        <v>0</v>
      </c>
      <c r="BC189" s="37">
        <v>10</v>
      </c>
      <c r="BD189" s="37">
        <v>5</v>
      </c>
      <c r="BE189" s="56" t="s">
        <v>376</v>
      </c>
      <c r="BF189" s="56" t="s">
        <v>376</v>
      </c>
      <c r="BG189" s="127">
        <f t="shared" si="60"/>
        <v>38</v>
      </c>
      <c r="BH189" s="75">
        <v>99</v>
      </c>
      <c r="BI189" s="75">
        <v>139</v>
      </c>
    </row>
    <row r="190" spans="1:61" s="1" customFormat="1" x14ac:dyDescent="0.3">
      <c r="A190" s="28" t="s">
        <v>70</v>
      </c>
      <c r="B190" s="28" t="s">
        <v>71</v>
      </c>
      <c r="C190" s="29" t="s">
        <v>81</v>
      </c>
      <c r="D190" s="29" t="s">
        <v>83</v>
      </c>
      <c r="E190" s="102">
        <v>129246</v>
      </c>
      <c r="F190" s="40">
        <v>3867.5</v>
      </c>
      <c r="G190" s="36">
        <f t="shared" si="62"/>
        <v>10</v>
      </c>
      <c r="H190" s="29" t="s">
        <v>352</v>
      </c>
      <c r="I190" s="69">
        <f t="shared" si="63"/>
        <v>3</v>
      </c>
      <c r="J190" s="32">
        <v>2</v>
      </c>
      <c r="K190" s="32">
        <v>1</v>
      </c>
      <c r="L190" s="32">
        <v>1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3">
        <v>58072</v>
      </c>
      <c r="V190" s="32">
        <v>29</v>
      </c>
      <c r="W190" s="32">
        <v>0</v>
      </c>
      <c r="X190" s="32">
        <v>1</v>
      </c>
      <c r="Y190" s="32">
        <v>0</v>
      </c>
      <c r="Z190" s="32">
        <v>0</v>
      </c>
      <c r="AA190" s="32">
        <v>0</v>
      </c>
      <c r="AB190" s="32">
        <v>0</v>
      </c>
      <c r="AC190" s="32">
        <v>0</v>
      </c>
      <c r="AD190" s="32">
        <v>0</v>
      </c>
      <c r="AE190" s="32">
        <v>0</v>
      </c>
      <c r="AF190" s="42">
        <v>0</v>
      </c>
      <c r="AG190" s="31">
        <f t="shared" si="47"/>
        <v>30</v>
      </c>
      <c r="AH190" s="25">
        <f t="shared" si="48"/>
        <v>1742.16</v>
      </c>
      <c r="AI190" s="25">
        <f t="shared" si="49"/>
        <v>516</v>
      </c>
      <c r="AJ190" s="34">
        <v>15</v>
      </c>
      <c r="AK190" s="25">
        <v>501</v>
      </c>
      <c r="AL190" s="112">
        <f t="shared" si="50"/>
        <v>52.264800000000008</v>
      </c>
      <c r="AM190" s="35">
        <f t="shared" si="64"/>
        <v>70.381595261055239</v>
      </c>
      <c r="AN190" s="36">
        <f t="shared" si="52"/>
        <v>5</v>
      </c>
      <c r="AO190" s="35">
        <f t="shared" si="53"/>
        <v>29.618404738944758</v>
      </c>
      <c r="AP190" s="30">
        <f t="shared" si="54"/>
        <v>40.438234065270876</v>
      </c>
      <c r="AQ190" s="107">
        <f t="shared" si="55"/>
        <v>11.605775033656748</v>
      </c>
      <c r="AR190" s="109">
        <f t="shared" si="56"/>
        <v>71.299995407999262</v>
      </c>
      <c r="AS190" s="34">
        <f t="shared" si="57"/>
        <v>5</v>
      </c>
      <c r="AT190" s="37">
        <v>39</v>
      </c>
      <c r="AU190" s="38">
        <f t="shared" si="58"/>
        <v>30.175015087507543</v>
      </c>
      <c r="AV190" s="37">
        <v>2</v>
      </c>
      <c r="AW190" s="66"/>
      <c r="AX190" s="37">
        <v>27</v>
      </c>
      <c r="AY190" s="37">
        <f t="shared" si="65"/>
        <v>216</v>
      </c>
      <c r="AZ190" s="37">
        <v>26</v>
      </c>
      <c r="BA190" s="37">
        <f t="shared" si="66"/>
        <v>208</v>
      </c>
      <c r="BB190" s="37">
        <v>0</v>
      </c>
      <c r="BC190" s="37">
        <v>3</v>
      </c>
      <c r="BD190" s="37">
        <v>10</v>
      </c>
      <c r="BE190" s="56" t="s">
        <v>428</v>
      </c>
      <c r="BF190" s="56" t="s">
        <v>428</v>
      </c>
      <c r="BG190" s="127">
        <f t="shared" si="60"/>
        <v>33</v>
      </c>
      <c r="BH190" s="75">
        <v>564</v>
      </c>
      <c r="BI190" s="75">
        <v>503</v>
      </c>
    </row>
    <row r="191" spans="1:61" s="1" customFormat="1" x14ac:dyDescent="0.3">
      <c r="A191" s="28" t="s">
        <v>70</v>
      </c>
      <c r="B191" s="28" t="s">
        <v>71</v>
      </c>
      <c r="C191" s="29" t="s">
        <v>72</v>
      </c>
      <c r="D191" s="29" t="s">
        <v>74</v>
      </c>
      <c r="E191" s="102">
        <v>15080</v>
      </c>
      <c r="F191" s="30">
        <v>120.2</v>
      </c>
      <c r="G191" s="36">
        <f t="shared" si="62"/>
        <v>10</v>
      </c>
      <c r="H191" s="29" t="s">
        <v>351</v>
      </c>
      <c r="I191" s="69">
        <f t="shared" si="63"/>
        <v>5</v>
      </c>
      <c r="J191" s="32">
        <v>3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3">
        <v>15916</v>
      </c>
      <c r="V191" s="32">
        <v>5</v>
      </c>
      <c r="W191" s="32">
        <v>0</v>
      </c>
      <c r="X191" s="32">
        <v>1</v>
      </c>
      <c r="Y191" s="32">
        <v>0</v>
      </c>
      <c r="Z191" s="32">
        <v>0</v>
      </c>
      <c r="AA191" s="32">
        <v>0</v>
      </c>
      <c r="AB191" s="32">
        <v>0</v>
      </c>
      <c r="AC191" s="32">
        <v>0</v>
      </c>
      <c r="AD191" s="32">
        <v>0</v>
      </c>
      <c r="AE191" s="32">
        <v>0</v>
      </c>
      <c r="AF191" s="42">
        <v>0</v>
      </c>
      <c r="AG191" s="31">
        <f t="shared" si="47"/>
        <v>6</v>
      </c>
      <c r="AH191" s="25">
        <f t="shared" si="48"/>
        <v>477.48</v>
      </c>
      <c r="AI191" s="25">
        <f t="shared" si="49"/>
        <v>105</v>
      </c>
      <c r="AJ191" s="34">
        <v>1</v>
      </c>
      <c r="AK191" s="25">
        <v>104</v>
      </c>
      <c r="AL191" s="112">
        <f t="shared" si="50"/>
        <v>14.324400000000001</v>
      </c>
      <c r="AM191" s="35">
        <f t="shared" si="64"/>
        <v>78.009550138225677</v>
      </c>
      <c r="AN191" s="36">
        <f t="shared" si="52"/>
        <v>8</v>
      </c>
      <c r="AO191" s="35">
        <f t="shared" si="53"/>
        <v>21.990449861774312</v>
      </c>
      <c r="AP191" s="30">
        <f t="shared" si="54"/>
        <v>94.989389920424415</v>
      </c>
      <c r="AQ191" s="107">
        <f t="shared" si="55"/>
        <v>6.6312997347480103</v>
      </c>
      <c r="AR191" s="109">
        <f t="shared" si="56"/>
        <v>93.018904805785922</v>
      </c>
      <c r="AS191" s="34">
        <f t="shared" si="57"/>
        <v>8</v>
      </c>
      <c r="AT191" s="37">
        <v>3</v>
      </c>
      <c r="AU191" s="38">
        <f t="shared" si="58"/>
        <v>19.893899204244033</v>
      </c>
      <c r="AV191" s="37">
        <v>1</v>
      </c>
      <c r="AW191" s="66"/>
      <c r="AX191" s="37">
        <v>3</v>
      </c>
      <c r="AY191" s="37">
        <f t="shared" si="65"/>
        <v>24</v>
      </c>
      <c r="AZ191" s="37">
        <v>6</v>
      </c>
      <c r="BA191" s="37">
        <f t="shared" si="66"/>
        <v>48</v>
      </c>
      <c r="BB191" s="37">
        <v>1</v>
      </c>
      <c r="BC191" s="37">
        <v>3</v>
      </c>
      <c r="BD191" s="37">
        <v>5</v>
      </c>
      <c r="BE191" s="56" t="s">
        <v>375</v>
      </c>
      <c r="BF191" s="56" t="s">
        <v>375</v>
      </c>
      <c r="BG191" s="127">
        <f t="shared" si="60"/>
        <v>36</v>
      </c>
      <c r="BH191" s="75">
        <v>131</v>
      </c>
      <c r="BI191" s="75">
        <v>266</v>
      </c>
    </row>
    <row r="192" spans="1:61" s="1" customFormat="1" x14ac:dyDescent="0.3">
      <c r="A192" s="28" t="s">
        <v>70</v>
      </c>
      <c r="B192" s="28" t="s">
        <v>71</v>
      </c>
      <c r="C192" s="29" t="s">
        <v>84</v>
      </c>
      <c r="D192" s="29" t="s">
        <v>85</v>
      </c>
      <c r="E192" s="102">
        <v>123293</v>
      </c>
      <c r="F192" s="40">
        <v>3560.6</v>
      </c>
      <c r="G192" s="36">
        <f t="shared" si="62"/>
        <v>10</v>
      </c>
      <c r="H192" s="29" t="s">
        <v>352</v>
      </c>
      <c r="I192" s="69">
        <f t="shared" si="63"/>
        <v>3</v>
      </c>
      <c r="J192" s="32">
        <v>2</v>
      </c>
      <c r="K192" s="32">
        <v>2</v>
      </c>
      <c r="L192" s="32">
        <v>5</v>
      </c>
      <c r="M192" s="32">
        <v>1</v>
      </c>
      <c r="N192" s="32">
        <v>1</v>
      </c>
      <c r="O192" s="32">
        <v>2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3">
        <v>68370</v>
      </c>
      <c r="V192" s="32">
        <v>12</v>
      </c>
      <c r="W192" s="32">
        <v>0</v>
      </c>
      <c r="X192" s="32">
        <v>1</v>
      </c>
      <c r="Y192" s="32">
        <v>0</v>
      </c>
      <c r="Z192" s="32">
        <v>0</v>
      </c>
      <c r="AA192" s="32">
        <v>0</v>
      </c>
      <c r="AB192" s="32">
        <v>0</v>
      </c>
      <c r="AC192" s="32">
        <v>0</v>
      </c>
      <c r="AD192" s="32">
        <v>0</v>
      </c>
      <c r="AE192" s="32">
        <v>0</v>
      </c>
      <c r="AF192" s="42">
        <v>0</v>
      </c>
      <c r="AG192" s="31">
        <f t="shared" si="47"/>
        <v>13</v>
      </c>
      <c r="AH192" s="25">
        <f t="shared" si="48"/>
        <v>2051.1</v>
      </c>
      <c r="AI192" s="25">
        <f t="shared" si="49"/>
        <v>654</v>
      </c>
      <c r="AJ192" s="34">
        <v>18</v>
      </c>
      <c r="AK192" s="25">
        <v>636</v>
      </c>
      <c r="AL192" s="112">
        <f t="shared" si="50"/>
        <v>61.532999999999994</v>
      </c>
      <c r="AM192" s="35">
        <f t="shared" si="64"/>
        <v>68.114670176978208</v>
      </c>
      <c r="AN192" s="36">
        <f t="shared" si="52"/>
        <v>5</v>
      </c>
      <c r="AO192" s="35">
        <f t="shared" si="53"/>
        <v>31.885329823021795</v>
      </c>
      <c r="AP192" s="30">
        <f t="shared" si="54"/>
        <v>49.907942867802717</v>
      </c>
      <c r="AQ192" s="107">
        <f t="shared" si="55"/>
        <v>14.599368982829521</v>
      </c>
      <c r="AR192" s="109">
        <f t="shared" si="56"/>
        <v>70.7474038320901</v>
      </c>
      <c r="AS192" s="34">
        <f t="shared" si="57"/>
        <v>5</v>
      </c>
      <c r="AT192" s="37">
        <v>55</v>
      </c>
      <c r="AU192" s="38">
        <f t="shared" si="58"/>
        <v>44.609183003090202</v>
      </c>
      <c r="AV192" s="37">
        <v>3</v>
      </c>
      <c r="AW192" s="66"/>
      <c r="AX192" s="37">
        <v>90</v>
      </c>
      <c r="AY192" s="37">
        <f t="shared" si="65"/>
        <v>720</v>
      </c>
      <c r="AZ192" s="37">
        <v>202</v>
      </c>
      <c r="BA192" s="37">
        <f t="shared" si="66"/>
        <v>1616</v>
      </c>
      <c r="BB192" s="37">
        <v>21</v>
      </c>
      <c r="BC192" s="37">
        <v>17</v>
      </c>
      <c r="BD192" s="37">
        <v>10</v>
      </c>
      <c r="BE192" s="56" t="s">
        <v>375</v>
      </c>
      <c r="BF192" s="56" t="s">
        <v>376</v>
      </c>
      <c r="BG192" s="127">
        <f t="shared" si="60"/>
        <v>33</v>
      </c>
      <c r="BH192" s="75">
        <v>824</v>
      </c>
      <c r="BI192" s="75">
        <v>823</v>
      </c>
    </row>
    <row r="193" spans="1:64" s="1" customFormat="1" x14ac:dyDescent="0.3">
      <c r="A193" s="28" t="s">
        <v>70</v>
      </c>
      <c r="B193" s="28" t="s">
        <v>71</v>
      </c>
      <c r="C193" s="29" t="s">
        <v>101</v>
      </c>
      <c r="D193" s="29" t="s">
        <v>102</v>
      </c>
      <c r="E193" s="102">
        <v>275138</v>
      </c>
      <c r="F193" s="40">
        <v>9258.2999999999993</v>
      </c>
      <c r="G193" s="36">
        <f t="shared" si="62"/>
        <v>10</v>
      </c>
      <c r="H193" s="29" t="s">
        <v>352</v>
      </c>
      <c r="I193" s="69">
        <f t="shared" si="63"/>
        <v>3</v>
      </c>
      <c r="J193" s="32">
        <v>3</v>
      </c>
      <c r="K193" s="32">
        <v>1</v>
      </c>
      <c r="L193" s="32">
        <v>4</v>
      </c>
      <c r="M193" s="32">
        <v>1</v>
      </c>
      <c r="N193" s="32">
        <v>0</v>
      </c>
      <c r="O193" s="32">
        <v>0</v>
      </c>
      <c r="P193" s="32">
        <v>0</v>
      </c>
      <c r="Q193" s="32">
        <v>1</v>
      </c>
      <c r="R193" s="32">
        <v>0</v>
      </c>
      <c r="S193" s="32">
        <v>1</v>
      </c>
      <c r="T193" s="32">
        <v>0</v>
      </c>
      <c r="U193" s="33">
        <v>149382</v>
      </c>
      <c r="V193" s="32">
        <v>36</v>
      </c>
      <c r="W193" s="41">
        <v>0</v>
      </c>
      <c r="X193" s="41">
        <v>12</v>
      </c>
      <c r="Y193" s="41">
        <v>0</v>
      </c>
      <c r="Z193" s="41">
        <v>0</v>
      </c>
      <c r="AA193" s="41">
        <v>0</v>
      </c>
      <c r="AB193" s="41">
        <v>0</v>
      </c>
      <c r="AC193" s="32">
        <v>0</v>
      </c>
      <c r="AD193" s="32">
        <v>0</v>
      </c>
      <c r="AE193" s="32">
        <v>0</v>
      </c>
      <c r="AF193" s="42">
        <v>0</v>
      </c>
      <c r="AG193" s="31">
        <f t="shared" si="47"/>
        <v>48</v>
      </c>
      <c r="AH193" s="25">
        <f t="shared" si="48"/>
        <v>4481.46</v>
      </c>
      <c r="AI193" s="25">
        <f t="shared" si="49"/>
        <v>1128</v>
      </c>
      <c r="AJ193" s="34">
        <v>29</v>
      </c>
      <c r="AK193" s="25">
        <v>1099</v>
      </c>
      <c r="AL193" s="112">
        <f t="shared" si="50"/>
        <v>134.44380000000001</v>
      </c>
      <c r="AM193" s="35">
        <f t="shared" si="64"/>
        <v>74.829631414762162</v>
      </c>
      <c r="AN193" s="36">
        <f t="shared" si="52"/>
        <v>5</v>
      </c>
      <c r="AO193" s="35">
        <f t="shared" si="53"/>
        <v>25.170368585237846</v>
      </c>
      <c r="AP193" s="30">
        <f t="shared" si="54"/>
        <v>48.864133634757835</v>
      </c>
      <c r="AQ193" s="107">
        <f t="shared" si="55"/>
        <v>10.540165298868205</v>
      </c>
      <c r="AR193" s="109">
        <f t="shared" si="56"/>
        <v>78.429648671043211</v>
      </c>
      <c r="AS193" s="34">
        <f t="shared" si="57"/>
        <v>8</v>
      </c>
      <c r="AT193" s="37">
        <v>75</v>
      </c>
      <c r="AU193" s="38">
        <f t="shared" si="58"/>
        <v>27.259048186728112</v>
      </c>
      <c r="AV193" s="37">
        <v>2</v>
      </c>
      <c r="AW193" s="66"/>
      <c r="AX193" s="37">
        <v>9</v>
      </c>
      <c r="AY193" s="37">
        <f t="shared" si="65"/>
        <v>72</v>
      </c>
      <c r="AZ193" s="37">
        <v>18</v>
      </c>
      <c r="BA193" s="37">
        <f t="shared" si="66"/>
        <v>144</v>
      </c>
      <c r="BB193" s="37">
        <v>2</v>
      </c>
      <c r="BC193" s="37">
        <v>8</v>
      </c>
      <c r="BD193" s="37">
        <v>10</v>
      </c>
      <c r="BE193" s="56" t="s">
        <v>375</v>
      </c>
      <c r="BF193" s="56" t="s">
        <v>376</v>
      </c>
      <c r="BG193" s="127">
        <f t="shared" si="60"/>
        <v>36</v>
      </c>
      <c r="BH193" s="75">
        <v>1692</v>
      </c>
      <c r="BI193" s="75">
        <v>2127</v>
      </c>
    </row>
    <row r="194" spans="1:64" s="1" customFormat="1" x14ac:dyDescent="0.3">
      <c r="A194" s="28" t="s">
        <v>70</v>
      </c>
      <c r="B194" s="28" t="s">
        <v>71</v>
      </c>
      <c r="C194" s="29" t="s">
        <v>72</v>
      </c>
      <c r="D194" s="29" t="s">
        <v>73</v>
      </c>
      <c r="E194" s="102">
        <v>23553</v>
      </c>
      <c r="F194" s="30">
        <v>698.5</v>
      </c>
      <c r="G194" s="36">
        <f t="shared" si="62"/>
        <v>10</v>
      </c>
      <c r="H194" s="29" t="s">
        <v>352</v>
      </c>
      <c r="I194" s="69">
        <f t="shared" si="63"/>
        <v>3</v>
      </c>
      <c r="J194" s="32">
        <v>2</v>
      </c>
      <c r="K194" s="32">
        <v>1</v>
      </c>
      <c r="L194" s="32">
        <v>3</v>
      </c>
      <c r="M194" s="32">
        <v>1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3">
        <v>30852</v>
      </c>
      <c r="V194" s="32">
        <v>2</v>
      </c>
      <c r="W194" s="32">
        <v>0</v>
      </c>
      <c r="X194" s="32">
        <v>0</v>
      </c>
      <c r="Y194" s="32">
        <v>0</v>
      </c>
      <c r="Z194" s="32">
        <v>0</v>
      </c>
      <c r="AA194" s="32">
        <v>0</v>
      </c>
      <c r="AB194" s="32">
        <v>0</v>
      </c>
      <c r="AC194" s="32">
        <v>0</v>
      </c>
      <c r="AD194" s="32">
        <v>0</v>
      </c>
      <c r="AE194" s="32">
        <v>0</v>
      </c>
      <c r="AF194" s="42">
        <v>0</v>
      </c>
      <c r="AG194" s="31">
        <f t="shared" si="47"/>
        <v>2</v>
      </c>
      <c r="AH194" s="25">
        <f t="shared" si="48"/>
        <v>925.56</v>
      </c>
      <c r="AI194" s="25">
        <f t="shared" si="49"/>
        <v>121</v>
      </c>
      <c r="AJ194" s="34">
        <v>1</v>
      </c>
      <c r="AK194" s="25">
        <v>120</v>
      </c>
      <c r="AL194" s="112">
        <f t="shared" si="50"/>
        <v>27.7668</v>
      </c>
      <c r="AM194" s="35">
        <f t="shared" si="64"/>
        <v>86.926833484593118</v>
      </c>
      <c r="AN194" s="36">
        <f t="shared" si="52"/>
        <v>8</v>
      </c>
      <c r="AO194" s="35">
        <f t="shared" si="53"/>
        <v>13.073166515406889</v>
      </c>
      <c r="AP194" s="30">
        <f t="shared" si="54"/>
        <v>117.89071455865493</v>
      </c>
      <c r="AQ194" s="107">
        <f t="shared" si="55"/>
        <v>4.2457436419988968</v>
      </c>
      <c r="AR194" s="109">
        <f t="shared" si="56"/>
        <v>96.398576717518765</v>
      </c>
      <c r="AS194" s="34">
        <f t="shared" si="57"/>
        <v>8</v>
      </c>
      <c r="AT194" s="37">
        <v>8</v>
      </c>
      <c r="AU194" s="38">
        <f t="shared" si="58"/>
        <v>33.965949135991174</v>
      </c>
      <c r="AV194" s="37">
        <v>1</v>
      </c>
      <c r="AW194" s="66"/>
      <c r="AX194" s="37">
        <v>5</v>
      </c>
      <c r="AY194" s="37">
        <f t="shared" si="65"/>
        <v>40</v>
      </c>
      <c r="AZ194" s="37">
        <v>4</v>
      </c>
      <c r="BA194" s="37">
        <f t="shared" si="66"/>
        <v>32</v>
      </c>
      <c r="BB194" s="37">
        <v>2</v>
      </c>
      <c r="BC194" s="37">
        <v>8</v>
      </c>
      <c r="BD194" s="37">
        <v>5</v>
      </c>
      <c r="BE194" s="37" t="s">
        <v>376</v>
      </c>
      <c r="BF194" s="37" t="s">
        <v>376</v>
      </c>
      <c r="BG194" s="127">
        <f t="shared" si="60"/>
        <v>34</v>
      </c>
      <c r="BH194" s="75">
        <v>330</v>
      </c>
      <c r="BI194" s="75">
        <v>382</v>
      </c>
    </row>
    <row r="195" spans="1:64" s="1" customFormat="1" x14ac:dyDescent="0.3">
      <c r="A195" s="28" t="s">
        <v>70</v>
      </c>
      <c r="B195" s="28" t="s">
        <v>71</v>
      </c>
      <c r="C195" s="29" t="s">
        <v>76</v>
      </c>
      <c r="D195" s="29" t="s">
        <v>78</v>
      </c>
      <c r="E195" s="102">
        <v>32668</v>
      </c>
      <c r="F195" s="30">
        <v>391.9</v>
      </c>
      <c r="G195" s="36">
        <f t="shared" si="62"/>
        <v>10</v>
      </c>
      <c r="H195" s="29" t="s">
        <v>352</v>
      </c>
      <c r="I195" s="69">
        <f t="shared" si="63"/>
        <v>3</v>
      </c>
      <c r="J195" s="32">
        <v>2</v>
      </c>
      <c r="K195" s="32">
        <v>0</v>
      </c>
      <c r="L195" s="32">
        <v>1</v>
      </c>
      <c r="M195" s="32">
        <v>0</v>
      </c>
      <c r="N195" s="32">
        <v>0</v>
      </c>
      <c r="O195" s="32">
        <v>0</v>
      </c>
      <c r="P195" s="32">
        <v>0</v>
      </c>
      <c r="Q195" s="32">
        <v>1</v>
      </c>
      <c r="R195" s="32">
        <v>0</v>
      </c>
      <c r="S195" s="32">
        <v>0</v>
      </c>
      <c r="T195" s="32">
        <v>0</v>
      </c>
      <c r="U195" s="33">
        <v>15023</v>
      </c>
      <c r="V195" s="32">
        <v>7</v>
      </c>
      <c r="W195" s="32">
        <v>0</v>
      </c>
      <c r="X195" s="32">
        <v>0</v>
      </c>
      <c r="Y195" s="32">
        <v>0</v>
      </c>
      <c r="Z195" s="32">
        <v>0</v>
      </c>
      <c r="AA195" s="32">
        <v>0</v>
      </c>
      <c r="AB195" s="32">
        <v>0</v>
      </c>
      <c r="AC195" s="32">
        <v>0</v>
      </c>
      <c r="AD195" s="32">
        <v>0</v>
      </c>
      <c r="AE195" s="32">
        <v>0</v>
      </c>
      <c r="AF195" s="42">
        <v>0</v>
      </c>
      <c r="AG195" s="31">
        <f t="shared" si="47"/>
        <v>7</v>
      </c>
      <c r="AH195" s="25">
        <f t="shared" si="48"/>
        <v>450.69</v>
      </c>
      <c r="AI195" s="25">
        <f t="shared" si="49"/>
        <v>84</v>
      </c>
      <c r="AJ195" s="34">
        <v>2</v>
      </c>
      <c r="AK195" s="25">
        <v>82</v>
      </c>
      <c r="AL195" s="112">
        <f t="shared" si="50"/>
        <v>13.5207</v>
      </c>
      <c r="AM195" s="35">
        <f t="shared" si="64"/>
        <v>81.361911735339149</v>
      </c>
      <c r="AN195" s="36">
        <f t="shared" si="52"/>
        <v>8</v>
      </c>
      <c r="AO195" s="35">
        <f t="shared" si="53"/>
        <v>18.638088264660855</v>
      </c>
      <c r="AP195" s="30">
        <f t="shared" si="54"/>
        <v>41.388208644545116</v>
      </c>
      <c r="AQ195" s="107">
        <f t="shared" si="55"/>
        <v>6.1221990939145341</v>
      </c>
      <c r="AR195" s="109">
        <f t="shared" si="56"/>
        <v>85.207866456618376</v>
      </c>
      <c r="AS195" s="34">
        <f t="shared" si="57"/>
        <v>8</v>
      </c>
      <c r="AT195" s="37">
        <v>10</v>
      </c>
      <c r="AU195" s="38">
        <f t="shared" si="58"/>
        <v>30.610995469572671</v>
      </c>
      <c r="AV195" s="37">
        <v>1</v>
      </c>
      <c r="AW195" s="66"/>
      <c r="AX195" s="37">
        <v>6</v>
      </c>
      <c r="AY195" s="37">
        <f t="shared" si="65"/>
        <v>48</v>
      </c>
      <c r="AZ195" s="37">
        <v>11</v>
      </c>
      <c r="BA195" s="37">
        <f t="shared" si="66"/>
        <v>88</v>
      </c>
      <c r="BB195" s="37">
        <v>1</v>
      </c>
      <c r="BC195" s="37">
        <v>11</v>
      </c>
      <c r="BD195" s="37">
        <v>5</v>
      </c>
      <c r="BE195" s="56" t="s">
        <v>375</v>
      </c>
      <c r="BF195" s="56" t="s">
        <v>375</v>
      </c>
      <c r="BG195" s="127">
        <f t="shared" si="60"/>
        <v>34</v>
      </c>
      <c r="BH195" s="75">
        <v>159</v>
      </c>
      <c r="BI195" s="75">
        <v>154</v>
      </c>
    </row>
    <row r="196" spans="1:64" s="1" customFormat="1" x14ac:dyDescent="0.3">
      <c r="A196" s="28" t="s">
        <v>70</v>
      </c>
      <c r="B196" s="28" t="s">
        <v>71</v>
      </c>
      <c r="C196" s="29" t="s">
        <v>94</v>
      </c>
      <c r="D196" s="29" t="s">
        <v>95</v>
      </c>
      <c r="E196" s="102">
        <v>70262</v>
      </c>
      <c r="F196" s="40">
        <v>4776.7</v>
      </c>
      <c r="G196" s="36">
        <f t="shared" si="62"/>
        <v>10</v>
      </c>
      <c r="H196" s="29" t="s">
        <v>352</v>
      </c>
      <c r="I196" s="69">
        <f t="shared" si="63"/>
        <v>3</v>
      </c>
      <c r="J196" s="32">
        <v>3</v>
      </c>
      <c r="K196" s="32">
        <v>0</v>
      </c>
      <c r="L196" s="32">
        <v>1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3">
        <v>48649</v>
      </c>
      <c r="V196" s="32">
        <v>10</v>
      </c>
      <c r="W196" s="32">
        <v>0</v>
      </c>
      <c r="X196" s="32">
        <v>0</v>
      </c>
      <c r="Y196" s="32">
        <v>0</v>
      </c>
      <c r="Z196" s="32">
        <v>0</v>
      </c>
      <c r="AA196" s="32">
        <v>0</v>
      </c>
      <c r="AB196" s="32">
        <v>0</v>
      </c>
      <c r="AC196" s="32">
        <v>0</v>
      </c>
      <c r="AD196" s="32">
        <v>0</v>
      </c>
      <c r="AE196" s="32">
        <v>0</v>
      </c>
      <c r="AF196" s="42">
        <v>0</v>
      </c>
      <c r="AG196" s="31">
        <f t="shared" si="47"/>
        <v>10</v>
      </c>
      <c r="AH196" s="25">
        <f t="shared" si="48"/>
        <v>1459.47</v>
      </c>
      <c r="AI196" s="25">
        <f t="shared" si="49"/>
        <v>145</v>
      </c>
      <c r="AJ196" s="34">
        <v>1</v>
      </c>
      <c r="AK196" s="25">
        <v>144</v>
      </c>
      <c r="AL196" s="112">
        <f t="shared" si="50"/>
        <v>43.784099999999995</v>
      </c>
      <c r="AM196" s="35">
        <f t="shared" si="64"/>
        <v>90.064886568411822</v>
      </c>
      <c r="AN196" s="36">
        <f t="shared" si="52"/>
        <v>8</v>
      </c>
      <c r="AO196" s="35">
        <f t="shared" si="53"/>
        <v>9.9351134315881779</v>
      </c>
      <c r="AP196" s="30">
        <f t="shared" si="54"/>
        <v>62.315476359910051</v>
      </c>
      <c r="AQ196" s="107">
        <f t="shared" si="55"/>
        <v>1.4232444279980643</v>
      </c>
      <c r="AR196" s="109">
        <f t="shared" si="56"/>
        <v>97.716065877795828</v>
      </c>
      <c r="AS196" s="34">
        <f t="shared" si="57"/>
        <v>8</v>
      </c>
      <c r="AT196" s="37">
        <v>24</v>
      </c>
      <c r="AU196" s="38">
        <f t="shared" si="58"/>
        <v>34.157866271953544</v>
      </c>
      <c r="AV196" s="37">
        <v>1</v>
      </c>
      <c r="AW196" s="66"/>
      <c r="AX196" s="37">
        <v>13</v>
      </c>
      <c r="AY196" s="37">
        <f t="shared" si="65"/>
        <v>104</v>
      </c>
      <c r="AZ196" s="37">
        <v>8</v>
      </c>
      <c r="BA196" s="37">
        <f t="shared" si="66"/>
        <v>64</v>
      </c>
      <c r="BB196" s="37">
        <v>3</v>
      </c>
      <c r="BC196" s="37">
        <v>7</v>
      </c>
      <c r="BD196" s="37">
        <v>5</v>
      </c>
      <c r="BE196" s="56" t="s">
        <v>375</v>
      </c>
      <c r="BF196" s="56" t="s">
        <v>376</v>
      </c>
      <c r="BG196" s="127">
        <f t="shared" si="60"/>
        <v>34</v>
      </c>
      <c r="BH196" s="75">
        <v>437</v>
      </c>
      <c r="BI196" s="75">
        <v>472</v>
      </c>
    </row>
    <row r="197" spans="1:64" s="1" customFormat="1" x14ac:dyDescent="0.3">
      <c r="A197" s="28" t="s">
        <v>70</v>
      </c>
      <c r="B197" s="28" t="s">
        <v>71</v>
      </c>
      <c r="C197" s="29" t="s">
        <v>98</v>
      </c>
      <c r="D197" s="29" t="s">
        <v>99</v>
      </c>
      <c r="E197" s="102">
        <v>91467</v>
      </c>
      <c r="F197" s="40">
        <v>1638.1</v>
      </c>
      <c r="G197" s="36">
        <f t="shared" si="62"/>
        <v>10</v>
      </c>
      <c r="H197" s="29" t="s">
        <v>352</v>
      </c>
      <c r="I197" s="69">
        <f t="shared" si="63"/>
        <v>3</v>
      </c>
      <c r="J197" s="32">
        <v>6</v>
      </c>
      <c r="K197" s="32">
        <v>1</v>
      </c>
      <c r="L197" s="32">
        <v>1</v>
      </c>
      <c r="M197" s="32">
        <v>0</v>
      </c>
      <c r="N197" s="32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3">
        <v>56549</v>
      </c>
      <c r="V197" s="32">
        <v>4</v>
      </c>
      <c r="W197" s="32">
        <v>0</v>
      </c>
      <c r="X197" s="32">
        <v>1</v>
      </c>
      <c r="Y197" s="32">
        <v>0</v>
      </c>
      <c r="Z197" s="32">
        <v>0</v>
      </c>
      <c r="AA197" s="32">
        <v>0</v>
      </c>
      <c r="AB197" s="32">
        <v>0</v>
      </c>
      <c r="AC197" s="32">
        <v>0</v>
      </c>
      <c r="AD197" s="32">
        <v>0</v>
      </c>
      <c r="AE197" s="32">
        <v>0</v>
      </c>
      <c r="AF197" s="42">
        <v>0</v>
      </c>
      <c r="AG197" s="31">
        <f t="shared" si="47"/>
        <v>5</v>
      </c>
      <c r="AH197" s="25">
        <f t="shared" si="48"/>
        <v>1696.47</v>
      </c>
      <c r="AI197" s="25">
        <f t="shared" si="49"/>
        <v>249</v>
      </c>
      <c r="AJ197" s="34">
        <v>8</v>
      </c>
      <c r="AK197" s="25">
        <v>241</v>
      </c>
      <c r="AL197" s="112">
        <f t="shared" si="50"/>
        <v>50.894100000000002</v>
      </c>
      <c r="AM197" s="35">
        <f t="shared" si="64"/>
        <v>85.322463704044281</v>
      </c>
      <c r="AN197" s="36">
        <f t="shared" si="52"/>
        <v>8</v>
      </c>
      <c r="AO197" s="35">
        <f t="shared" si="53"/>
        <v>14.67753629595572</v>
      </c>
      <c r="AP197" s="30">
        <f t="shared" si="54"/>
        <v>55.642034832234579</v>
      </c>
      <c r="AQ197" s="107">
        <f t="shared" si="55"/>
        <v>8.7463238107732852</v>
      </c>
      <c r="AR197" s="109">
        <f t="shared" si="56"/>
        <v>84.281085626821181</v>
      </c>
      <c r="AS197" s="34">
        <f t="shared" si="57"/>
        <v>8</v>
      </c>
      <c r="AT197" s="37">
        <v>23</v>
      </c>
      <c r="AU197" s="38">
        <f t="shared" si="58"/>
        <v>25.145680955973191</v>
      </c>
      <c r="AV197" s="37">
        <v>1</v>
      </c>
      <c r="AW197" s="66"/>
      <c r="AX197" s="37">
        <v>1</v>
      </c>
      <c r="AY197" s="37">
        <f t="shared" si="65"/>
        <v>8</v>
      </c>
      <c r="AZ197" s="37">
        <v>1</v>
      </c>
      <c r="BA197" s="37">
        <f t="shared" si="66"/>
        <v>8</v>
      </c>
      <c r="BB197" s="37">
        <v>0</v>
      </c>
      <c r="BC197" s="37">
        <v>10</v>
      </c>
      <c r="BD197" s="37">
        <v>5</v>
      </c>
      <c r="BE197" s="56" t="s">
        <v>375</v>
      </c>
      <c r="BF197" s="56" t="s">
        <v>376</v>
      </c>
      <c r="BG197" s="127">
        <f t="shared" si="60"/>
        <v>34</v>
      </c>
      <c r="BH197" s="75">
        <v>589</v>
      </c>
      <c r="BI197" s="75">
        <v>949</v>
      </c>
    </row>
    <row r="198" spans="1:64" s="1" customFormat="1" x14ac:dyDescent="0.3">
      <c r="A198" s="28" t="s">
        <v>70</v>
      </c>
      <c r="B198" s="28" t="s">
        <v>71</v>
      </c>
      <c r="C198" s="29" t="s">
        <v>103</v>
      </c>
      <c r="D198" s="29" t="s">
        <v>104</v>
      </c>
      <c r="E198" s="102">
        <v>121303</v>
      </c>
      <c r="F198" s="40">
        <v>1795.9</v>
      </c>
      <c r="G198" s="36">
        <f t="shared" ref="G198:G202" si="67">IFERROR(IF(F198&lt;10,0,IF(F198&lt;50,3,IF(F198&lt;75,5,IF(F198&lt;100,8,10)))),"")</f>
        <v>10</v>
      </c>
      <c r="H198" s="29" t="s">
        <v>352</v>
      </c>
      <c r="I198" s="69">
        <f t="shared" ref="I198:I202" si="68">VLOOKUP(H198,ponderacion,2,FALSE)</f>
        <v>3</v>
      </c>
      <c r="J198" s="32">
        <v>3</v>
      </c>
      <c r="K198" s="32">
        <v>2</v>
      </c>
      <c r="L198" s="32">
        <v>0</v>
      </c>
      <c r="M198" s="32">
        <v>1</v>
      </c>
      <c r="N198" s="32">
        <v>2</v>
      </c>
      <c r="O198" s="32">
        <v>0</v>
      </c>
      <c r="P198" s="32">
        <v>0</v>
      </c>
      <c r="Q198" s="32">
        <v>0</v>
      </c>
      <c r="R198" s="32">
        <v>1</v>
      </c>
      <c r="S198" s="32">
        <v>0</v>
      </c>
      <c r="T198" s="32">
        <v>0</v>
      </c>
      <c r="U198" s="33">
        <v>64836</v>
      </c>
      <c r="V198" s="32">
        <v>13</v>
      </c>
      <c r="W198" s="32">
        <v>0</v>
      </c>
      <c r="X198" s="32">
        <v>0</v>
      </c>
      <c r="Y198" s="32">
        <v>0</v>
      </c>
      <c r="Z198" s="32">
        <v>0</v>
      </c>
      <c r="AA198" s="32">
        <v>0</v>
      </c>
      <c r="AB198" s="32">
        <v>0</v>
      </c>
      <c r="AC198" s="32">
        <v>0</v>
      </c>
      <c r="AD198" s="32">
        <v>0</v>
      </c>
      <c r="AE198" s="32">
        <v>0</v>
      </c>
      <c r="AF198" s="42">
        <v>0</v>
      </c>
      <c r="AG198" s="31">
        <f t="shared" ref="AG198:AG261" si="69">SUM(V198:AF198)</f>
        <v>13</v>
      </c>
      <c r="AH198" s="25">
        <f t="shared" ref="AH198:AH261" si="70">+(U198*3)/100</f>
        <v>1945.08</v>
      </c>
      <c r="AI198" s="25">
        <f t="shared" ref="AI198:AI261" si="71">+AJ198+AK198</f>
        <v>240</v>
      </c>
      <c r="AJ198" s="34">
        <v>4</v>
      </c>
      <c r="AK198" s="25">
        <v>236</v>
      </c>
      <c r="AL198" s="112">
        <f t="shared" ref="AL198:AL261" si="72">(AH198*3)/100</f>
        <v>58.352399999999996</v>
      </c>
      <c r="AM198" s="35">
        <f t="shared" si="64"/>
        <v>87.661175889937695</v>
      </c>
      <c r="AN198" s="36">
        <f t="shared" ref="AN198:AN261" si="73">IFERROR(IF(AM198&lt;10,0,IF(AM198&lt;50,3,IF(AM198&lt;75,5,IF(AM198&lt;100,8,10)))),"")</f>
        <v>8</v>
      </c>
      <c r="AO198" s="35">
        <f t="shared" ref="AO198:AO261" si="74">IFERROR(AI198/AH198*100,0)</f>
        <v>12.338824110062312</v>
      </c>
      <c r="AP198" s="30">
        <f t="shared" ref="AP198:AP261" si="75">((AH198*0.03)/E198)*100000</f>
        <v>48.104663528519488</v>
      </c>
      <c r="AQ198" s="107">
        <f t="shared" ref="AQ198:AQ261" si="76">(AJ198/E198)*100000</f>
        <v>3.2975276786229526</v>
      </c>
      <c r="AR198" s="109">
        <f t="shared" ref="AR198:AR261" si="77">IFERROR(((AP198-AQ198)/AP198)*100,"")</f>
        <v>93.145097716632037</v>
      </c>
      <c r="AS198" s="34">
        <f t="shared" ref="AS198:AS261" si="78">IFERROR(IF(AR198&lt;10,0,IF(AR198&lt;50,3,IF(AR198&lt;75,5,IF(AR198&lt;100,8,10)))),"")</f>
        <v>8</v>
      </c>
      <c r="AT198" s="37">
        <v>24</v>
      </c>
      <c r="AU198" s="38">
        <f t="shared" ref="AU198:AU261" si="79">(AT198/E198)*100000</f>
        <v>19.785166071737716</v>
      </c>
      <c r="AV198" s="37">
        <v>3</v>
      </c>
      <c r="AW198" s="66"/>
      <c r="AX198" s="37">
        <v>19</v>
      </c>
      <c r="AY198" s="37">
        <f t="shared" ref="AY198:AY202" si="80">+AX198*8</f>
        <v>152</v>
      </c>
      <c r="AZ198" s="37">
        <v>86</v>
      </c>
      <c r="BA198" s="37">
        <f t="shared" si="66"/>
        <v>688</v>
      </c>
      <c r="BB198" s="37">
        <v>11</v>
      </c>
      <c r="BC198" s="37">
        <v>15</v>
      </c>
      <c r="BD198" s="37">
        <v>5</v>
      </c>
      <c r="BE198" s="56" t="s">
        <v>376</v>
      </c>
      <c r="BF198" s="56" t="s">
        <v>376</v>
      </c>
      <c r="BG198" s="127">
        <f t="shared" ref="BG198:BG261" si="81">+G198+I198+AN198+AS198+BD198</f>
        <v>34</v>
      </c>
      <c r="BH198" s="75">
        <v>573</v>
      </c>
      <c r="BI198" s="75">
        <v>653</v>
      </c>
    </row>
    <row r="199" spans="1:64" s="1" customFormat="1" x14ac:dyDescent="0.3">
      <c r="A199" s="28" t="s">
        <v>70</v>
      </c>
      <c r="B199" s="28" t="s">
        <v>71</v>
      </c>
      <c r="C199" s="29" t="s">
        <v>90</v>
      </c>
      <c r="D199" s="29" t="s">
        <v>92</v>
      </c>
      <c r="E199" s="102">
        <v>13534</v>
      </c>
      <c r="F199" s="39">
        <v>345</v>
      </c>
      <c r="G199" s="36">
        <f t="shared" si="67"/>
        <v>10</v>
      </c>
      <c r="H199" s="29" t="s">
        <v>351</v>
      </c>
      <c r="I199" s="69">
        <f t="shared" si="68"/>
        <v>5</v>
      </c>
      <c r="J199" s="32">
        <v>2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3">
        <v>10855</v>
      </c>
      <c r="V199" s="32">
        <v>1</v>
      </c>
      <c r="W199" s="32">
        <v>0</v>
      </c>
      <c r="X199" s="32">
        <v>0</v>
      </c>
      <c r="Y199" s="32">
        <v>0</v>
      </c>
      <c r="Z199" s="32">
        <v>0</v>
      </c>
      <c r="AA199" s="32">
        <v>0</v>
      </c>
      <c r="AB199" s="32">
        <v>0</v>
      </c>
      <c r="AC199" s="32">
        <v>0</v>
      </c>
      <c r="AD199" s="32">
        <v>0</v>
      </c>
      <c r="AE199" s="32">
        <v>0</v>
      </c>
      <c r="AF199" s="42">
        <v>0</v>
      </c>
      <c r="AG199" s="31">
        <f t="shared" si="69"/>
        <v>1</v>
      </c>
      <c r="AH199" s="25">
        <f t="shared" si="70"/>
        <v>325.64999999999998</v>
      </c>
      <c r="AI199" s="25">
        <f t="shared" si="71"/>
        <v>86</v>
      </c>
      <c r="AJ199" s="34">
        <v>3</v>
      </c>
      <c r="AK199" s="25">
        <v>83</v>
      </c>
      <c r="AL199" s="112">
        <f t="shared" si="72"/>
        <v>9.769499999999999</v>
      </c>
      <c r="AM199" s="35">
        <f t="shared" si="64"/>
        <v>73.591278980500547</v>
      </c>
      <c r="AN199" s="36">
        <f t="shared" si="73"/>
        <v>5</v>
      </c>
      <c r="AO199" s="35">
        <f t="shared" si="74"/>
        <v>26.408721019499463</v>
      </c>
      <c r="AP199" s="30">
        <f t="shared" si="75"/>
        <v>72.184867740505396</v>
      </c>
      <c r="AQ199" s="107">
        <f t="shared" si="76"/>
        <v>22.166395744052014</v>
      </c>
      <c r="AR199" s="109">
        <f t="shared" si="77"/>
        <v>69.292184861047147</v>
      </c>
      <c r="AS199" s="34">
        <f t="shared" si="78"/>
        <v>5</v>
      </c>
      <c r="AT199" s="37">
        <v>2</v>
      </c>
      <c r="AU199" s="38">
        <f t="shared" si="79"/>
        <v>14.777597162701344</v>
      </c>
      <c r="AV199" s="37">
        <v>1</v>
      </c>
      <c r="AW199" s="66"/>
      <c r="AX199" s="37">
        <v>3</v>
      </c>
      <c r="AY199" s="37">
        <f t="shared" si="80"/>
        <v>24</v>
      </c>
      <c r="AZ199" s="37">
        <v>4</v>
      </c>
      <c r="BA199" s="37">
        <f t="shared" si="66"/>
        <v>32</v>
      </c>
      <c r="BB199" s="37">
        <v>2</v>
      </c>
      <c r="BC199" s="37">
        <v>8</v>
      </c>
      <c r="BD199" s="37">
        <v>0</v>
      </c>
      <c r="BE199" s="56" t="s">
        <v>375</v>
      </c>
      <c r="BF199" s="56" t="s">
        <v>375</v>
      </c>
      <c r="BG199" s="128">
        <f t="shared" si="81"/>
        <v>25</v>
      </c>
      <c r="BH199" s="75">
        <v>141</v>
      </c>
      <c r="BI199" s="75">
        <v>183</v>
      </c>
    </row>
    <row r="200" spans="1:64" s="1" customFormat="1" x14ac:dyDescent="0.3">
      <c r="A200" s="28" t="s">
        <v>70</v>
      </c>
      <c r="B200" s="28" t="s">
        <v>71</v>
      </c>
      <c r="C200" s="29" t="s">
        <v>79</v>
      </c>
      <c r="D200" s="29" t="s">
        <v>80</v>
      </c>
      <c r="E200" s="102">
        <v>290269</v>
      </c>
      <c r="F200" s="40">
        <v>4017.8</v>
      </c>
      <c r="G200" s="36">
        <f t="shared" si="67"/>
        <v>10</v>
      </c>
      <c r="H200" s="29" t="s">
        <v>352</v>
      </c>
      <c r="I200" s="69">
        <f t="shared" si="68"/>
        <v>3</v>
      </c>
      <c r="J200" s="32">
        <v>19</v>
      </c>
      <c r="K200" s="32">
        <v>5</v>
      </c>
      <c r="L200" s="32">
        <v>22</v>
      </c>
      <c r="M200" s="32">
        <v>2</v>
      </c>
      <c r="N200" s="32">
        <v>0</v>
      </c>
      <c r="O200" s="32">
        <v>1</v>
      </c>
      <c r="P200" s="32">
        <v>0</v>
      </c>
      <c r="Q200" s="32">
        <v>11</v>
      </c>
      <c r="R200" s="32">
        <v>1</v>
      </c>
      <c r="S200" s="32">
        <v>0</v>
      </c>
      <c r="T200" s="32">
        <v>1</v>
      </c>
      <c r="U200" s="33">
        <v>278657</v>
      </c>
      <c r="V200" s="32">
        <v>91</v>
      </c>
      <c r="W200" s="41">
        <v>0</v>
      </c>
      <c r="X200" s="41">
        <v>5</v>
      </c>
      <c r="Y200" s="41">
        <v>0</v>
      </c>
      <c r="Z200" s="41">
        <v>1</v>
      </c>
      <c r="AA200" s="41">
        <v>0</v>
      </c>
      <c r="AB200" s="41">
        <v>0</v>
      </c>
      <c r="AC200" s="46">
        <v>0</v>
      </c>
      <c r="AD200" s="46">
        <v>0</v>
      </c>
      <c r="AE200" s="46">
        <v>0</v>
      </c>
      <c r="AF200" s="42">
        <v>0</v>
      </c>
      <c r="AG200" s="31">
        <f t="shared" si="69"/>
        <v>97</v>
      </c>
      <c r="AH200" s="25">
        <f t="shared" si="70"/>
        <v>8359.7099999999991</v>
      </c>
      <c r="AI200" s="25">
        <f t="shared" si="71"/>
        <v>2617</v>
      </c>
      <c r="AJ200" s="34">
        <v>144</v>
      </c>
      <c r="AK200" s="25">
        <v>2473</v>
      </c>
      <c r="AL200" s="112">
        <f t="shared" si="72"/>
        <v>250.79129999999998</v>
      </c>
      <c r="AM200" s="35">
        <f t="shared" si="64"/>
        <v>68.695086312802715</v>
      </c>
      <c r="AN200" s="36">
        <f t="shared" si="73"/>
        <v>5</v>
      </c>
      <c r="AO200" s="35">
        <f t="shared" si="74"/>
        <v>31.304913687197288</v>
      </c>
      <c r="AP200" s="30">
        <f t="shared" si="75"/>
        <v>86.399615529043743</v>
      </c>
      <c r="AQ200" s="107">
        <f t="shared" si="76"/>
        <v>49.609155645280758</v>
      </c>
      <c r="AR200" s="109">
        <f t="shared" si="77"/>
        <v>42.581740275679415</v>
      </c>
      <c r="AS200" s="34">
        <f t="shared" si="78"/>
        <v>3</v>
      </c>
      <c r="AT200" s="37">
        <v>150</v>
      </c>
      <c r="AU200" s="38">
        <f t="shared" si="79"/>
        <v>51.676203797167453</v>
      </c>
      <c r="AV200" s="37">
        <v>17</v>
      </c>
      <c r="AW200" s="66"/>
      <c r="AX200" s="37">
        <v>180</v>
      </c>
      <c r="AY200" s="37">
        <f t="shared" si="80"/>
        <v>1440</v>
      </c>
      <c r="AZ200" s="37">
        <v>134</v>
      </c>
      <c r="BA200" s="37">
        <f t="shared" si="66"/>
        <v>1072</v>
      </c>
      <c r="BB200" s="37">
        <v>25</v>
      </c>
      <c r="BC200" s="37">
        <v>41</v>
      </c>
      <c r="BD200" s="37">
        <v>5</v>
      </c>
      <c r="BE200" s="56" t="s">
        <v>375</v>
      </c>
      <c r="BF200" s="56" t="s">
        <v>376</v>
      </c>
      <c r="BG200" s="128">
        <f t="shared" si="81"/>
        <v>26</v>
      </c>
      <c r="BH200" s="75">
        <v>5164</v>
      </c>
      <c r="BI200" s="75">
        <v>4283</v>
      </c>
      <c r="BJ200" s="13"/>
      <c r="BK200" s="13"/>
      <c r="BL200" s="13"/>
    </row>
    <row r="201" spans="1:64" s="1" customFormat="1" x14ac:dyDescent="0.3">
      <c r="A201" s="28" t="s">
        <v>70</v>
      </c>
      <c r="B201" s="28" t="s">
        <v>71</v>
      </c>
      <c r="C201" s="29" t="s">
        <v>87</v>
      </c>
      <c r="D201" s="29" t="s">
        <v>89</v>
      </c>
      <c r="E201" s="102">
        <v>148234</v>
      </c>
      <c r="F201" s="40">
        <v>6701.8</v>
      </c>
      <c r="G201" s="36">
        <f t="shared" si="67"/>
        <v>10</v>
      </c>
      <c r="H201" s="29" t="s">
        <v>352</v>
      </c>
      <c r="I201" s="69">
        <f t="shared" si="68"/>
        <v>3</v>
      </c>
      <c r="J201" s="32">
        <v>5</v>
      </c>
      <c r="K201" s="32">
        <v>2</v>
      </c>
      <c r="L201" s="32">
        <v>3</v>
      </c>
      <c r="M201" s="32">
        <v>1</v>
      </c>
      <c r="N201" s="32">
        <v>1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3">
        <v>75707</v>
      </c>
      <c r="V201" s="32">
        <v>12</v>
      </c>
      <c r="W201" s="32">
        <v>0</v>
      </c>
      <c r="X201" s="32">
        <v>0</v>
      </c>
      <c r="Y201" s="32">
        <v>0</v>
      </c>
      <c r="Z201" s="32">
        <v>0</v>
      </c>
      <c r="AA201" s="32">
        <v>0</v>
      </c>
      <c r="AB201" s="32">
        <v>0</v>
      </c>
      <c r="AC201" s="32">
        <v>0</v>
      </c>
      <c r="AD201" s="32">
        <v>0</v>
      </c>
      <c r="AE201" s="32">
        <v>0</v>
      </c>
      <c r="AF201" s="42">
        <v>0</v>
      </c>
      <c r="AG201" s="31">
        <f t="shared" si="69"/>
        <v>12</v>
      </c>
      <c r="AH201" s="25">
        <f t="shared" si="70"/>
        <v>2271.21</v>
      </c>
      <c r="AI201" s="25">
        <f t="shared" si="71"/>
        <v>1528</v>
      </c>
      <c r="AJ201" s="34">
        <v>80</v>
      </c>
      <c r="AK201" s="25">
        <v>1448</v>
      </c>
      <c r="AL201" s="112">
        <f t="shared" si="72"/>
        <v>68.136300000000006</v>
      </c>
      <c r="AM201" s="35">
        <f t="shared" si="64"/>
        <v>32.723085932168317</v>
      </c>
      <c r="AN201" s="36">
        <f t="shared" si="73"/>
        <v>3</v>
      </c>
      <c r="AO201" s="35">
        <f t="shared" si="74"/>
        <v>67.276914067831683</v>
      </c>
      <c r="AP201" s="30">
        <f t="shared" si="75"/>
        <v>45.965365570651812</v>
      </c>
      <c r="AQ201" s="107">
        <f t="shared" si="76"/>
        <v>53.968725123790762</v>
      </c>
      <c r="AR201" s="109">
        <f t="shared" si="77"/>
        <v>-17.411717395866798</v>
      </c>
      <c r="AS201" s="34">
        <f t="shared" si="78"/>
        <v>0</v>
      </c>
      <c r="AT201" s="37">
        <v>51</v>
      </c>
      <c r="AU201" s="38">
        <f t="shared" si="79"/>
        <v>34.405062266416607</v>
      </c>
      <c r="AV201" s="37">
        <v>2</v>
      </c>
      <c r="AW201" s="66"/>
      <c r="AX201" s="37">
        <v>60</v>
      </c>
      <c r="AY201" s="37">
        <f t="shared" si="80"/>
        <v>480</v>
      </c>
      <c r="AZ201" s="37">
        <v>37</v>
      </c>
      <c r="BA201" s="37">
        <f t="shared" si="66"/>
        <v>296</v>
      </c>
      <c r="BB201" s="37">
        <v>6</v>
      </c>
      <c r="BC201" s="37">
        <v>18</v>
      </c>
      <c r="BD201" s="37">
        <v>5</v>
      </c>
      <c r="BE201" s="37" t="s">
        <v>376</v>
      </c>
      <c r="BF201" s="37" t="s">
        <v>376</v>
      </c>
      <c r="BG201" s="128">
        <f t="shared" si="81"/>
        <v>21</v>
      </c>
      <c r="BH201" s="75">
        <v>663</v>
      </c>
      <c r="BI201" s="75">
        <v>786</v>
      </c>
    </row>
    <row r="202" spans="1:64" s="1" customFormat="1" x14ac:dyDescent="0.3">
      <c r="A202" s="28" t="s">
        <v>70</v>
      </c>
      <c r="B202" s="28" t="s">
        <v>71</v>
      </c>
      <c r="C202" s="29" t="s">
        <v>90</v>
      </c>
      <c r="D202" s="29" t="s">
        <v>91</v>
      </c>
      <c r="E202" s="102">
        <v>46141</v>
      </c>
      <c r="F202" s="30">
        <v>512.9</v>
      </c>
      <c r="G202" s="36">
        <f t="shared" si="67"/>
        <v>10</v>
      </c>
      <c r="H202" s="29" t="s">
        <v>351</v>
      </c>
      <c r="I202" s="69">
        <f t="shared" si="68"/>
        <v>5</v>
      </c>
      <c r="J202" s="32">
        <v>6</v>
      </c>
      <c r="K202" s="32">
        <v>1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1</v>
      </c>
      <c r="R202" s="32">
        <v>0</v>
      </c>
      <c r="S202" s="32">
        <v>0</v>
      </c>
      <c r="T202" s="32">
        <v>0</v>
      </c>
      <c r="U202" s="33">
        <v>32381</v>
      </c>
      <c r="V202" s="32">
        <v>4</v>
      </c>
      <c r="W202" s="32">
        <v>0</v>
      </c>
      <c r="X202" s="32">
        <v>0</v>
      </c>
      <c r="Y202" s="32">
        <v>0</v>
      </c>
      <c r="Z202" s="32">
        <v>0</v>
      </c>
      <c r="AA202" s="32">
        <v>0</v>
      </c>
      <c r="AB202" s="32">
        <v>0</v>
      </c>
      <c r="AC202" s="32">
        <v>0</v>
      </c>
      <c r="AD202" s="32">
        <v>0</v>
      </c>
      <c r="AE202" s="32">
        <v>0</v>
      </c>
      <c r="AF202" s="42">
        <v>0</v>
      </c>
      <c r="AG202" s="31">
        <f t="shared" si="69"/>
        <v>4</v>
      </c>
      <c r="AH202" s="25">
        <f t="shared" si="70"/>
        <v>971.43</v>
      </c>
      <c r="AI202" s="25">
        <f t="shared" si="71"/>
        <v>857</v>
      </c>
      <c r="AJ202" s="34">
        <v>65</v>
      </c>
      <c r="AK202" s="25">
        <v>792</v>
      </c>
      <c r="AL202" s="112">
        <f t="shared" si="72"/>
        <v>29.142900000000001</v>
      </c>
      <c r="AM202" s="35">
        <f t="shared" si="64"/>
        <v>11.779541500674259</v>
      </c>
      <c r="AN202" s="36">
        <f t="shared" si="73"/>
        <v>3</v>
      </c>
      <c r="AO202" s="35">
        <f t="shared" si="74"/>
        <v>88.220458499325744</v>
      </c>
      <c r="AP202" s="30">
        <f t="shared" si="75"/>
        <v>63.160529680761137</v>
      </c>
      <c r="AQ202" s="107">
        <f t="shared" si="76"/>
        <v>140.87254285776208</v>
      </c>
      <c r="AR202" s="109">
        <f t="shared" si="77"/>
        <v>-123.03888768791032</v>
      </c>
      <c r="AS202" s="34">
        <f t="shared" si="78"/>
        <v>0</v>
      </c>
      <c r="AT202" s="37">
        <v>10</v>
      </c>
      <c r="AU202" s="38">
        <f t="shared" si="79"/>
        <v>21.672698901194167</v>
      </c>
      <c r="AV202" s="37">
        <v>1</v>
      </c>
      <c r="AW202" s="66"/>
      <c r="AX202" s="37">
        <v>9</v>
      </c>
      <c r="AY202" s="37">
        <f t="shared" si="80"/>
        <v>72</v>
      </c>
      <c r="AZ202" s="37">
        <v>12</v>
      </c>
      <c r="BA202" s="37">
        <f t="shared" si="66"/>
        <v>96</v>
      </c>
      <c r="BB202" s="37">
        <v>1</v>
      </c>
      <c r="BC202" s="37">
        <v>40</v>
      </c>
      <c r="BD202" s="37">
        <v>0</v>
      </c>
      <c r="BE202" s="56" t="s">
        <v>375</v>
      </c>
      <c r="BF202" s="56" t="s">
        <v>376</v>
      </c>
      <c r="BG202" s="129">
        <f t="shared" si="81"/>
        <v>18</v>
      </c>
      <c r="BH202" s="75">
        <v>235</v>
      </c>
      <c r="BI202" s="75">
        <v>342</v>
      </c>
    </row>
    <row r="203" spans="1:64" s="1" customFormat="1" x14ac:dyDescent="0.3">
      <c r="A203" s="28" t="s">
        <v>70</v>
      </c>
      <c r="B203" s="28" t="s">
        <v>71</v>
      </c>
      <c r="C203" s="29" t="s">
        <v>86</v>
      </c>
      <c r="D203" s="29" t="s">
        <v>80</v>
      </c>
      <c r="E203" s="102">
        <v>290269</v>
      </c>
      <c r="F203" s="40">
        <v>4017.8</v>
      </c>
      <c r="G203" s="36"/>
      <c r="H203" s="29" t="s">
        <v>352</v>
      </c>
      <c r="I203" s="69"/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3">
        <v>0</v>
      </c>
      <c r="V203" s="32">
        <v>0</v>
      </c>
      <c r="W203" s="32">
        <v>0</v>
      </c>
      <c r="X203" s="32">
        <v>0</v>
      </c>
      <c r="Y203" s="32">
        <v>0</v>
      </c>
      <c r="Z203" s="32">
        <v>0</v>
      </c>
      <c r="AA203" s="32">
        <v>0</v>
      </c>
      <c r="AB203" s="32">
        <v>0</v>
      </c>
      <c r="AC203" s="32">
        <v>0</v>
      </c>
      <c r="AD203" s="32">
        <v>0</v>
      </c>
      <c r="AE203" s="32">
        <v>0</v>
      </c>
      <c r="AF203" s="42">
        <v>0</v>
      </c>
      <c r="AG203" s="31">
        <f t="shared" si="69"/>
        <v>0</v>
      </c>
      <c r="AH203" s="25">
        <f t="shared" si="70"/>
        <v>0</v>
      </c>
      <c r="AI203" s="25">
        <f t="shared" si="71"/>
        <v>0</v>
      </c>
      <c r="AJ203" s="34">
        <v>0</v>
      </c>
      <c r="AK203" s="25">
        <v>0</v>
      </c>
      <c r="AL203" s="112">
        <f t="shared" si="72"/>
        <v>0</v>
      </c>
      <c r="AM203" s="25">
        <v>0</v>
      </c>
      <c r="AN203" s="36">
        <f t="shared" si="73"/>
        <v>0</v>
      </c>
      <c r="AO203" s="35">
        <f t="shared" si="74"/>
        <v>0</v>
      </c>
      <c r="AP203" s="30">
        <f t="shared" si="75"/>
        <v>0</v>
      </c>
      <c r="AQ203" s="107">
        <f t="shared" si="76"/>
        <v>0</v>
      </c>
      <c r="AR203" s="109" t="str">
        <f t="shared" si="77"/>
        <v/>
      </c>
      <c r="AS203" s="34">
        <f t="shared" si="78"/>
        <v>10</v>
      </c>
      <c r="AT203" s="37">
        <v>0</v>
      </c>
      <c r="AU203" s="38">
        <f t="shared" si="79"/>
        <v>0</v>
      </c>
      <c r="AV203" s="37">
        <v>0</v>
      </c>
      <c r="AW203" s="66"/>
      <c r="AX203" s="37">
        <v>0</v>
      </c>
      <c r="AY203" s="37">
        <v>0</v>
      </c>
      <c r="AZ203" s="37">
        <v>0</v>
      </c>
      <c r="BA203" s="37">
        <v>0</v>
      </c>
      <c r="BB203" s="37">
        <v>0</v>
      </c>
      <c r="BC203" s="37">
        <v>0</v>
      </c>
      <c r="BD203" s="37">
        <v>0</v>
      </c>
      <c r="BE203" s="56">
        <v>0</v>
      </c>
      <c r="BF203" s="56">
        <v>0</v>
      </c>
      <c r="BG203" s="129">
        <f t="shared" si="81"/>
        <v>10</v>
      </c>
      <c r="BH203" s="75">
        <v>0</v>
      </c>
      <c r="BI203" s="75">
        <v>0</v>
      </c>
      <c r="BJ203" s="12"/>
      <c r="BK203" s="12"/>
      <c r="BL203" s="12"/>
    </row>
    <row r="204" spans="1:64" s="1" customFormat="1" x14ac:dyDescent="0.3">
      <c r="A204" s="28" t="s">
        <v>70</v>
      </c>
      <c r="B204" s="28" t="s">
        <v>71</v>
      </c>
      <c r="C204" s="29" t="s">
        <v>87</v>
      </c>
      <c r="D204" s="29" t="s">
        <v>80</v>
      </c>
      <c r="E204" s="102">
        <v>290269</v>
      </c>
      <c r="F204" s="40">
        <v>4017.8</v>
      </c>
      <c r="G204" s="36"/>
      <c r="H204" s="29" t="s">
        <v>352</v>
      </c>
      <c r="I204" s="69"/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3">
        <v>0</v>
      </c>
      <c r="V204" s="32">
        <v>0</v>
      </c>
      <c r="W204" s="32">
        <v>0</v>
      </c>
      <c r="X204" s="32">
        <v>0</v>
      </c>
      <c r="Y204" s="32">
        <v>0</v>
      </c>
      <c r="Z204" s="32">
        <v>0</v>
      </c>
      <c r="AA204" s="32">
        <v>0</v>
      </c>
      <c r="AB204" s="32">
        <v>0</v>
      </c>
      <c r="AC204" s="32">
        <v>0</v>
      </c>
      <c r="AD204" s="32">
        <v>0</v>
      </c>
      <c r="AE204" s="32">
        <v>0</v>
      </c>
      <c r="AF204" s="42">
        <v>0</v>
      </c>
      <c r="AG204" s="31">
        <f t="shared" si="69"/>
        <v>0</v>
      </c>
      <c r="AH204" s="25">
        <f t="shared" si="70"/>
        <v>0</v>
      </c>
      <c r="AI204" s="25">
        <f t="shared" si="71"/>
        <v>0</v>
      </c>
      <c r="AJ204" s="34">
        <v>0</v>
      </c>
      <c r="AK204" s="25">
        <v>0</v>
      </c>
      <c r="AL204" s="112">
        <f t="shared" si="72"/>
        <v>0</v>
      </c>
      <c r="AM204" s="25">
        <v>0</v>
      </c>
      <c r="AN204" s="36">
        <f t="shared" si="73"/>
        <v>0</v>
      </c>
      <c r="AO204" s="35">
        <f t="shared" si="74"/>
        <v>0</v>
      </c>
      <c r="AP204" s="30">
        <f t="shared" si="75"/>
        <v>0</v>
      </c>
      <c r="AQ204" s="107">
        <f t="shared" si="76"/>
        <v>0</v>
      </c>
      <c r="AR204" s="109" t="str">
        <f t="shared" si="77"/>
        <v/>
      </c>
      <c r="AS204" s="34">
        <f t="shared" si="78"/>
        <v>10</v>
      </c>
      <c r="AT204" s="37">
        <v>0</v>
      </c>
      <c r="AU204" s="38">
        <f t="shared" si="79"/>
        <v>0</v>
      </c>
      <c r="AV204" s="37">
        <v>0</v>
      </c>
      <c r="AW204" s="66"/>
      <c r="AX204" s="37">
        <v>0</v>
      </c>
      <c r="AY204" s="37">
        <v>0</v>
      </c>
      <c r="AZ204" s="37">
        <v>0</v>
      </c>
      <c r="BA204" s="37">
        <v>0</v>
      </c>
      <c r="BB204" s="37">
        <v>0</v>
      </c>
      <c r="BC204" s="37">
        <v>0</v>
      </c>
      <c r="BD204" s="37">
        <v>0</v>
      </c>
      <c r="BE204" s="56">
        <v>0</v>
      </c>
      <c r="BF204" s="56">
        <v>0</v>
      </c>
      <c r="BG204" s="129">
        <f t="shared" si="81"/>
        <v>10</v>
      </c>
      <c r="BH204" s="75">
        <v>0</v>
      </c>
      <c r="BI204" s="75">
        <v>0</v>
      </c>
      <c r="BJ204" s="12"/>
      <c r="BK204" s="12"/>
      <c r="BL204" s="12"/>
    </row>
    <row r="205" spans="1:64" s="1" customFormat="1" x14ac:dyDescent="0.3">
      <c r="A205" s="28" t="s">
        <v>70</v>
      </c>
      <c r="B205" s="28" t="s">
        <v>71</v>
      </c>
      <c r="C205" s="29" t="s">
        <v>90</v>
      </c>
      <c r="D205" s="29" t="s">
        <v>80</v>
      </c>
      <c r="E205" s="102">
        <v>290269</v>
      </c>
      <c r="F205" s="40">
        <v>4017.8</v>
      </c>
      <c r="G205" s="36"/>
      <c r="H205" s="29" t="s">
        <v>352</v>
      </c>
      <c r="I205" s="69"/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3">
        <v>0</v>
      </c>
      <c r="V205" s="32">
        <v>0</v>
      </c>
      <c r="W205" s="32">
        <v>0</v>
      </c>
      <c r="X205" s="32">
        <v>0</v>
      </c>
      <c r="Y205" s="32">
        <v>0</v>
      </c>
      <c r="Z205" s="32">
        <v>0</v>
      </c>
      <c r="AA205" s="32">
        <v>0</v>
      </c>
      <c r="AB205" s="32">
        <v>0</v>
      </c>
      <c r="AC205" s="32">
        <v>0</v>
      </c>
      <c r="AD205" s="32">
        <v>0</v>
      </c>
      <c r="AE205" s="32">
        <v>0</v>
      </c>
      <c r="AF205" s="42">
        <v>0</v>
      </c>
      <c r="AG205" s="31">
        <f t="shared" si="69"/>
        <v>0</v>
      </c>
      <c r="AH205" s="25">
        <f t="shared" si="70"/>
        <v>0</v>
      </c>
      <c r="AI205" s="25">
        <f t="shared" si="71"/>
        <v>0</v>
      </c>
      <c r="AJ205" s="34">
        <v>0</v>
      </c>
      <c r="AK205" s="25">
        <v>0</v>
      </c>
      <c r="AL205" s="112">
        <f t="shared" si="72"/>
        <v>0</v>
      </c>
      <c r="AM205" s="25">
        <v>0</v>
      </c>
      <c r="AN205" s="36">
        <f t="shared" si="73"/>
        <v>0</v>
      </c>
      <c r="AO205" s="35">
        <f t="shared" si="74"/>
        <v>0</v>
      </c>
      <c r="AP205" s="30">
        <f t="shared" si="75"/>
        <v>0</v>
      </c>
      <c r="AQ205" s="107">
        <f t="shared" si="76"/>
        <v>0</v>
      </c>
      <c r="AR205" s="109" t="str">
        <f t="shared" si="77"/>
        <v/>
      </c>
      <c r="AS205" s="34">
        <f t="shared" si="78"/>
        <v>10</v>
      </c>
      <c r="AT205" s="37">
        <v>0</v>
      </c>
      <c r="AU205" s="38">
        <f t="shared" si="79"/>
        <v>0</v>
      </c>
      <c r="AV205" s="37">
        <v>0</v>
      </c>
      <c r="AW205" s="66"/>
      <c r="AX205" s="37">
        <v>0</v>
      </c>
      <c r="AY205" s="37">
        <v>0</v>
      </c>
      <c r="AZ205" s="37">
        <v>0</v>
      </c>
      <c r="BA205" s="37">
        <v>0</v>
      </c>
      <c r="BB205" s="37">
        <v>0</v>
      </c>
      <c r="BC205" s="37">
        <v>0</v>
      </c>
      <c r="BD205" s="37">
        <v>0</v>
      </c>
      <c r="BE205" s="56">
        <v>0</v>
      </c>
      <c r="BF205" s="56">
        <v>0</v>
      </c>
      <c r="BG205" s="129">
        <f t="shared" si="81"/>
        <v>10</v>
      </c>
      <c r="BH205" s="75">
        <v>0</v>
      </c>
      <c r="BI205" s="75">
        <v>0</v>
      </c>
    </row>
    <row r="206" spans="1:64" s="1" customFormat="1" x14ac:dyDescent="0.3">
      <c r="A206" s="28" t="s">
        <v>70</v>
      </c>
      <c r="B206" s="28" t="s">
        <v>71</v>
      </c>
      <c r="C206" s="29" t="s">
        <v>93</v>
      </c>
      <c r="D206" s="29" t="s">
        <v>80</v>
      </c>
      <c r="E206" s="102">
        <v>290269</v>
      </c>
      <c r="F206" s="40">
        <v>4017.8</v>
      </c>
      <c r="G206" s="36"/>
      <c r="H206" s="29" t="s">
        <v>352</v>
      </c>
      <c r="I206" s="69"/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3">
        <v>0</v>
      </c>
      <c r="V206" s="32">
        <v>0</v>
      </c>
      <c r="W206" s="32">
        <v>0</v>
      </c>
      <c r="X206" s="32">
        <v>0</v>
      </c>
      <c r="Y206" s="32">
        <v>0</v>
      </c>
      <c r="Z206" s="32">
        <v>0</v>
      </c>
      <c r="AA206" s="32">
        <v>0</v>
      </c>
      <c r="AB206" s="32">
        <v>0</v>
      </c>
      <c r="AC206" s="32">
        <v>0</v>
      </c>
      <c r="AD206" s="32">
        <v>0</v>
      </c>
      <c r="AE206" s="32">
        <v>0</v>
      </c>
      <c r="AF206" s="42">
        <v>0</v>
      </c>
      <c r="AG206" s="31">
        <f t="shared" si="69"/>
        <v>0</v>
      </c>
      <c r="AH206" s="25">
        <f t="shared" si="70"/>
        <v>0</v>
      </c>
      <c r="AI206" s="25">
        <f t="shared" si="71"/>
        <v>0</v>
      </c>
      <c r="AJ206" s="34">
        <v>0</v>
      </c>
      <c r="AK206" s="25">
        <v>0</v>
      </c>
      <c r="AL206" s="112">
        <f t="shared" si="72"/>
        <v>0</v>
      </c>
      <c r="AM206" s="25">
        <v>0</v>
      </c>
      <c r="AN206" s="36">
        <f t="shared" si="73"/>
        <v>0</v>
      </c>
      <c r="AO206" s="35">
        <f t="shared" si="74"/>
        <v>0</v>
      </c>
      <c r="AP206" s="30">
        <f t="shared" si="75"/>
        <v>0</v>
      </c>
      <c r="AQ206" s="107">
        <f t="shared" si="76"/>
        <v>0</v>
      </c>
      <c r="AR206" s="109" t="str">
        <f t="shared" si="77"/>
        <v/>
      </c>
      <c r="AS206" s="34">
        <f t="shared" si="78"/>
        <v>10</v>
      </c>
      <c r="AT206" s="37">
        <v>0</v>
      </c>
      <c r="AU206" s="38">
        <f t="shared" si="79"/>
        <v>0</v>
      </c>
      <c r="AV206" s="37">
        <v>0</v>
      </c>
      <c r="AW206" s="66"/>
      <c r="AX206" s="37">
        <v>0</v>
      </c>
      <c r="AY206" s="37">
        <v>0</v>
      </c>
      <c r="AZ206" s="37">
        <v>0</v>
      </c>
      <c r="BA206" s="37">
        <v>0</v>
      </c>
      <c r="BB206" s="37">
        <v>0</v>
      </c>
      <c r="BC206" s="37">
        <v>0</v>
      </c>
      <c r="BD206" s="37">
        <v>0</v>
      </c>
      <c r="BE206" s="56">
        <v>0</v>
      </c>
      <c r="BF206" s="56">
        <v>0</v>
      </c>
      <c r="BG206" s="129">
        <f t="shared" si="81"/>
        <v>10</v>
      </c>
      <c r="BH206" s="75">
        <v>0</v>
      </c>
      <c r="BI206" s="75">
        <v>0</v>
      </c>
    </row>
    <row r="207" spans="1:64" s="1" customFormat="1" x14ac:dyDescent="0.3">
      <c r="A207" s="28" t="s">
        <v>70</v>
      </c>
      <c r="B207" s="28" t="s">
        <v>71</v>
      </c>
      <c r="C207" s="29" t="s">
        <v>100</v>
      </c>
      <c r="D207" s="29" t="s">
        <v>80</v>
      </c>
      <c r="E207" s="102">
        <v>290269</v>
      </c>
      <c r="F207" s="40">
        <v>4017.8</v>
      </c>
      <c r="G207" s="36"/>
      <c r="H207" s="29" t="s">
        <v>352</v>
      </c>
      <c r="I207" s="69"/>
      <c r="J207" s="32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3">
        <v>0</v>
      </c>
      <c r="V207" s="32">
        <v>0</v>
      </c>
      <c r="W207" s="32">
        <v>0</v>
      </c>
      <c r="X207" s="32">
        <v>0</v>
      </c>
      <c r="Y207" s="32">
        <v>0</v>
      </c>
      <c r="Z207" s="32">
        <v>0</v>
      </c>
      <c r="AA207" s="32">
        <v>0</v>
      </c>
      <c r="AB207" s="32">
        <v>0</v>
      </c>
      <c r="AC207" s="32">
        <v>0</v>
      </c>
      <c r="AD207" s="32">
        <v>0</v>
      </c>
      <c r="AE207" s="32">
        <v>0</v>
      </c>
      <c r="AF207" s="42">
        <v>0</v>
      </c>
      <c r="AG207" s="31">
        <f t="shared" si="69"/>
        <v>0</v>
      </c>
      <c r="AH207" s="25">
        <f t="shared" si="70"/>
        <v>0</v>
      </c>
      <c r="AI207" s="25">
        <f t="shared" si="71"/>
        <v>0</v>
      </c>
      <c r="AJ207" s="34">
        <v>0</v>
      </c>
      <c r="AK207" s="25">
        <v>0</v>
      </c>
      <c r="AL207" s="112">
        <f t="shared" si="72"/>
        <v>0</v>
      </c>
      <c r="AM207" s="25">
        <v>0</v>
      </c>
      <c r="AN207" s="36">
        <f t="shared" si="73"/>
        <v>0</v>
      </c>
      <c r="AO207" s="35">
        <f t="shared" si="74"/>
        <v>0</v>
      </c>
      <c r="AP207" s="30">
        <f t="shared" si="75"/>
        <v>0</v>
      </c>
      <c r="AQ207" s="107">
        <f t="shared" si="76"/>
        <v>0</v>
      </c>
      <c r="AR207" s="109" t="str">
        <f t="shared" si="77"/>
        <v/>
      </c>
      <c r="AS207" s="34">
        <f t="shared" si="78"/>
        <v>10</v>
      </c>
      <c r="AT207" s="37">
        <v>0</v>
      </c>
      <c r="AU207" s="38">
        <f t="shared" si="79"/>
        <v>0</v>
      </c>
      <c r="AV207" s="37">
        <v>0</v>
      </c>
      <c r="AW207" s="66"/>
      <c r="AX207" s="37">
        <v>0</v>
      </c>
      <c r="AY207" s="37">
        <v>0</v>
      </c>
      <c r="AZ207" s="37">
        <v>0</v>
      </c>
      <c r="BA207" s="37">
        <v>0</v>
      </c>
      <c r="BB207" s="37">
        <v>0</v>
      </c>
      <c r="BC207" s="37">
        <v>0</v>
      </c>
      <c r="BD207" s="37">
        <v>0</v>
      </c>
      <c r="BE207" s="37">
        <v>0</v>
      </c>
      <c r="BF207" s="37">
        <v>0</v>
      </c>
      <c r="BG207" s="129">
        <f t="shared" si="81"/>
        <v>10</v>
      </c>
      <c r="BH207" s="75">
        <v>0</v>
      </c>
      <c r="BI207" s="75">
        <v>0</v>
      </c>
      <c r="BJ207" s="12"/>
      <c r="BK207" s="12"/>
      <c r="BL207" s="12"/>
    </row>
    <row r="208" spans="1:64" s="1" customFormat="1" x14ac:dyDescent="0.3">
      <c r="A208" s="28" t="s">
        <v>269</v>
      </c>
      <c r="B208" s="28" t="s">
        <v>276</v>
      </c>
      <c r="C208" s="29" t="s">
        <v>276</v>
      </c>
      <c r="D208" s="29" t="s">
        <v>339</v>
      </c>
      <c r="E208" s="102">
        <v>7173</v>
      </c>
      <c r="F208" s="31">
        <v>407.3</v>
      </c>
      <c r="G208" s="36">
        <f t="shared" ref="G208:G239" si="82">IFERROR(IF(F208&lt;10,0,IF(F208&lt;50,3,IF(F208&lt;75,5,IF(F208&lt;100,8,10)))),"")</f>
        <v>10</v>
      </c>
      <c r="H208" s="29" t="s">
        <v>351</v>
      </c>
      <c r="I208" s="69">
        <f t="shared" ref="I208:I239" si="83">VLOOKUP(H208,ponderacion,2,FALSE)</f>
        <v>5</v>
      </c>
      <c r="J208" s="32">
        <v>1</v>
      </c>
      <c r="K208" s="32">
        <v>0</v>
      </c>
      <c r="L208" s="32">
        <v>0</v>
      </c>
      <c r="M208" s="32">
        <v>1</v>
      </c>
      <c r="N208" s="32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3">
        <v>5278</v>
      </c>
      <c r="V208" s="32">
        <v>0</v>
      </c>
      <c r="W208" s="32">
        <v>0</v>
      </c>
      <c r="X208" s="32">
        <v>0</v>
      </c>
      <c r="Y208" s="32">
        <v>0</v>
      </c>
      <c r="Z208" s="32">
        <v>0</v>
      </c>
      <c r="AA208" s="32">
        <v>0</v>
      </c>
      <c r="AB208" s="32">
        <v>0</v>
      </c>
      <c r="AC208" s="32">
        <v>0</v>
      </c>
      <c r="AD208" s="32">
        <v>0</v>
      </c>
      <c r="AE208" s="32">
        <v>0</v>
      </c>
      <c r="AF208" s="42">
        <v>0</v>
      </c>
      <c r="AG208" s="31">
        <f t="shared" si="69"/>
        <v>0</v>
      </c>
      <c r="AH208" s="25">
        <f t="shared" si="70"/>
        <v>158.34</v>
      </c>
      <c r="AI208" s="25">
        <f t="shared" si="71"/>
        <v>58</v>
      </c>
      <c r="AJ208" s="34">
        <v>0</v>
      </c>
      <c r="AK208" s="25">
        <v>58</v>
      </c>
      <c r="AL208" s="112">
        <f t="shared" si="72"/>
        <v>4.7501999999999995</v>
      </c>
      <c r="AM208" s="35">
        <f t="shared" ref="AM208:AM239" si="84">IFERROR(((AH208-AI208)/AH208)*100,"")</f>
        <v>63.369963369963365</v>
      </c>
      <c r="AN208" s="36">
        <f t="shared" si="73"/>
        <v>5</v>
      </c>
      <c r="AO208" s="35">
        <f t="shared" si="74"/>
        <v>36.630036630036628</v>
      </c>
      <c r="AP208" s="30">
        <f t="shared" si="75"/>
        <v>66.223337515683809</v>
      </c>
      <c r="AQ208" s="107">
        <f t="shared" si="76"/>
        <v>0</v>
      </c>
      <c r="AR208" s="109">
        <f t="shared" si="77"/>
        <v>100</v>
      </c>
      <c r="AS208" s="34">
        <f t="shared" si="78"/>
        <v>10</v>
      </c>
      <c r="AT208" s="37">
        <v>3</v>
      </c>
      <c r="AU208" s="38">
        <f t="shared" si="79"/>
        <v>41.823504809703053</v>
      </c>
      <c r="AV208" s="48">
        <v>0</v>
      </c>
      <c r="AW208" s="67" t="s">
        <v>374</v>
      </c>
      <c r="AX208" s="48">
        <v>2</v>
      </c>
      <c r="AY208" s="37">
        <f t="shared" ref="AY208:AY239" si="85">+AX208*8</f>
        <v>16</v>
      </c>
      <c r="AZ208" s="48">
        <v>2</v>
      </c>
      <c r="BA208" s="37">
        <f t="shared" ref="BA208:BA239" si="86">+AZ208*8</f>
        <v>16</v>
      </c>
      <c r="BB208" s="48">
        <v>0</v>
      </c>
      <c r="BC208" s="48">
        <v>4</v>
      </c>
      <c r="BD208" s="37">
        <v>10</v>
      </c>
      <c r="BE208" s="122" t="s">
        <v>375</v>
      </c>
      <c r="BF208" s="122" t="s">
        <v>376</v>
      </c>
      <c r="BG208" s="127">
        <f t="shared" si="81"/>
        <v>40</v>
      </c>
      <c r="BH208" s="75">
        <v>43</v>
      </c>
      <c r="BI208" s="75">
        <v>42</v>
      </c>
    </row>
    <row r="209" spans="1:64" s="1" customFormat="1" x14ac:dyDescent="0.3">
      <c r="A209" s="28" t="s">
        <v>269</v>
      </c>
      <c r="B209" s="28" t="s">
        <v>276</v>
      </c>
      <c r="C209" s="29" t="s">
        <v>325</v>
      </c>
      <c r="D209" s="29" t="s">
        <v>342</v>
      </c>
      <c r="E209" s="102">
        <v>5886</v>
      </c>
      <c r="F209" s="31">
        <v>255.2</v>
      </c>
      <c r="G209" s="36">
        <f t="shared" si="82"/>
        <v>10</v>
      </c>
      <c r="H209" s="29" t="s">
        <v>351</v>
      </c>
      <c r="I209" s="69">
        <f t="shared" si="83"/>
        <v>5</v>
      </c>
      <c r="J209" s="32">
        <v>1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3">
        <v>5674</v>
      </c>
      <c r="V209" s="32">
        <v>1</v>
      </c>
      <c r="W209" s="32">
        <v>0</v>
      </c>
      <c r="X209" s="32">
        <v>0</v>
      </c>
      <c r="Y209" s="32">
        <v>0</v>
      </c>
      <c r="Z209" s="32">
        <v>0</v>
      </c>
      <c r="AA209" s="32">
        <v>0</v>
      </c>
      <c r="AB209" s="32">
        <v>0</v>
      </c>
      <c r="AC209" s="32">
        <v>0</v>
      </c>
      <c r="AD209" s="32">
        <v>0</v>
      </c>
      <c r="AE209" s="32">
        <v>0</v>
      </c>
      <c r="AF209" s="42">
        <v>0</v>
      </c>
      <c r="AG209" s="31">
        <f t="shared" si="69"/>
        <v>1</v>
      </c>
      <c r="AH209" s="25">
        <f t="shared" si="70"/>
        <v>170.22</v>
      </c>
      <c r="AI209" s="25">
        <f t="shared" si="71"/>
        <v>65</v>
      </c>
      <c r="AJ209" s="34">
        <v>1</v>
      </c>
      <c r="AK209" s="25">
        <v>64</v>
      </c>
      <c r="AL209" s="112">
        <f t="shared" si="72"/>
        <v>5.1065999999999994</v>
      </c>
      <c r="AM209" s="35">
        <f t="shared" si="84"/>
        <v>61.814122899776756</v>
      </c>
      <c r="AN209" s="36">
        <f t="shared" si="73"/>
        <v>5</v>
      </c>
      <c r="AO209" s="35">
        <f t="shared" si="74"/>
        <v>38.185877100223244</v>
      </c>
      <c r="AP209" s="30">
        <f t="shared" si="75"/>
        <v>86.758409785932713</v>
      </c>
      <c r="AQ209" s="107">
        <f t="shared" si="76"/>
        <v>16.989466530750935</v>
      </c>
      <c r="AR209" s="109">
        <f t="shared" si="77"/>
        <v>80.417498922962437</v>
      </c>
      <c r="AS209" s="34">
        <f t="shared" si="78"/>
        <v>8</v>
      </c>
      <c r="AT209" s="37">
        <v>3</v>
      </c>
      <c r="AU209" s="38">
        <f t="shared" si="79"/>
        <v>50.968399592252808</v>
      </c>
      <c r="AV209" s="48">
        <v>0</v>
      </c>
      <c r="AW209" s="67" t="s">
        <v>372</v>
      </c>
      <c r="AX209" s="48">
        <v>2</v>
      </c>
      <c r="AY209" s="37">
        <f t="shared" si="85"/>
        <v>16</v>
      </c>
      <c r="AZ209" s="48">
        <v>3</v>
      </c>
      <c r="BA209" s="37">
        <f t="shared" si="86"/>
        <v>24</v>
      </c>
      <c r="BB209" s="48">
        <v>0</v>
      </c>
      <c r="BC209" s="48">
        <v>8</v>
      </c>
      <c r="BD209" s="37">
        <v>10</v>
      </c>
      <c r="BE209" s="48" t="s">
        <v>375</v>
      </c>
      <c r="BF209" s="48" t="s">
        <v>376</v>
      </c>
      <c r="BG209" s="127">
        <f t="shared" si="81"/>
        <v>38</v>
      </c>
      <c r="BH209" s="75">
        <v>44</v>
      </c>
      <c r="BI209" s="75">
        <v>70</v>
      </c>
      <c r="BJ209" s="12"/>
      <c r="BK209" s="12"/>
      <c r="BL209" s="12"/>
    </row>
    <row r="210" spans="1:64" s="1" customFormat="1" x14ac:dyDescent="0.3">
      <c r="A210" s="28" t="s">
        <v>269</v>
      </c>
      <c r="B210" s="28" t="s">
        <v>276</v>
      </c>
      <c r="C210" s="29" t="s">
        <v>276</v>
      </c>
      <c r="D210" s="29" t="s">
        <v>337</v>
      </c>
      <c r="E210" s="102">
        <v>15361</v>
      </c>
      <c r="F210" s="31">
        <v>239.7</v>
      </c>
      <c r="G210" s="36">
        <f t="shared" si="82"/>
        <v>10</v>
      </c>
      <c r="H210" s="29" t="s">
        <v>351</v>
      </c>
      <c r="I210" s="69">
        <f t="shared" si="83"/>
        <v>5</v>
      </c>
      <c r="J210" s="32">
        <v>1</v>
      </c>
      <c r="K210" s="32">
        <v>1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3">
        <v>12449</v>
      </c>
      <c r="V210" s="32">
        <v>1</v>
      </c>
      <c r="W210" s="32">
        <v>0</v>
      </c>
      <c r="X210" s="32">
        <v>0</v>
      </c>
      <c r="Y210" s="32">
        <v>0</v>
      </c>
      <c r="Z210" s="32">
        <v>0</v>
      </c>
      <c r="AA210" s="32">
        <v>0</v>
      </c>
      <c r="AB210" s="32">
        <v>0</v>
      </c>
      <c r="AC210" s="32">
        <v>0</v>
      </c>
      <c r="AD210" s="32">
        <v>0</v>
      </c>
      <c r="AE210" s="32">
        <v>0</v>
      </c>
      <c r="AF210" s="42">
        <v>0</v>
      </c>
      <c r="AG210" s="31">
        <f t="shared" si="69"/>
        <v>1</v>
      </c>
      <c r="AH210" s="25">
        <f t="shared" si="70"/>
        <v>373.47</v>
      </c>
      <c r="AI210" s="25">
        <f t="shared" si="71"/>
        <v>95</v>
      </c>
      <c r="AJ210" s="34">
        <v>1</v>
      </c>
      <c r="AK210" s="25">
        <v>94</v>
      </c>
      <c r="AL210" s="112">
        <f t="shared" si="72"/>
        <v>11.2041</v>
      </c>
      <c r="AM210" s="35">
        <f t="shared" si="84"/>
        <v>74.562883230246072</v>
      </c>
      <c r="AN210" s="36">
        <f t="shared" si="73"/>
        <v>5</v>
      </c>
      <c r="AO210" s="35">
        <f t="shared" si="74"/>
        <v>25.437116769753924</v>
      </c>
      <c r="AP210" s="30">
        <f t="shared" si="75"/>
        <v>72.938610767528161</v>
      </c>
      <c r="AQ210" s="107">
        <f t="shared" si="76"/>
        <v>6.509992839007877</v>
      </c>
      <c r="AR210" s="109">
        <f t="shared" si="77"/>
        <v>91.074695870261777</v>
      </c>
      <c r="AS210" s="34">
        <f t="shared" si="78"/>
        <v>8</v>
      </c>
      <c r="AT210" s="37">
        <v>1</v>
      </c>
      <c r="AU210" s="38">
        <f t="shared" si="79"/>
        <v>6.509992839007877</v>
      </c>
      <c r="AV210" s="48">
        <v>0</v>
      </c>
      <c r="AW210" s="67" t="s">
        <v>374</v>
      </c>
      <c r="AX210" s="48">
        <v>2</v>
      </c>
      <c r="AY210" s="37">
        <f t="shared" si="85"/>
        <v>16</v>
      </c>
      <c r="AZ210" s="48">
        <v>3</v>
      </c>
      <c r="BA210" s="37">
        <f t="shared" si="86"/>
        <v>24</v>
      </c>
      <c r="BB210" s="48">
        <v>0</v>
      </c>
      <c r="BC210" s="48">
        <v>8</v>
      </c>
      <c r="BD210" s="37">
        <v>10</v>
      </c>
      <c r="BE210" s="48" t="s">
        <v>375</v>
      </c>
      <c r="BF210" s="48" t="s">
        <v>376</v>
      </c>
      <c r="BG210" s="127">
        <f t="shared" si="81"/>
        <v>38</v>
      </c>
      <c r="BH210" s="75">
        <v>28</v>
      </c>
      <c r="BI210" s="75">
        <v>81</v>
      </c>
      <c r="BJ210" s="12"/>
      <c r="BK210" s="12"/>
      <c r="BL210" s="12"/>
    </row>
    <row r="211" spans="1:64" s="1" customFormat="1" x14ac:dyDescent="0.3">
      <c r="A211" s="28" t="s">
        <v>269</v>
      </c>
      <c r="B211" s="28" t="s">
        <v>276</v>
      </c>
      <c r="C211" s="29" t="s">
        <v>331</v>
      </c>
      <c r="D211" s="29" t="s">
        <v>333</v>
      </c>
      <c r="E211" s="102">
        <v>5925</v>
      </c>
      <c r="F211" s="31">
        <v>75.3</v>
      </c>
      <c r="G211" s="36">
        <f t="shared" si="82"/>
        <v>8</v>
      </c>
      <c r="H211" s="29" t="s">
        <v>349</v>
      </c>
      <c r="I211" s="69">
        <f t="shared" si="83"/>
        <v>10</v>
      </c>
      <c r="J211" s="32">
        <v>2</v>
      </c>
      <c r="K211" s="32">
        <v>1</v>
      </c>
      <c r="L211" s="32">
        <v>0</v>
      </c>
      <c r="M211" s="32">
        <v>0</v>
      </c>
      <c r="N211" s="32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3">
        <v>8013</v>
      </c>
      <c r="V211" s="32">
        <v>1</v>
      </c>
      <c r="W211" s="32">
        <v>0</v>
      </c>
      <c r="X211" s="32">
        <v>0</v>
      </c>
      <c r="Y211" s="32">
        <v>0</v>
      </c>
      <c r="Z211" s="32">
        <v>0</v>
      </c>
      <c r="AA211" s="32">
        <v>0</v>
      </c>
      <c r="AB211" s="32">
        <v>0</v>
      </c>
      <c r="AC211" s="32">
        <v>0</v>
      </c>
      <c r="AD211" s="32">
        <v>0</v>
      </c>
      <c r="AE211" s="32">
        <v>0</v>
      </c>
      <c r="AF211" s="42">
        <v>0</v>
      </c>
      <c r="AG211" s="31">
        <f t="shared" si="69"/>
        <v>1</v>
      </c>
      <c r="AH211" s="25">
        <f t="shared" si="70"/>
        <v>240.39</v>
      </c>
      <c r="AI211" s="25">
        <f t="shared" si="71"/>
        <v>49</v>
      </c>
      <c r="AJ211" s="34">
        <v>0</v>
      </c>
      <c r="AK211" s="25">
        <v>49</v>
      </c>
      <c r="AL211" s="112">
        <f t="shared" si="72"/>
        <v>7.2116999999999996</v>
      </c>
      <c r="AM211" s="35">
        <f t="shared" si="84"/>
        <v>79.616456591372355</v>
      </c>
      <c r="AN211" s="36">
        <f t="shared" si="73"/>
        <v>8</v>
      </c>
      <c r="AO211" s="35">
        <f t="shared" si="74"/>
        <v>20.383543408627645</v>
      </c>
      <c r="AP211" s="30">
        <f t="shared" si="75"/>
        <v>121.71645569620253</v>
      </c>
      <c r="AQ211" s="107">
        <f t="shared" si="76"/>
        <v>0</v>
      </c>
      <c r="AR211" s="109">
        <f t="shared" si="77"/>
        <v>100</v>
      </c>
      <c r="AS211" s="34">
        <f t="shared" si="78"/>
        <v>10</v>
      </c>
      <c r="AT211" s="37">
        <v>0</v>
      </c>
      <c r="AU211" s="38">
        <f t="shared" si="79"/>
        <v>0</v>
      </c>
      <c r="AV211" s="48">
        <v>0</v>
      </c>
      <c r="AW211" s="67" t="s">
        <v>373</v>
      </c>
      <c r="AX211" s="48">
        <v>2</v>
      </c>
      <c r="AY211" s="37">
        <f t="shared" si="85"/>
        <v>16</v>
      </c>
      <c r="AZ211" s="48">
        <v>4</v>
      </c>
      <c r="BA211" s="37">
        <f t="shared" si="86"/>
        <v>32</v>
      </c>
      <c r="BB211" s="48">
        <v>0</v>
      </c>
      <c r="BC211" s="48">
        <v>6</v>
      </c>
      <c r="BD211" s="48">
        <v>0</v>
      </c>
      <c r="BE211" s="48" t="s">
        <v>375</v>
      </c>
      <c r="BF211" s="48" t="s">
        <v>376</v>
      </c>
      <c r="BG211" s="127">
        <f t="shared" si="81"/>
        <v>36</v>
      </c>
      <c r="BH211" s="75">
        <v>45</v>
      </c>
      <c r="BI211" s="75">
        <v>79</v>
      </c>
    </row>
    <row r="212" spans="1:64" s="1" customFormat="1" x14ac:dyDescent="0.3">
      <c r="A212" s="28" t="s">
        <v>269</v>
      </c>
      <c r="B212" s="28" t="s">
        <v>276</v>
      </c>
      <c r="C212" s="29" t="s">
        <v>331</v>
      </c>
      <c r="D212" s="29" t="s">
        <v>332</v>
      </c>
      <c r="E212" s="102">
        <v>19838</v>
      </c>
      <c r="F212" s="31">
        <v>155.1</v>
      </c>
      <c r="G212" s="36">
        <f t="shared" si="82"/>
        <v>10</v>
      </c>
      <c r="H212" s="29" t="s">
        <v>350</v>
      </c>
      <c r="I212" s="69">
        <f t="shared" si="83"/>
        <v>8</v>
      </c>
      <c r="J212" s="32">
        <v>7</v>
      </c>
      <c r="K212" s="32">
        <v>1</v>
      </c>
      <c r="L212" s="32">
        <v>0</v>
      </c>
      <c r="M212" s="32">
        <v>1</v>
      </c>
      <c r="N212" s="32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3">
        <v>27021</v>
      </c>
      <c r="V212" s="32">
        <v>3</v>
      </c>
      <c r="W212" s="32">
        <v>0</v>
      </c>
      <c r="X212" s="32">
        <v>0</v>
      </c>
      <c r="Y212" s="32">
        <v>0</v>
      </c>
      <c r="Z212" s="32">
        <v>0</v>
      </c>
      <c r="AA212" s="32">
        <v>0</v>
      </c>
      <c r="AB212" s="32">
        <v>0</v>
      </c>
      <c r="AC212" s="32">
        <v>0</v>
      </c>
      <c r="AD212" s="32">
        <v>0</v>
      </c>
      <c r="AE212" s="32">
        <v>0</v>
      </c>
      <c r="AF212" s="42">
        <v>0</v>
      </c>
      <c r="AG212" s="31">
        <f t="shared" si="69"/>
        <v>3</v>
      </c>
      <c r="AH212" s="25">
        <f t="shared" si="70"/>
        <v>810.63</v>
      </c>
      <c r="AI212" s="25">
        <f t="shared" si="71"/>
        <v>179</v>
      </c>
      <c r="AJ212" s="34">
        <v>1</v>
      </c>
      <c r="AK212" s="25">
        <v>178</v>
      </c>
      <c r="AL212" s="112">
        <f t="shared" si="72"/>
        <v>24.318899999999999</v>
      </c>
      <c r="AM212" s="35">
        <f t="shared" si="84"/>
        <v>77.918409138571235</v>
      </c>
      <c r="AN212" s="36">
        <f t="shared" si="73"/>
        <v>8</v>
      </c>
      <c r="AO212" s="35">
        <f t="shared" si="74"/>
        <v>22.081590861428765</v>
      </c>
      <c r="AP212" s="30">
        <f t="shared" si="75"/>
        <v>122.58745841314648</v>
      </c>
      <c r="AQ212" s="107">
        <f t="shared" si="76"/>
        <v>5.0408307289041234</v>
      </c>
      <c r="AR212" s="109">
        <f t="shared" si="77"/>
        <v>95.88797190662406</v>
      </c>
      <c r="AS212" s="34">
        <f t="shared" si="78"/>
        <v>8</v>
      </c>
      <c r="AT212" s="37">
        <v>0</v>
      </c>
      <c r="AU212" s="38">
        <f t="shared" si="79"/>
        <v>0</v>
      </c>
      <c r="AV212" s="37">
        <v>1</v>
      </c>
      <c r="AW212" s="67"/>
      <c r="AX212" s="48">
        <v>2</v>
      </c>
      <c r="AY212" s="37">
        <f t="shared" si="85"/>
        <v>16</v>
      </c>
      <c r="AZ212" s="48">
        <v>2</v>
      </c>
      <c r="BA212" s="37">
        <f t="shared" si="86"/>
        <v>16</v>
      </c>
      <c r="BB212" s="48">
        <v>4</v>
      </c>
      <c r="BC212" s="48">
        <v>21</v>
      </c>
      <c r="BD212" s="48">
        <v>0</v>
      </c>
      <c r="BE212" s="48" t="s">
        <v>375</v>
      </c>
      <c r="BF212" s="48" t="s">
        <v>376</v>
      </c>
      <c r="BG212" s="127">
        <f t="shared" si="81"/>
        <v>34</v>
      </c>
      <c r="BH212" s="75">
        <v>131</v>
      </c>
      <c r="BI212" s="75">
        <v>238</v>
      </c>
    </row>
    <row r="213" spans="1:64" s="1" customFormat="1" x14ac:dyDescent="0.3">
      <c r="A213" s="28" t="s">
        <v>269</v>
      </c>
      <c r="B213" s="28" t="s">
        <v>276</v>
      </c>
      <c r="C213" s="29" t="s">
        <v>331</v>
      </c>
      <c r="D213" s="29" t="s">
        <v>335</v>
      </c>
      <c r="E213" s="102">
        <v>6524</v>
      </c>
      <c r="F213" s="31">
        <v>326</v>
      </c>
      <c r="G213" s="36">
        <f t="shared" si="82"/>
        <v>10</v>
      </c>
      <c r="H213" s="29" t="s">
        <v>350</v>
      </c>
      <c r="I213" s="69">
        <f t="shared" si="83"/>
        <v>8</v>
      </c>
      <c r="J213" s="32">
        <v>2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3">
        <v>6102</v>
      </c>
      <c r="V213" s="32">
        <v>1</v>
      </c>
      <c r="W213" s="32">
        <v>0</v>
      </c>
      <c r="X213" s="32">
        <v>0</v>
      </c>
      <c r="Y213" s="32">
        <v>0</v>
      </c>
      <c r="Z213" s="32">
        <v>0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42">
        <v>0</v>
      </c>
      <c r="AG213" s="31">
        <f t="shared" si="69"/>
        <v>1</v>
      </c>
      <c r="AH213" s="25">
        <f t="shared" si="70"/>
        <v>183.06</v>
      </c>
      <c r="AI213" s="25">
        <f t="shared" si="71"/>
        <v>26</v>
      </c>
      <c r="AJ213" s="34">
        <v>1</v>
      </c>
      <c r="AK213" s="25">
        <v>25</v>
      </c>
      <c r="AL213" s="112">
        <f t="shared" si="72"/>
        <v>5.4918000000000005</v>
      </c>
      <c r="AM213" s="35">
        <f t="shared" si="84"/>
        <v>85.797006445974006</v>
      </c>
      <c r="AN213" s="36">
        <f t="shared" si="73"/>
        <v>8</v>
      </c>
      <c r="AO213" s="35">
        <f t="shared" si="74"/>
        <v>14.202993554026003</v>
      </c>
      <c r="AP213" s="30">
        <f t="shared" si="75"/>
        <v>84.178418148375229</v>
      </c>
      <c r="AQ213" s="107">
        <f t="shared" si="76"/>
        <v>15.328019619865113</v>
      </c>
      <c r="AR213" s="109">
        <f t="shared" si="77"/>
        <v>81.791033905094864</v>
      </c>
      <c r="AS213" s="34">
        <f t="shared" si="78"/>
        <v>8</v>
      </c>
      <c r="AT213" s="37">
        <v>0</v>
      </c>
      <c r="AU213" s="38">
        <f t="shared" si="79"/>
        <v>0</v>
      </c>
      <c r="AV213" s="48">
        <v>0</v>
      </c>
      <c r="AW213" s="67" t="s">
        <v>373</v>
      </c>
      <c r="AX213" s="48">
        <v>2</v>
      </c>
      <c r="AY213" s="37">
        <f t="shared" si="85"/>
        <v>16</v>
      </c>
      <c r="AZ213" s="48">
        <v>4</v>
      </c>
      <c r="BA213" s="37">
        <f t="shared" si="86"/>
        <v>32</v>
      </c>
      <c r="BB213" s="48">
        <v>0</v>
      </c>
      <c r="BC213" s="48">
        <v>5</v>
      </c>
      <c r="BD213" s="48">
        <v>0</v>
      </c>
      <c r="BE213" s="48" t="s">
        <v>375</v>
      </c>
      <c r="BF213" s="48" t="s">
        <v>376</v>
      </c>
      <c r="BG213" s="127">
        <f t="shared" si="81"/>
        <v>34</v>
      </c>
      <c r="BH213" s="75">
        <v>45</v>
      </c>
      <c r="BI213" s="75">
        <v>50</v>
      </c>
    </row>
    <row r="214" spans="1:64" s="1" customFormat="1" x14ac:dyDescent="0.3">
      <c r="A214" s="28" t="s">
        <v>269</v>
      </c>
      <c r="B214" s="28" t="s">
        <v>276</v>
      </c>
      <c r="C214" s="29" t="s">
        <v>325</v>
      </c>
      <c r="D214" s="29" t="s">
        <v>343</v>
      </c>
      <c r="E214" s="102">
        <v>5685</v>
      </c>
      <c r="F214" s="31">
        <v>303.5</v>
      </c>
      <c r="G214" s="36">
        <f t="shared" si="82"/>
        <v>10</v>
      </c>
      <c r="H214" s="29" t="s">
        <v>351</v>
      </c>
      <c r="I214" s="69">
        <f t="shared" si="83"/>
        <v>5</v>
      </c>
      <c r="J214" s="32">
        <v>2</v>
      </c>
      <c r="K214" s="32">
        <v>0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3">
        <v>5571</v>
      </c>
      <c r="V214" s="32">
        <v>1</v>
      </c>
      <c r="W214" s="32">
        <v>0</v>
      </c>
      <c r="X214" s="32">
        <v>0</v>
      </c>
      <c r="Y214" s="32">
        <v>0</v>
      </c>
      <c r="Z214" s="32">
        <v>0</v>
      </c>
      <c r="AA214" s="32">
        <v>0</v>
      </c>
      <c r="AB214" s="32">
        <v>0</v>
      </c>
      <c r="AC214" s="32">
        <v>0</v>
      </c>
      <c r="AD214" s="32">
        <v>0</v>
      </c>
      <c r="AE214" s="32">
        <v>0</v>
      </c>
      <c r="AF214" s="42">
        <v>0</v>
      </c>
      <c r="AG214" s="31">
        <f t="shared" si="69"/>
        <v>1</v>
      </c>
      <c r="AH214" s="25">
        <f t="shared" si="70"/>
        <v>167.13</v>
      </c>
      <c r="AI214" s="25">
        <f t="shared" si="71"/>
        <v>46</v>
      </c>
      <c r="AJ214" s="34">
        <v>1</v>
      </c>
      <c r="AK214" s="25">
        <v>45</v>
      </c>
      <c r="AL214" s="112">
        <f t="shared" si="72"/>
        <v>5.0138999999999996</v>
      </c>
      <c r="AM214" s="35">
        <f t="shared" si="84"/>
        <v>72.476515287500746</v>
      </c>
      <c r="AN214" s="36">
        <f t="shared" si="73"/>
        <v>5</v>
      </c>
      <c r="AO214" s="35">
        <f t="shared" si="74"/>
        <v>27.523484712499251</v>
      </c>
      <c r="AP214" s="30">
        <f t="shared" si="75"/>
        <v>88.195250659630602</v>
      </c>
      <c r="AQ214" s="107">
        <f t="shared" si="76"/>
        <v>17.590149516270888</v>
      </c>
      <c r="AR214" s="109">
        <f t="shared" si="77"/>
        <v>80.055445860507788</v>
      </c>
      <c r="AS214" s="34">
        <f t="shared" si="78"/>
        <v>8</v>
      </c>
      <c r="AT214" s="37">
        <v>0</v>
      </c>
      <c r="AU214" s="38">
        <f t="shared" si="79"/>
        <v>0</v>
      </c>
      <c r="AV214" s="48">
        <v>0</v>
      </c>
      <c r="AW214" s="67" t="s">
        <v>372</v>
      </c>
      <c r="AX214" s="48">
        <v>2</v>
      </c>
      <c r="AY214" s="37">
        <f t="shared" si="85"/>
        <v>16</v>
      </c>
      <c r="AZ214" s="48">
        <v>3</v>
      </c>
      <c r="BA214" s="37">
        <f t="shared" si="86"/>
        <v>24</v>
      </c>
      <c r="BB214" s="48">
        <v>0</v>
      </c>
      <c r="BC214" s="48">
        <v>6</v>
      </c>
      <c r="BD214" s="48">
        <v>5</v>
      </c>
      <c r="BE214" s="48" t="s">
        <v>375</v>
      </c>
      <c r="BF214" s="48" t="s">
        <v>376</v>
      </c>
      <c r="BG214" s="127">
        <f t="shared" si="81"/>
        <v>33</v>
      </c>
      <c r="BH214" s="75">
        <v>38</v>
      </c>
      <c r="BI214" s="75">
        <v>72</v>
      </c>
    </row>
    <row r="215" spans="1:64" s="1" customFormat="1" x14ac:dyDescent="0.3">
      <c r="A215" s="28" t="s">
        <v>269</v>
      </c>
      <c r="B215" s="28" t="s">
        <v>276</v>
      </c>
      <c r="C215" s="29" t="s">
        <v>325</v>
      </c>
      <c r="D215" s="29" t="s">
        <v>344</v>
      </c>
      <c r="E215" s="102">
        <v>3989</v>
      </c>
      <c r="F215" s="31">
        <v>283.8</v>
      </c>
      <c r="G215" s="36">
        <f t="shared" si="82"/>
        <v>10</v>
      </c>
      <c r="H215" s="29" t="s">
        <v>352</v>
      </c>
      <c r="I215" s="69">
        <f t="shared" si="83"/>
        <v>3</v>
      </c>
      <c r="J215" s="32">
        <v>1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3">
        <v>4397</v>
      </c>
      <c r="V215" s="32">
        <v>0</v>
      </c>
      <c r="W215" s="32">
        <v>0</v>
      </c>
      <c r="X215" s="32">
        <v>0</v>
      </c>
      <c r="Y215" s="32">
        <v>0</v>
      </c>
      <c r="Z215" s="32">
        <v>0</v>
      </c>
      <c r="AA215" s="32">
        <v>0</v>
      </c>
      <c r="AB215" s="32">
        <v>0</v>
      </c>
      <c r="AC215" s="32">
        <v>0</v>
      </c>
      <c r="AD215" s="32">
        <v>0</v>
      </c>
      <c r="AE215" s="32">
        <v>0</v>
      </c>
      <c r="AF215" s="42">
        <v>0</v>
      </c>
      <c r="AG215" s="31">
        <f t="shared" si="69"/>
        <v>0</v>
      </c>
      <c r="AH215" s="25">
        <f t="shared" si="70"/>
        <v>131.91</v>
      </c>
      <c r="AI215" s="25">
        <f t="shared" si="71"/>
        <v>36</v>
      </c>
      <c r="AJ215" s="34">
        <v>0</v>
      </c>
      <c r="AK215" s="25">
        <v>36</v>
      </c>
      <c r="AL215" s="112">
        <f t="shared" si="72"/>
        <v>3.9573</v>
      </c>
      <c r="AM215" s="35">
        <f t="shared" si="84"/>
        <v>72.708664998862858</v>
      </c>
      <c r="AN215" s="36">
        <f t="shared" si="73"/>
        <v>5</v>
      </c>
      <c r="AO215" s="35">
        <f t="shared" si="74"/>
        <v>27.291335001137142</v>
      </c>
      <c r="AP215" s="30">
        <f t="shared" si="75"/>
        <v>99.205314615191767</v>
      </c>
      <c r="AQ215" s="107">
        <f t="shared" si="76"/>
        <v>0</v>
      </c>
      <c r="AR215" s="109">
        <f t="shared" si="77"/>
        <v>100</v>
      </c>
      <c r="AS215" s="34">
        <f t="shared" si="78"/>
        <v>10</v>
      </c>
      <c r="AT215" s="37">
        <v>0</v>
      </c>
      <c r="AU215" s="38">
        <f t="shared" si="79"/>
        <v>0</v>
      </c>
      <c r="AV215" s="48">
        <v>0</v>
      </c>
      <c r="AW215" s="67" t="s">
        <v>372</v>
      </c>
      <c r="AX215" s="48">
        <v>1</v>
      </c>
      <c r="AY215" s="37">
        <f t="shared" si="85"/>
        <v>8</v>
      </c>
      <c r="AZ215" s="48">
        <v>2</v>
      </c>
      <c r="BA215" s="37">
        <f t="shared" si="86"/>
        <v>16</v>
      </c>
      <c r="BB215" s="48">
        <v>0</v>
      </c>
      <c r="BC215" s="48">
        <v>3</v>
      </c>
      <c r="BD215" s="48">
        <v>5</v>
      </c>
      <c r="BE215" s="48" t="s">
        <v>375</v>
      </c>
      <c r="BF215" s="48" t="s">
        <v>376</v>
      </c>
      <c r="BG215" s="127">
        <f t="shared" si="81"/>
        <v>33</v>
      </c>
      <c r="BH215" s="75">
        <v>30</v>
      </c>
      <c r="BI215" s="75">
        <v>53</v>
      </c>
    </row>
    <row r="216" spans="1:64" s="1" customFormat="1" x14ac:dyDescent="0.3">
      <c r="A216" s="28" t="s">
        <v>269</v>
      </c>
      <c r="B216" s="28" t="s">
        <v>276</v>
      </c>
      <c r="C216" s="29" t="s">
        <v>325</v>
      </c>
      <c r="D216" s="29" t="s">
        <v>345</v>
      </c>
      <c r="E216" s="102">
        <v>6728</v>
      </c>
      <c r="F216" s="31">
        <v>266.8</v>
      </c>
      <c r="G216" s="36">
        <f t="shared" si="82"/>
        <v>10</v>
      </c>
      <c r="H216" s="29" t="s">
        <v>350</v>
      </c>
      <c r="I216" s="69">
        <f t="shared" si="83"/>
        <v>8</v>
      </c>
      <c r="J216" s="32">
        <v>3</v>
      </c>
      <c r="K216" s="32">
        <v>1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3">
        <v>9724</v>
      </c>
      <c r="V216" s="32">
        <v>1</v>
      </c>
      <c r="W216" s="32">
        <v>0</v>
      </c>
      <c r="X216" s="32">
        <v>0</v>
      </c>
      <c r="Y216" s="32">
        <v>0</v>
      </c>
      <c r="Z216" s="32">
        <v>0</v>
      </c>
      <c r="AA216" s="32">
        <v>0</v>
      </c>
      <c r="AB216" s="32">
        <v>0</v>
      </c>
      <c r="AC216" s="32">
        <v>0</v>
      </c>
      <c r="AD216" s="32">
        <v>0</v>
      </c>
      <c r="AE216" s="32">
        <v>0</v>
      </c>
      <c r="AF216" s="42">
        <v>0</v>
      </c>
      <c r="AG216" s="31">
        <f t="shared" si="69"/>
        <v>1</v>
      </c>
      <c r="AH216" s="25">
        <f t="shared" si="70"/>
        <v>291.72000000000003</v>
      </c>
      <c r="AI216" s="25">
        <f t="shared" si="71"/>
        <v>88</v>
      </c>
      <c r="AJ216" s="34">
        <v>0</v>
      </c>
      <c r="AK216" s="25">
        <v>88</v>
      </c>
      <c r="AL216" s="112">
        <f t="shared" si="72"/>
        <v>8.7516000000000016</v>
      </c>
      <c r="AM216" s="35">
        <f t="shared" si="84"/>
        <v>69.834087481146312</v>
      </c>
      <c r="AN216" s="36">
        <f t="shared" si="73"/>
        <v>5</v>
      </c>
      <c r="AO216" s="35">
        <f t="shared" si="74"/>
        <v>30.165912518853695</v>
      </c>
      <c r="AP216" s="30">
        <f t="shared" si="75"/>
        <v>130.07728894173601</v>
      </c>
      <c r="AQ216" s="107">
        <f t="shared" si="76"/>
        <v>0</v>
      </c>
      <c r="AR216" s="109">
        <f t="shared" si="77"/>
        <v>100</v>
      </c>
      <c r="AS216" s="34">
        <f t="shared" si="78"/>
        <v>10</v>
      </c>
      <c r="AT216" s="37">
        <v>0</v>
      </c>
      <c r="AU216" s="38">
        <f t="shared" si="79"/>
        <v>0</v>
      </c>
      <c r="AV216" s="48">
        <v>1</v>
      </c>
      <c r="AW216" s="67"/>
      <c r="AX216" s="48">
        <v>6</v>
      </c>
      <c r="AY216" s="37">
        <f t="shared" si="85"/>
        <v>48</v>
      </c>
      <c r="AZ216" s="48">
        <v>9</v>
      </c>
      <c r="BA216" s="37">
        <f t="shared" si="86"/>
        <v>72</v>
      </c>
      <c r="BB216" s="48">
        <v>2</v>
      </c>
      <c r="BC216" s="48">
        <v>8</v>
      </c>
      <c r="BD216" s="48">
        <v>0</v>
      </c>
      <c r="BE216" s="48" t="s">
        <v>375</v>
      </c>
      <c r="BF216" s="48" t="s">
        <v>376</v>
      </c>
      <c r="BG216" s="127">
        <f t="shared" si="81"/>
        <v>33</v>
      </c>
      <c r="BH216" s="75">
        <v>69</v>
      </c>
      <c r="BI216" s="75">
        <v>121</v>
      </c>
    </row>
    <row r="217" spans="1:64" s="1" customFormat="1" x14ac:dyDescent="0.3">
      <c r="A217" s="28" t="s">
        <v>269</v>
      </c>
      <c r="B217" s="28" t="s">
        <v>276</v>
      </c>
      <c r="C217" s="29" t="s">
        <v>276</v>
      </c>
      <c r="D217" s="29" t="s">
        <v>338</v>
      </c>
      <c r="E217" s="102">
        <v>57394</v>
      </c>
      <c r="F217" s="31">
        <v>204</v>
      </c>
      <c r="G217" s="36">
        <f t="shared" si="82"/>
        <v>10</v>
      </c>
      <c r="H217" s="29" t="s">
        <v>351</v>
      </c>
      <c r="I217" s="69">
        <f t="shared" si="83"/>
        <v>5</v>
      </c>
      <c r="J217" s="32">
        <v>3</v>
      </c>
      <c r="K217" s="32">
        <v>1</v>
      </c>
      <c r="L217" s="32">
        <v>1</v>
      </c>
      <c r="M217" s="32">
        <v>1</v>
      </c>
      <c r="N217" s="32">
        <v>1</v>
      </c>
      <c r="O217" s="32">
        <v>1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3">
        <v>62572</v>
      </c>
      <c r="V217" s="32">
        <v>30</v>
      </c>
      <c r="W217" s="32">
        <v>0</v>
      </c>
      <c r="X217" s="32">
        <v>0</v>
      </c>
      <c r="Y217" s="32">
        <v>0</v>
      </c>
      <c r="Z217" s="32">
        <v>0</v>
      </c>
      <c r="AA217" s="32">
        <v>0</v>
      </c>
      <c r="AB217" s="32">
        <v>0</v>
      </c>
      <c r="AC217" s="32">
        <v>0</v>
      </c>
      <c r="AD217" s="32">
        <v>0</v>
      </c>
      <c r="AE217" s="32">
        <v>0</v>
      </c>
      <c r="AF217" s="42">
        <v>0</v>
      </c>
      <c r="AG217" s="31">
        <f t="shared" si="69"/>
        <v>30</v>
      </c>
      <c r="AH217" s="25">
        <f t="shared" si="70"/>
        <v>1877.16</v>
      </c>
      <c r="AI217" s="25">
        <f t="shared" si="71"/>
        <v>1145</v>
      </c>
      <c r="AJ217" s="34">
        <v>19</v>
      </c>
      <c r="AK217" s="25">
        <v>1126</v>
      </c>
      <c r="AL217" s="112">
        <f t="shared" si="72"/>
        <v>56.314800000000005</v>
      </c>
      <c r="AM217" s="35">
        <f t="shared" si="84"/>
        <v>39.003601184768485</v>
      </c>
      <c r="AN217" s="36">
        <f t="shared" si="73"/>
        <v>3</v>
      </c>
      <c r="AO217" s="35">
        <f t="shared" si="74"/>
        <v>60.996398815231515</v>
      </c>
      <c r="AP217" s="30">
        <f t="shared" si="75"/>
        <v>98.119664076384296</v>
      </c>
      <c r="AQ217" s="107">
        <f t="shared" si="76"/>
        <v>33.104505697459665</v>
      </c>
      <c r="AR217" s="109">
        <f t="shared" si="77"/>
        <v>66.261089447179074</v>
      </c>
      <c r="AS217" s="34">
        <f t="shared" si="78"/>
        <v>5</v>
      </c>
      <c r="AT217" s="37">
        <v>20</v>
      </c>
      <c r="AU217" s="38">
        <f t="shared" si="79"/>
        <v>34.846848102589121</v>
      </c>
      <c r="AV217" s="48">
        <v>1</v>
      </c>
      <c r="AW217" s="67"/>
      <c r="AX217" s="48">
        <v>11</v>
      </c>
      <c r="AY217" s="37">
        <f t="shared" si="85"/>
        <v>88</v>
      </c>
      <c r="AZ217" s="48">
        <v>9</v>
      </c>
      <c r="BA217" s="37">
        <f t="shared" si="86"/>
        <v>72</v>
      </c>
      <c r="BB217" s="48">
        <v>2</v>
      </c>
      <c r="BC217" s="48">
        <v>15</v>
      </c>
      <c r="BD217" s="48">
        <v>5</v>
      </c>
      <c r="BE217" s="48" t="s">
        <v>375</v>
      </c>
      <c r="BF217" s="48" t="s">
        <v>375</v>
      </c>
      <c r="BG217" s="128">
        <f t="shared" si="81"/>
        <v>28</v>
      </c>
      <c r="BH217" s="75">
        <v>45</v>
      </c>
      <c r="BI217" s="75">
        <v>799</v>
      </c>
    </row>
    <row r="218" spans="1:64" s="1" customFormat="1" x14ac:dyDescent="0.3">
      <c r="A218" s="28" t="s">
        <v>269</v>
      </c>
      <c r="B218" s="28" t="s">
        <v>276</v>
      </c>
      <c r="C218" s="29" t="s">
        <v>331</v>
      </c>
      <c r="D218" s="29" t="s">
        <v>336</v>
      </c>
      <c r="E218" s="102">
        <v>5571</v>
      </c>
      <c r="F218" s="31">
        <v>44.8</v>
      </c>
      <c r="G218" s="36">
        <f t="shared" si="82"/>
        <v>3</v>
      </c>
      <c r="H218" s="29" t="s">
        <v>349</v>
      </c>
      <c r="I218" s="69">
        <f t="shared" si="83"/>
        <v>10</v>
      </c>
      <c r="J218" s="32">
        <v>2</v>
      </c>
      <c r="K218" s="32">
        <v>1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3">
        <v>6579</v>
      </c>
      <c r="V218" s="32">
        <v>0</v>
      </c>
      <c r="W218" s="32">
        <v>0</v>
      </c>
      <c r="X218" s="32">
        <v>0</v>
      </c>
      <c r="Y218" s="32">
        <v>0</v>
      </c>
      <c r="Z218" s="32">
        <v>0</v>
      </c>
      <c r="AA218" s="32">
        <v>0</v>
      </c>
      <c r="AB218" s="32">
        <v>0</v>
      </c>
      <c r="AC218" s="32">
        <v>0</v>
      </c>
      <c r="AD218" s="32">
        <v>0</v>
      </c>
      <c r="AE218" s="32">
        <v>0</v>
      </c>
      <c r="AF218" s="42">
        <v>0</v>
      </c>
      <c r="AG218" s="31">
        <f t="shared" si="69"/>
        <v>0</v>
      </c>
      <c r="AH218" s="25">
        <f t="shared" si="70"/>
        <v>197.37</v>
      </c>
      <c r="AI218" s="25">
        <f t="shared" si="71"/>
        <v>34</v>
      </c>
      <c r="AJ218" s="34">
        <v>0</v>
      </c>
      <c r="AK218" s="25">
        <v>34</v>
      </c>
      <c r="AL218" s="112">
        <f t="shared" si="72"/>
        <v>5.9211</v>
      </c>
      <c r="AM218" s="35">
        <f t="shared" si="84"/>
        <v>82.773471145564173</v>
      </c>
      <c r="AN218" s="36">
        <f t="shared" si="73"/>
        <v>8</v>
      </c>
      <c r="AO218" s="35">
        <f t="shared" si="74"/>
        <v>17.226528854435831</v>
      </c>
      <c r="AP218" s="30">
        <f t="shared" si="75"/>
        <v>106.28432956381259</v>
      </c>
      <c r="AQ218" s="107">
        <f t="shared" si="76"/>
        <v>0</v>
      </c>
      <c r="AR218" s="109">
        <f t="shared" si="77"/>
        <v>100</v>
      </c>
      <c r="AS218" s="34">
        <f t="shared" si="78"/>
        <v>10</v>
      </c>
      <c r="AT218" s="37">
        <v>0</v>
      </c>
      <c r="AU218" s="38">
        <f t="shared" si="79"/>
        <v>0</v>
      </c>
      <c r="AV218" s="48">
        <v>0</v>
      </c>
      <c r="AW218" s="67" t="s">
        <v>373</v>
      </c>
      <c r="AX218" s="48">
        <v>2</v>
      </c>
      <c r="AY218" s="37">
        <f t="shared" si="85"/>
        <v>16</v>
      </c>
      <c r="AZ218" s="48">
        <v>4</v>
      </c>
      <c r="BA218" s="37">
        <f t="shared" si="86"/>
        <v>32</v>
      </c>
      <c r="BB218" s="48">
        <v>0</v>
      </c>
      <c r="BC218" s="48">
        <v>7</v>
      </c>
      <c r="BD218" s="48">
        <v>0</v>
      </c>
      <c r="BE218" s="48" t="s">
        <v>375</v>
      </c>
      <c r="BF218" s="48" t="s">
        <v>376</v>
      </c>
      <c r="BG218" s="128">
        <f t="shared" si="81"/>
        <v>31</v>
      </c>
      <c r="BH218" s="75">
        <v>27</v>
      </c>
      <c r="BI218" s="75">
        <v>78</v>
      </c>
    </row>
    <row r="219" spans="1:64" s="1" customFormat="1" x14ac:dyDescent="0.3">
      <c r="A219" s="28" t="s">
        <v>269</v>
      </c>
      <c r="B219" s="28" t="s">
        <v>276</v>
      </c>
      <c r="C219" s="29" t="s">
        <v>331</v>
      </c>
      <c r="D219" s="29" t="s">
        <v>334</v>
      </c>
      <c r="E219" s="102">
        <v>8143</v>
      </c>
      <c r="F219" s="31">
        <v>59.5</v>
      </c>
      <c r="G219" s="36">
        <f t="shared" si="82"/>
        <v>5</v>
      </c>
      <c r="H219" s="29" t="s">
        <v>350</v>
      </c>
      <c r="I219" s="69">
        <f t="shared" si="83"/>
        <v>8</v>
      </c>
      <c r="J219" s="32">
        <v>3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3">
        <v>5866</v>
      </c>
      <c r="V219" s="32">
        <v>1</v>
      </c>
      <c r="W219" s="32">
        <v>0</v>
      </c>
      <c r="X219" s="32">
        <v>0</v>
      </c>
      <c r="Y219" s="32">
        <v>0</v>
      </c>
      <c r="Z219" s="32">
        <v>0</v>
      </c>
      <c r="AA219" s="32">
        <v>0</v>
      </c>
      <c r="AB219" s="32">
        <v>0</v>
      </c>
      <c r="AC219" s="32">
        <v>0</v>
      </c>
      <c r="AD219" s="32">
        <v>0</v>
      </c>
      <c r="AE219" s="32">
        <v>0</v>
      </c>
      <c r="AF219" s="42">
        <v>0</v>
      </c>
      <c r="AG219" s="31">
        <f t="shared" si="69"/>
        <v>1</v>
      </c>
      <c r="AH219" s="25">
        <f t="shared" si="70"/>
        <v>175.98</v>
      </c>
      <c r="AI219" s="25">
        <f t="shared" si="71"/>
        <v>31</v>
      </c>
      <c r="AJ219" s="34">
        <v>1</v>
      </c>
      <c r="AK219" s="25">
        <v>30</v>
      </c>
      <c r="AL219" s="112">
        <f t="shared" si="72"/>
        <v>5.279399999999999</v>
      </c>
      <c r="AM219" s="35">
        <f t="shared" si="84"/>
        <v>82.384361859302189</v>
      </c>
      <c r="AN219" s="36">
        <f t="shared" si="73"/>
        <v>8</v>
      </c>
      <c r="AO219" s="35">
        <f t="shared" si="74"/>
        <v>17.615638140697808</v>
      </c>
      <c r="AP219" s="30">
        <f t="shared" si="75"/>
        <v>64.833599410536664</v>
      </c>
      <c r="AQ219" s="107">
        <f t="shared" si="76"/>
        <v>12.280486307257766</v>
      </c>
      <c r="AR219" s="109">
        <f t="shared" si="77"/>
        <v>81.058453612152903</v>
      </c>
      <c r="AS219" s="34">
        <f t="shared" si="78"/>
        <v>8</v>
      </c>
      <c r="AT219" s="37">
        <v>0</v>
      </c>
      <c r="AU219" s="38">
        <f t="shared" si="79"/>
        <v>0</v>
      </c>
      <c r="AV219" s="48">
        <v>0</v>
      </c>
      <c r="AW219" s="67" t="s">
        <v>373</v>
      </c>
      <c r="AX219" s="48">
        <v>3</v>
      </c>
      <c r="AY219" s="37">
        <f t="shared" si="85"/>
        <v>24</v>
      </c>
      <c r="AZ219" s="48">
        <v>6</v>
      </c>
      <c r="BA219" s="37">
        <f t="shared" si="86"/>
        <v>48</v>
      </c>
      <c r="BB219" s="48">
        <v>0</v>
      </c>
      <c r="BC219" s="48">
        <v>9</v>
      </c>
      <c r="BD219" s="48">
        <v>0</v>
      </c>
      <c r="BE219" s="48" t="s">
        <v>375</v>
      </c>
      <c r="BF219" s="48" t="s">
        <v>376</v>
      </c>
      <c r="BG219" s="128">
        <f t="shared" si="81"/>
        <v>29</v>
      </c>
      <c r="BH219" s="75">
        <v>43</v>
      </c>
      <c r="BI219" s="75">
        <v>63</v>
      </c>
      <c r="BJ219" s="12"/>
      <c r="BK219" s="12"/>
      <c r="BL219" s="132"/>
    </row>
    <row r="220" spans="1:64" s="1" customFormat="1" x14ac:dyDescent="0.3">
      <c r="A220" s="28" t="s">
        <v>269</v>
      </c>
      <c r="B220" s="28" t="s">
        <v>276</v>
      </c>
      <c r="C220" s="29" t="s">
        <v>340</v>
      </c>
      <c r="D220" s="29" t="s">
        <v>341</v>
      </c>
      <c r="E220" s="102">
        <v>25803</v>
      </c>
      <c r="F220" s="31">
        <v>86</v>
      </c>
      <c r="G220" s="36">
        <f t="shared" si="82"/>
        <v>8</v>
      </c>
      <c r="H220" s="29" t="s">
        <v>351</v>
      </c>
      <c r="I220" s="69">
        <f t="shared" si="83"/>
        <v>5</v>
      </c>
      <c r="J220" s="32">
        <v>9</v>
      </c>
      <c r="K220" s="32">
        <v>2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3">
        <v>23023</v>
      </c>
      <c r="V220" s="32">
        <v>4</v>
      </c>
      <c r="W220" s="32">
        <v>0</v>
      </c>
      <c r="X220" s="32">
        <v>0</v>
      </c>
      <c r="Y220" s="32">
        <v>0</v>
      </c>
      <c r="Z220" s="32">
        <v>0</v>
      </c>
      <c r="AA220" s="32">
        <v>0</v>
      </c>
      <c r="AB220" s="32">
        <v>0</v>
      </c>
      <c r="AC220" s="32">
        <v>0</v>
      </c>
      <c r="AD220" s="32">
        <v>0</v>
      </c>
      <c r="AE220" s="32">
        <v>0</v>
      </c>
      <c r="AF220" s="42">
        <v>0</v>
      </c>
      <c r="AG220" s="31">
        <f t="shared" si="69"/>
        <v>4</v>
      </c>
      <c r="AH220" s="25">
        <f t="shared" si="70"/>
        <v>690.69</v>
      </c>
      <c r="AI220" s="25">
        <f t="shared" si="71"/>
        <v>242</v>
      </c>
      <c r="AJ220" s="34">
        <v>3</v>
      </c>
      <c r="AK220" s="25">
        <v>239</v>
      </c>
      <c r="AL220" s="112">
        <f t="shared" si="72"/>
        <v>20.720700000000001</v>
      </c>
      <c r="AM220" s="35">
        <f t="shared" si="84"/>
        <v>64.962573658225836</v>
      </c>
      <c r="AN220" s="36">
        <f t="shared" si="73"/>
        <v>5</v>
      </c>
      <c r="AO220" s="35">
        <f t="shared" si="74"/>
        <v>35.037426341774164</v>
      </c>
      <c r="AP220" s="30">
        <f t="shared" si="75"/>
        <v>80.303453086850368</v>
      </c>
      <c r="AQ220" s="107">
        <f t="shared" si="76"/>
        <v>11.626555051738169</v>
      </c>
      <c r="AR220" s="109">
        <f t="shared" si="77"/>
        <v>85.521724652159435</v>
      </c>
      <c r="AS220" s="34">
        <f t="shared" si="78"/>
        <v>8</v>
      </c>
      <c r="AT220" s="37">
        <v>2</v>
      </c>
      <c r="AU220" s="38">
        <f t="shared" si="79"/>
        <v>7.75103670115878</v>
      </c>
      <c r="AV220" s="48">
        <v>1</v>
      </c>
      <c r="AW220" s="67"/>
      <c r="AX220" s="48">
        <v>6</v>
      </c>
      <c r="AY220" s="37">
        <f t="shared" si="85"/>
        <v>48</v>
      </c>
      <c r="AZ220" s="48">
        <v>13</v>
      </c>
      <c r="BA220" s="37">
        <f t="shared" si="86"/>
        <v>104</v>
      </c>
      <c r="BB220" s="48">
        <v>2</v>
      </c>
      <c r="BC220" s="48">
        <v>30</v>
      </c>
      <c r="BD220" s="48">
        <v>0</v>
      </c>
      <c r="BE220" s="48" t="s">
        <v>375</v>
      </c>
      <c r="BF220" s="48" t="s">
        <v>376</v>
      </c>
      <c r="BG220" s="128">
        <f t="shared" si="81"/>
        <v>26</v>
      </c>
      <c r="BH220" s="75">
        <v>182</v>
      </c>
      <c r="BI220" s="75">
        <v>273</v>
      </c>
    </row>
    <row r="221" spans="1:64" s="1" customFormat="1" x14ac:dyDescent="0.3">
      <c r="A221" s="28" t="s">
        <v>105</v>
      </c>
      <c r="B221" s="28" t="s">
        <v>122</v>
      </c>
      <c r="C221" s="29" t="s">
        <v>123</v>
      </c>
      <c r="D221" s="29" t="s">
        <v>126</v>
      </c>
      <c r="E221" s="102">
        <v>5606</v>
      </c>
      <c r="F221" s="30">
        <v>126.8</v>
      </c>
      <c r="G221" s="36">
        <f t="shared" si="82"/>
        <v>10</v>
      </c>
      <c r="H221" s="29" t="s">
        <v>349</v>
      </c>
      <c r="I221" s="69">
        <f t="shared" si="83"/>
        <v>10</v>
      </c>
      <c r="J221" s="32">
        <v>3</v>
      </c>
      <c r="K221" s="32">
        <v>1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3">
        <v>3843</v>
      </c>
      <c r="V221" s="32">
        <v>1</v>
      </c>
      <c r="W221" s="32">
        <v>0</v>
      </c>
      <c r="X221" s="32">
        <v>0</v>
      </c>
      <c r="Y221" s="32">
        <v>0</v>
      </c>
      <c r="Z221" s="32">
        <v>0</v>
      </c>
      <c r="AA221" s="32">
        <v>0</v>
      </c>
      <c r="AB221" s="32">
        <v>0</v>
      </c>
      <c r="AC221" s="32">
        <v>0</v>
      </c>
      <c r="AD221" s="32">
        <v>0</v>
      </c>
      <c r="AE221" s="32">
        <v>0</v>
      </c>
      <c r="AF221" s="42">
        <v>0</v>
      </c>
      <c r="AG221" s="31">
        <f t="shared" si="69"/>
        <v>1</v>
      </c>
      <c r="AH221" s="25">
        <f t="shared" si="70"/>
        <v>115.29</v>
      </c>
      <c r="AI221" s="25">
        <f t="shared" si="71"/>
        <v>47</v>
      </c>
      <c r="AJ221" s="34">
        <v>0</v>
      </c>
      <c r="AK221" s="25">
        <v>47</v>
      </c>
      <c r="AL221" s="112">
        <f t="shared" si="72"/>
        <v>3.4586999999999999</v>
      </c>
      <c r="AM221" s="35">
        <f t="shared" si="84"/>
        <v>59.233237921762516</v>
      </c>
      <c r="AN221" s="36">
        <f t="shared" si="73"/>
        <v>5</v>
      </c>
      <c r="AO221" s="35">
        <f t="shared" si="74"/>
        <v>40.766762078237484</v>
      </c>
      <c r="AP221" s="30">
        <f t="shared" si="75"/>
        <v>61.696396717802351</v>
      </c>
      <c r="AQ221" s="107">
        <f t="shared" si="76"/>
        <v>0</v>
      </c>
      <c r="AR221" s="109">
        <f t="shared" si="77"/>
        <v>100</v>
      </c>
      <c r="AS221" s="34">
        <f t="shared" si="78"/>
        <v>10</v>
      </c>
      <c r="AT221" s="37">
        <v>0</v>
      </c>
      <c r="AU221" s="38">
        <f t="shared" si="79"/>
        <v>0</v>
      </c>
      <c r="AV221" s="37">
        <v>0</v>
      </c>
      <c r="AW221" s="66"/>
      <c r="AX221" s="37">
        <v>3</v>
      </c>
      <c r="AY221" s="37">
        <f t="shared" si="85"/>
        <v>24</v>
      </c>
      <c r="AZ221" s="37">
        <v>8</v>
      </c>
      <c r="BA221" s="37">
        <f t="shared" si="86"/>
        <v>64</v>
      </c>
      <c r="BB221" s="37">
        <v>0</v>
      </c>
      <c r="BC221" s="37">
        <v>6</v>
      </c>
      <c r="BD221" s="37">
        <v>5</v>
      </c>
      <c r="BE221" s="37" t="s">
        <v>375</v>
      </c>
      <c r="BF221" s="37" t="s">
        <v>429</v>
      </c>
      <c r="BG221" s="127">
        <f t="shared" si="81"/>
        <v>40</v>
      </c>
      <c r="BH221" s="75">
        <v>24</v>
      </c>
      <c r="BI221" s="75">
        <v>116</v>
      </c>
      <c r="BJ221" s="12"/>
      <c r="BK221" s="12"/>
      <c r="BL221" s="12"/>
    </row>
    <row r="222" spans="1:64" s="1" customFormat="1" x14ac:dyDescent="0.3">
      <c r="A222" s="28" t="s">
        <v>105</v>
      </c>
      <c r="B222" s="28" t="s">
        <v>122</v>
      </c>
      <c r="C222" s="29" t="s">
        <v>134</v>
      </c>
      <c r="D222" s="29" t="s">
        <v>137</v>
      </c>
      <c r="E222" s="102">
        <v>5130</v>
      </c>
      <c r="F222" s="39">
        <v>135</v>
      </c>
      <c r="G222" s="36">
        <f t="shared" si="82"/>
        <v>10</v>
      </c>
      <c r="H222" s="29" t="s">
        <v>350</v>
      </c>
      <c r="I222" s="69">
        <f t="shared" si="83"/>
        <v>8</v>
      </c>
      <c r="J222" s="32">
        <v>2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3">
        <v>2841</v>
      </c>
      <c r="V222" s="32">
        <v>0</v>
      </c>
      <c r="W222" s="32">
        <v>0</v>
      </c>
      <c r="X222" s="32">
        <v>0</v>
      </c>
      <c r="Y222" s="32">
        <v>0</v>
      </c>
      <c r="Z222" s="32">
        <v>0</v>
      </c>
      <c r="AA222" s="32">
        <v>0</v>
      </c>
      <c r="AB222" s="32">
        <v>0</v>
      </c>
      <c r="AC222" s="32">
        <v>0</v>
      </c>
      <c r="AD222" s="32">
        <v>0</v>
      </c>
      <c r="AE222" s="32">
        <v>0</v>
      </c>
      <c r="AF222" s="42">
        <v>0</v>
      </c>
      <c r="AG222" s="31">
        <f t="shared" si="69"/>
        <v>0</v>
      </c>
      <c r="AH222" s="25">
        <f t="shared" si="70"/>
        <v>85.23</v>
      </c>
      <c r="AI222" s="25">
        <f t="shared" si="71"/>
        <v>33</v>
      </c>
      <c r="AJ222" s="34">
        <v>0</v>
      </c>
      <c r="AK222" s="25">
        <v>33</v>
      </c>
      <c r="AL222" s="112">
        <f t="shared" si="72"/>
        <v>2.5569000000000002</v>
      </c>
      <c r="AM222" s="35">
        <f t="shared" si="84"/>
        <v>61.281239000351995</v>
      </c>
      <c r="AN222" s="36">
        <f t="shared" si="73"/>
        <v>5</v>
      </c>
      <c r="AO222" s="35">
        <f t="shared" si="74"/>
        <v>38.718760999648012</v>
      </c>
      <c r="AP222" s="30">
        <f t="shared" si="75"/>
        <v>49.842105263157897</v>
      </c>
      <c r="AQ222" s="107">
        <f t="shared" si="76"/>
        <v>0</v>
      </c>
      <c r="AR222" s="109">
        <f t="shared" si="77"/>
        <v>100</v>
      </c>
      <c r="AS222" s="34">
        <f t="shared" si="78"/>
        <v>10</v>
      </c>
      <c r="AT222" s="37">
        <v>2</v>
      </c>
      <c r="AU222" s="38">
        <f t="shared" si="79"/>
        <v>38.98635477582846</v>
      </c>
      <c r="AV222" s="37">
        <v>0</v>
      </c>
      <c r="AW222" s="66"/>
      <c r="AX222" s="37">
        <v>2</v>
      </c>
      <c r="AY222" s="37">
        <f t="shared" si="85"/>
        <v>16</v>
      </c>
      <c r="AZ222" s="37">
        <v>4</v>
      </c>
      <c r="BA222" s="37">
        <f t="shared" si="86"/>
        <v>32</v>
      </c>
      <c r="BB222" s="37">
        <v>0</v>
      </c>
      <c r="BC222" s="37">
        <v>11</v>
      </c>
      <c r="BD222" s="37">
        <v>5</v>
      </c>
      <c r="BE222" s="37" t="s">
        <v>429</v>
      </c>
      <c r="BF222" s="37" t="s">
        <v>429</v>
      </c>
      <c r="BG222" s="127">
        <f t="shared" si="81"/>
        <v>38</v>
      </c>
      <c r="BH222" s="75">
        <v>18</v>
      </c>
      <c r="BI222" s="75">
        <v>38</v>
      </c>
      <c r="BJ222" s="12"/>
      <c r="BK222" s="12"/>
      <c r="BL222" s="12"/>
    </row>
    <row r="223" spans="1:64" s="1" customFormat="1" x14ac:dyDescent="0.3">
      <c r="A223" s="28" t="s">
        <v>105</v>
      </c>
      <c r="B223" s="28" t="s">
        <v>122</v>
      </c>
      <c r="C223" s="29" t="s">
        <v>122</v>
      </c>
      <c r="D223" s="29" t="s">
        <v>139</v>
      </c>
      <c r="E223" s="102">
        <v>18504</v>
      </c>
      <c r="F223" s="30">
        <v>103.4</v>
      </c>
      <c r="G223" s="36">
        <f t="shared" si="82"/>
        <v>10</v>
      </c>
      <c r="H223" s="29" t="s">
        <v>351</v>
      </c>
      <c r="I223" s="69">
        <f t="shared" si="83"/>
        <v>5</v>
      </c>
      <c r="J223" s="32">
        <v>3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3">
        <v>10950</v>
      </c>
      <c r="V223" s="32">
        <v>0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32">
        <v>0</v>
      </c>
      <c r="AC223" s="32">
        <v>0</v>
      </c>
      <c r="AD223" s="32">
        <v>0</v>
      </c>
      <c r="AE223" s="32">
        <v>0</v>
      </c>
      <c r="AF223" s="42">
        <v>0</v>
      </c>
      <c r="AG223" s="31">
        <f t="shared" si="69"/>
        <v>0</v>
      </c>
      <c r="AH223" s="25">
        <f t="shared" si="70"/>
        <v>328.5</v>
      </c>
      <c r="AI223" s="25">
        <f t="shared" si="71"/>
        <v>132</v>
      </c>
      <c r="AJ223" s="34">
        <v>4</v>
      </c>
      <c r="AK223" s="25">
        <v>128</v>
      </c>
      <c r="AL223" s="112">
        <f t="shared" si="72"/>
        <v>9.8550000000000004</v>
      </c>
      <c r="AM223" s="35">
        <f t="shared" si="84"/>
        <v>59.817351598173516</v>
      </c>
      <c r="AN223" s="36">
        <f t="shared" si="73"/>
        <v>5</v>
      </c>
      <c r="AO223" s="35">
        <f t="shared" si="74"/>
        <v>40.182648401826484</v>
      </c>
      <c r="AP223" s="30">
        <f t="shared" si="75"/>
        <v>53.258754863813223</v>
      </c>
      <c r="AQ223" s="107">
        <f t="shared" si="76"/>
        <v>21.616947686986595</v>
      </c>
      <c r="AR223" s="109">
        <f t="shared" si="77"/>
        <v>59.411466260781332</v>
      </c>
      <c r="AS223" s="34">
        <f t="shared" si="78"/>
        <v>5</v>
      </c>
      <c r="AT223" s="37">
        <v>2</v>
      </c>
      <c r="AU223" s="38">
        <f t="shared" si="79"/>
        <v>10.808473843493298</v>
      </c>
      <c r="AV223" s="37">
        <v>1</v>
      </c>
      <c r="AW223" s="66"/>
      <c r="AX223" s="37">
        <v>2</v>
      </c>
      <c r="AY223" s="37">
        <f t="shared" si="85"/>
        <v>16</v>
      </c>
      <c r="AZ223" s="37">
        <v>18</v>
      </c>
      <c r="BA223" s="37">
        <f t="shared" si="86"/>
        <v>144</v>
      </c>
      <c r="BB223" s="37">
        <v>1</v>
      </c>
      <c r="BC223" s="37">
        <v>12</v>
      </c>
      <c r="BD223" s="37">
        <v>10</v>
      </c>
      <c r="BE223" s="37" t="s">
        <v>375</v>
      </c>
      <c r="BF223" s="37" t="s">
        <v>429</v>
      </c>
      <c r="BG223" s="127">
        <f t="shared" si="81"/>
        <v>35</v>
      </c>
      <c r="BH223" s="75">
        <v>95</v>
      </c>
      <c r="BI223" s="75">
        <v>115</v>
      </c>
      <c r="BJ223" s="12"/>
      <c r="BK223" s="12"/>
      <c r="BL223" s="12"/>
    </row>
    <row r="224" spans="1:64" s="1" customFormat="1" x14ac:dyDescent="0.3">
      <c r="A224" s="28" t="s">
        <v>105</v>
      </c>
      <c r="B224" s="28" t="s">
        <v>122</v>
      </c>
      <c r="C224" s="29" t="s">
        <v>123</v>
      </c>
      <c r="D224" s="29" t="s">
        <v>124</v>
      </c>
      <c r="E224" s="102">
        <v>25294</v>
      </c>
      <c r="F224" s="30">
        <v>277.60000000000002</v>
      </c>
      <c r="G224" s="36">
        <f t="shared" si="82"/>
        <v>10</v>
      </c>
      <c r="H224" s="29" t="s">
        <v>351</v>
      </c>
      <c r="I224" s="69">
        <f t="shared" si="83"/>
        <v>5</v>
      </c>
      <c r="J224" s="32">
        <v>2</v>
      </c>
      <c r="K224" s="32">
        <v>2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3">
        <v>19244</v>
      </c>
      <c r="V224" s="32">
        <v>2</v>
      </c>
      <c r="W224" s="32">
        <v>0</v>
      </c>
      <c r="X224" s="32">
        <v>0</v>
      </c>
      <c r="Y224" s="32">
        <v>0</v>
      </c>
      <c r="Z224" s="32">
        <v>0</v>
      </c>
      <c r="AA224" s="32">
        <v>0</v>
      </c>
      <c r="AB224" s="32">
        <v>0</v>
      </c>
      <c r="AC224" s="32">
        <v>0</v>
      </c>
      <c r="AD224" s="32">
        <v>0</v>
      </c>
      <c r="AE224" s="32">
        <v>0</v>
      </c>
      <c r="AF224" s="42">
        <v>0</v>
      </c>
      <c r="AG224" s="31">
        <f t="shared" si="69"/>
        <v>2</v>
      </c>
      <c r="AH224" s="25">
        <f t="shared" si="70"/>
        <v>577.32000000000005</v>
      </c>
      <c r="AI224" s="25">
        <f t="shared" si="71"/>
        <v>151</v>
      </c>
      <c r="AJ224" s="34">
        <v>0</v>
      </c>
      <c r="AK224" s="25">
        <v>151</v>
      </c>
      <c r="AL224" s="112">
        <f t="shared" si="72"/>
        <v>17.319600000000001</v>
      </c>
      <c r="AM224" s="35">
        <f t="shared" si="84"/>
        <v>73.844661539527479</v>
      </c>
      <c r="AN224" s="36">
        <f t="shared" si="73"/>
        <v>5</v>
      </c>
      <c r="AO224" s="35">
        <f t="shared" si="74"/>
        <v>26.155338460472528</v>
      </c>
      <c r="AP224" s="30">
        <f t="shared" si="75"/>
        <v>68.473155689096231</v>
      </c>
      <c r="AQ224" s="107">
        <f t="shared" si="76"/>
        <v>0</v>
      </c>
      <c r="AR224" s="109">
        <f t="shared" si="77"/>
        <v>100</v>
      </c>
      <c r="AS224" s="34">
        <f t="shared" si="78"/>
        <v>10</v>
      </c>
      <c r="AT224" s="37">
        <v>4</v>
      </c>
      <c r="AU224" s="38">
        <f t="shared" si="79"/>
        <v>15.814027041986241</v>
      </c>
      <c r="AV224" s="37">
        <v>1</v>
      </c>
      <c r="AW224" s="66"/>
      <c r="AX224" s="37">
        <v>3</v>
      </c>
      <c r="AY224" s="37">
        <f t="shared" si="85"/>
        <v>24</v>
      </c>
      <c r="AZ224" s="37">
        <v>8</v>
      </c>
      <c r="BA224" s="37">
        <f t="shared" si="86"/>
        <v>64</v>
      </c>
      <c r="BB224" s="37">
        <v>1</v>
      </c>
      <c r="BC224" s="37">
        <v>6</v>
      </c>
      <c r="BD224" s="37">
        <v>5</v>
      </c>
      <c r="BE224" s="37" t="s">
        <v>429</v>
      </c>
      <c r="BF224" s="37" t="s">
        <v>429</v>
      </c>
      <c r="BG224" s="127">
        <f t="shared" si="81"/>
        <v>35</v>
      </c>
      <c r="BH224" s="75">
        <v>134</v>
      </c>
      <c r="BI224" s="75">
        <v>157</v>
      </c>
    </row>
    <row r="225" spans="1:64" s="1" customFormat="1" x14ac:dyDescent="0.3">
      <c r="A225" s="28" t="s">
        <v>105</v>
      </c>
      <c r="B225" s="28" t="s">
        <v>122</v>
      </c>
      <c r="C225" s="29" t="s">
        <v>127</v>
      </c>
      <c r="D225" s="29" t="s">
        <v>130</v>
      </c>
      <c r="E225" s="102">
        <v>23564</v>
      </c>
      <c r="F225" s="30">
        <v>556.79999999999995</v>
      </c>
      <c r="G225" s="36">
        <f t="shared" si="82"/>
        <v>10</v>
      </c>
      <c r="H225" s="29" t="s">
        <v>352</v>
      </c>
      <c r="I225" s="69">
        <f t="shared" si="83"/>
        <v>3</v>
      </c>
      <c r="J225" s="32">
        <v>2</v>
      </c>
      <c r="K225" s="32">
        <v>0</v>
      </c>
      <c r="L225" s="32">
        <v>0</v>
      </c>
      <c r="M225" s="32">
        <v>1</v>
      </c>
      <c r="N225" s="32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3">
        <v>7038</v>
      </c>
      <c r="V225" s="32">
        <v>72</v>
      </c>
      <c r="W225" s="32">
        <v>0</v>
      </c>
      <c r="X225" s="32">
        <v>3</v>
      </c>
      <c r="Y225" s="32">
        <v>0</v>
      </c>
      <c r="Z225" s="32">
        <v>2</v>
      </c>
      <c r="AA225" s="32">
        <v>0</v>
      </c>
      <c r="AB225" s="32">
        <v>1</v>
      </c>
      <c r="AC225" s="32">
        <v>0</v>
      </c>
      <c r="AD225" s="32">
        <v>0</v>
      </c>
      <c r="AE225" s="32">
        <v>0</v>
      </c>
      <c r="AF225" s="42">
        <v>0</v>
      </c>
      <c r="AG225" s="31">
        <f t="shared" si="69"/>
        <v>78</v>
      </c>
      <c r="AH225" s="25">
        <f t="shared" si="70"/>
        <v>211.14</v>
      </c>
      <c r="AI225" s="25">
        <f t="shared" si="71"/>
        <v>46</v>
      </c>
      <c r="AJ225" s="34">
        <v>2</v>
      </c>
      <c r="AK225" s="25">
        <v>44</v>
      </c>
      <c r="AL225" s="112">
        <f t="shared" si="72"/>
        <v>6.3341999999999992</v>
      </c>
      <c r="AM225" s="35">
        <f t="shared" si="84"/>
        <v>78.213507625272328</v>
      </c>
      <c r="AN225" s="36">
        <f t="shared" si="73"/>
        <v>8</v>
      </c>
      <c r="AO225" s="35">
        <f t="shared" si="74"/>
        <v>21.786492374727668</v>
      </c>
      <c r="AP225" s="30">
        <f t="shared" si="75"/>
        <v>26.88083517229672</v>
      </c>
      <c r="AQ225" s="107">
        <f t="shared" si="76"/>
        <v>8.4875233406891866</v>
      </c>
      <c r="AR225" s="109">
        <f t="shared" si="77"/>
        <v>68.4253733699599</v>
      </c>
      <c r="AS225" s="34">
        <f t="shared" si="78"/>
        <v>5</v>
      </c>
      <c r="AT225" s="37">
        <v>6</v>
      </c>
      <c r="AU225" s="38">
        <f t="shared" si="79"/>
        <v>25.462570022067563</v>
      </c>
      <c r="AV225" s="37">
        <v>0</v>
      </c>
      <c r="AW225" s="66"/>
      <c r="AX225" s="37">
        <v>12</v>
      </c>
      <c r="AY225" s="37">
        <f t="shared" si="85"/>
        <v>96</v>
      </c>
      <c r="AZ225" s="37">
        <v>36</v>
      </c>
      <c r="BA225" s="37">
        <f t="shared" si="86"/>
        <v>288</v>
      </c>
      <c r="BB225" s="37">
        <v>0</v>
      </c>
      <c r="BC225" s="37">
        <v>31</v>
      </c>
      <c r="BD225" s="37">
        <v>5</v>
      </c>
      <c r="BE225" s="37" t="s">
        <v>429</v>
      </c>
      <c r="BF225" s="37" t="s">
        <v>429</v>
      </c>
      <c r="BG225" s="127">
        <f t="shared" si="81"/>
        <v>31</v>
      </c>
      <c r="BH225" s="75">
        <v>28</v>
      </c>
      <c r="BI225" s="75">
        <v>32</v>
      </c>
    </row>
    <row r="226" spans="1:64" s="1" customFormat="1" x14ac:dyDescent="0.3">
      <c r="A226" s="28" t="s">
        <v>105</v>
      </c>
      <c r="B226" s="28" t="s">
        <v>122</v>
      </c>
      <c r="C226" s="29" t="s">
        <v>122</v>
      </c>
      <c r="D226" s="29" t="s">
        <v>138</v>
      </c>
      <c r="E226" s="102">
        <v>264091</v>
      </c>
      <c r="F226" s="30">
        <v>660.2</v>
      </c>
      <c r="G226" s="36">
        <f t="shared" si="82"/>
        <v>10</v>
      </c>
      <c r="H226" s="29" t="s">
        <v>352</v>
      </c>
      <c r="I226" s="69">
        <f t="shared" si="83"/>
        <v>3</v>
      </c>
      <c r="J226" s="32">
        <v>9</v>
      </c>
      <c r="K226" s="32">
        <v>5</v>
      </c>
      <c r="L226" s="32">
        <v>6</v>
      </c>
      <c r="M226" s="32">
        <v>1</v>
      </c>
      <c r="N226" s="32">
        <v>3</v>
      </c>
      <c r="O226" s="32">
        <v>0</v>
      </c>
      <c r="P226" s="32">
        <v>0</v>
      </c>
      <c r="Q226" s="32">
        <v>2</v>
      </c>
      <c r="R226" s="32">
        <v>0</v>
      </c>
      <c r="S226" s="32">
        <v>0</v>
      </c>
      <c r="T226" s="32">
        <v>0</v>
      </c>
      <c r="U226" s="33">
        <v>200676</v>
      </c>
      <c r="V226" s="32">
        <v>0</v>
      </c>
      <c r="W226" s="32">
        <v>0</v>
      </c>
      <c r="X226" s="32">
        <v>0</v>
      </c>
      <c r="Y226" s="32">
        <v>0</v>
      </c>
      <c r="Z226" s="32">
        <v>0</v>
      </c>
      <c r="AA226" s="32">
        <v>0</v>
      </c>
      <c r="AB226" s="32">
        <v>0</v>
      </c>
      <c r="AC226" s="32">
        <v>0</v>
      </c>
      <c r="AD226" s="32">
        <v>0</v>
      </c>
      <c r="AE226" s="32">
        <v>0</v>
      </c>
      <c r="AF226" s="42">
        <v>0</v>
      </c>
      <c r="AG226" s="31">
        <f t="shared" si="69"/>
        <v>0</v>
      </c>
      <c r="AH226" s="25">
        <f t="shared" si="70"/>
        <v>6020.28</v>
      </c>
      <c r="AI226" s="25">
        <f t="shared" si="71"/>
        <v>3217</v>
      </c>
      <c r="AJ226" s="34">
        <v>52</v>
      </c>
      <c r="AK226" s="25">
        <v>3165</v>
      </c>
      <c r="AL226" s="112">
        <f t="shared" si="72"/>
        <v>180.60839999999999</v>
      </c>
      <c r="AM226" s="35">
        <f t="shared" si="84"/>
        <v>46.563947191824958</v>
      </c>
      <c r="AN226" s="36">
        <f t="shared" si="73"/>
        <v>3</v>
      </c>
      <c r="AO226" s="35">
        <f t="shared" si="74"/>
        <v>53.436052808175042</v>
      </c>
      <c r="AP226" s="30">
        <f t="shared" si="75"/>
        <v>68.388699349845325</v>
      </c>
      <c r="AQ226" s="107">
        <f t="shared" si="76"/>
        <v>19.690182550711686</v>
      </c>
      <c r="AR226" s="109">
        <f t="shared" si="77"/>
        <v>71.20842662910475</v>
      </c>
      <c r="AS226" s="34">
        <f t="shared" si="78"/>
        <v>5</v>
      </c>
      <c r="AT226" s="37">
        <v>81</v>
      </c>
      <c r="AU226" s="38">
        <f t="shared" si="79"/>
        <v>30.671245896300899</v>
      </c>
      <c r="AV226" s="37">
        <v>6</v>
      </c>
      <c r="AW226" s="66"/>
      <c r="AX226" s="37">
        <v>562</v>
      </c>
      <c r="AY226" s="37">
        <f t="shared" si="85"/>
        <v>4496</v>
      </c>
      <c r="AZ226" s="37">
        <v>509</v>
      </c>
      <c r="BA226" s="37">
        <f t="shared" si="86"/>
        <v>4072</v>
      </c>
      <c r="BB226" s="37">
        <v>10</v>
      </c>
      <c r="BC226" s="37">
        <v>7</v>
      </c>
      <c r="BD226" s="37">
        <v>10</v>
      </c>
      <c r="BE226" s="37" t="s">
        <v>375</v>
      </c>
      <c r="BF226" s="37" t="s">
        <v>429</v>
      </c>
      <c r="BG226" s="127">
        <f t="shared" si="81"/>
        <v>31</v>
      </c>
      <c r="BH226" s="75">
        <v>1980</v>
      </c>
      <c r="BI226" s="75">
        <v>3224</v>
      </c>
    </row>
    <row r="227" spans="1:64" s="1" customFormat="1" x14ac:dyDescent="0.3">
      <c r="A227" s="28" t="s">
        <v>105</v>
      </c>
      <c r="B227" s="28" t="s">
        <v>122</v>
      </c>
      <c r="C227" s="29" t="s">
        <v>131</v>
      </c>
      <c r="D227" s="29" t="s">
        <v>132</v>
      </c>
      <c r="E227" s="102">
        <v>39842</v>
      </c>
      <c r="F227" s="30">
        <v>314.10000000000002</v>
      </c>
      <c r="G227" s="36">
        <f t="shared" si="82"/>
        <v>10</v>
      </c>
      <c r="H227" s="29" t="s">
        <v>351</v>
      </c>
      <c r="I227" s="69">
        <f t="shared" si="83"/>
        <v>5</v>
      </c>
      <c r="J227" s="32">
        <v>5</v>
      </c>
      <c r="K227" s="32">
        <v>1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3">
        <v>23269</v>
      </c>
      <c r="V227" s="32">
        <v>7</v>
      </c>
      <c r="W227" s="32">
        <v>0</v>
      </c>
      <c r="X227" s="32">
        <v>0</v>
      </c>
      <c r="Y227" s="32">
        <v>0</v>
      </c>
      <c r="Z227" s="32">
        <v>0</v>
      </c>
      <c r="AA227" s="32">
        <v>0</v>
      </c>
      <c r="AB227" s="32">
        <v>0</v>
      </c>
      <c r="AC227" s="32">
        <v>0</v>
      </c>
      <c r="AD227" s="32">
        <v>0</v>
      </c>
      <c r="AE227" s="32">
        <v>0</v>
      </c>
      <c r="AF227" s="42">
        <v>0</v>
      </c>
      <c r="AG227" s="31">
        <f t="shared" si="69"/>
        <v>7</v>
      </c>
      <c r="AH227" s="25">
        <f t="shared" si="70"/>
        <v>698.07</v>
      </c>
      <c r="AI227" s="25">
        <f t="shared" si="71"/>
        <v>214</v>
      </c>
      <c r="AJ227" s="34">
        <v>1</v>
      </c>
      <c r="AK227" s="25">
        <v>213</v>
      </c>
      <c r="AL227" s="112">
        <f t="shared" si="72"/>
        <v>20.9421</v>
      </c>
      <c r="AM227" s="35">
        <f t="shared" si="84"/>
        <v>69.344048591115509</v>
      </c>
      <c r="AN227" s="36">
        <f t="shared" si="73"/>
        <v>5</v>
      </c>
      <c r="AO227" s="35">
        <f t="shared" si="74"/>
        <v>30.655951408884491</v>
      </c>
      <c r="AP227" s="30">
        <f t="shared" si="75"/>
        <v>52.56287334973144</v>
      </c>
      <c r="AQ227" s="107">
        <f t="shared" si="76"/>
        <v>2.5099141609356961</v>
      </c>
      <c r="AR227" s="109">
        <f t="shared" si="77"/>
        <v>95.224929687089642</v>
      </c>
      <c r="AS227" s="34">
        <f t="shared" si="78"/>
        <v>8</v>
      </c>
      <c r="AT227" s="37">
        <v>3</v>
      </c>
      <c r="AU227" s="38">
        <f t="shared" si="79"/>
        <v>7.5297424828070882</v>
      </c>
      <c r="AV227" s="56">
        <v>0</v>
      </c>
      <c r="AW227" s="66"/>
      <c r="AX227" s="37">
        <v>5</v>
      </c>
      <c r="AY227" s="37">
        <f t="shared" si="85"/>
        <v>40</v>
      </c>
      <c r="AZ227" s="37">
        <v>9</v>
      </c>
      <c r="BA227" s="37">
        <f t="shared" si="86"/>
        <v>72</v>
      </c>
      <c r="BB227" s="37">
        <v>2</v>
      </c>
      <c r="BC227" s="37">
        <v>22</v>
      </c>
      <c r="BD227" s="37">
        <v>5</v>
      </c>
      <c r="BE227" s="37" t="s">
        <v>429</v>
      </c>
      <c r="BF227" s="37" t="s">
        <v>429</v>
      </c>
      <c r="BG227" s="127">
        <f t="shared" si="81"/>
        <v>33</v>
      </c>
      <c r="BH227" s="75">
        <v>138</v>
      </c>
      <c r="BI227" s="75">
        <v>279</v>
      </c>
    </row>
    <row r="228" spans="1:64" s="1" customFormat="1" x14ac:dyDescent="0.3">
      <c r="A228" s="28" t="s">
        <v>105</v>
      </c>
      <c r="B228" s="28" t="s">
        <v>122</v>
      </c>
      <c r="C228" s="29" t="s">
        <v>131</v>
      </c>
      <c r="D228" s="29" t="s">
        <v>133</v>
      </c>
      <c r="E228" s="102">
        <v>27380</v>
      </c>
      <c r="F228" s="30">
        <v>299.5</v>
      </c>
      <c r="G228" s="36">
        <f t="shared" si="82"/>
        <v>10</v>
      </c>
      <c r="H228" s="29" t="s">
        <v>351</v>
      </c>
      <c r="I228" s="69">
        <f t="shared" si="83"/>
        <v>5</v>
      </c>
      <c r="J228" s="32">
        <v>1</v>
      </c>
      <c r="K228" s="32">
        <v>1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3">
        <v>11259</v>
      </c>
      <c r="V228" s="32">
        <v>9</v>
      </c>
      <c r="W228" s="32">
        <v>0</v>
      </c>
      <c r="X228" s="32">
        <v>1</v>
      </c>
      <c r="Y228" s="32">
        <v>0</v>
      </c>
      <c r="Z228" s="32">
        <v>0</v>
      </c>
      <c r="AA228" s="32">
        <v>0</v>
      </c>
      <c r="AB228" s="32">
        <v>0</v>
      </c>
      <c r="AC228" s="32">
        <v>0</v>
      </c>
      <c r="AD228" s="32">
        <v>0</v>
      </c>
      <c r="AE228" s="32">
        <v>0</v>
      </c>
      <c r="AF228" s="42">
        <v>0</v>
      </c>
      <c r="AG228" s="31">
        <f t="shared" si="69"/>
        <v>10</v>
      </c>
      <c r="AH228" s="25">
        <f t="shared" si="70"/>
        <v>337.77</v>
      </c>
      <c r="AI228" s="25">
        <f t="shared" si="71"/>
        <v>108</v>
      </c>
      <c r="AJ228" s="34">
        <v>2</v>
      </c>
      <c r="AK228" s="25">
        <v>106</v>
      </c>
      <c r="AL228" s="112">
        <f t="shared" si="72"/>
        <v>10.133099999999999</v>
      </c>
      <c r="AM228" s="35">
        <f t="shared" si="84"/>
        <v>68.025579536370913</v>
      </c>
      <c r="AN228" s="36">
        <f t="shared" si="73"/>
        <v>5</v>
      </c>
      <c r="AO228" s="35">
        <f t="shared" si="74"/>
        <v>31.974420463629098</v>
      </c>
      <c r="AP228" s="30">
        <f t="shared" si="75"/>
        <v>37.009130752373991</v>
      </c>
      <c r="AQ228" s="107">
        <f t="shared" si="76"/>
        <v>7.3046018991964932</v>
      </c>
      <c r="AR228" s="109">
        <f t="shared" si="77"/>
        <v>80.26270341751291</v>
      </c>
      <c r="AS228" s="34">
        <f t="shared" si="78"/>
        <v>8</v>
      </c>
      <c r="AT228" s="37">
        <v>1</v>
      </c>
      <c r="AU228" s="38">
        <f t="shared" si="79"/>
        <v>3.6523009495982466</v>
      </c>
      <c r="AV228" s="37">
        <v>1</v>
      </c>
      <c r="AW228" s="66"/>
      <c r="AX228" s="37">
        <v>4</v>
      </c>
      <c r="AY228" s="37">
        <f t="shared" si="85"/>
        <v>32</v>
      </c>
      <c r="AZ228" s="37">
        <v>23</v>
      </c>
      <c r="BA228" s="37">
        <f t="shared" si="86"/>
        <v>184</v>
      </c>
      <c r="BB228" s="37">
        <v>1</v>
      </c>
      <c r="BC228" s="37">
        <v>8</v>
      </c>
      <c r="BD228" s="37">
        <v>5</v>
      </c>
      <c r="BE228" s="37" t="s">
        <v>429</v>
      </c>
      <c r="BF228" s="37" t="s">
        <v>429</v>
      </c>
      <c r="BG228" s="127">
        <f t="shared" si="81"/>
        <v>33</v>
      </c>
      <c r="BH228" s="75">
        <v>64</v>
      </c>
      <c r="BI228" s="75">
        <v>142</v>
      </c>
    </row>
    <row r="229" spans="1:64" s="1" customFormat="1" x14ac:dyDescent="0.3">
      <c r="A229" s="28" t="s">
        <v>105</v>
      </c>
      <c r="B229" s="28" t="s">
        <v>122</v>
      </c>
      <c r="C229" s="29" t="s">
        <v>127</v>
      </c>
      <c r="D229" s="29" t="s">
        <v>129</v>
      </c>
      <c r="E229" s="102">
        <v>9155</v>
      </c>
      <c r="F229" s="30">
        <v>174.3</v>
      </c>
      <c r="G229" s="36">
        <f t="shared" si="82"/>
        <v>10</v>
      </c>
      <c r="H229" s="29" t="s">
        <v>351</v>
      </c>
      <c r="I229" s="69">
        <f t="shared" si="83"/>
        <v>5</v>
      </c>
      <c r="J229" s="32">
        <v>4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3">
        <v>5649</v>
      </c>
      <c r="V229" s="32">
        <v>0</v>
      </c>
      <c r="W229" s="32">
        <v>0</v>
      </c>
      <c r="X229" s="32">
        <v>0</v>
      </c>
      <c r="Y229" s="32">
        <v>0</v>
      </c>
      <c r="Z229" s="32">
        <v>0</v>
      </c>
      <c r="AA229" s="32">
        <v>0</v>
      </c>
      <c r="AB229" s="32">
        <v>0</v>
      </c>
      <c r="AC229" s="32">
        <v>0</v>
      </c>
      <c r="AD229" s="32">
        <v>0</v>
      </c>
      <c r="AE229" s="32">
        <v>0</v>
      </c>
      <c r="AF229" s="42">
        <v>0</v>
      </c>
      <c r="AG229" s="31">
        <f t="shared" si="69"/>
        <v>0</v>
      </c>
      <c r="AH229" s="25">
        <f t="shared" si="70"/>
        <v>169.47</v>
      </c>
      <c r="AI229" s="25">
        <f t="shared" si="71"/>
        <v>26</v>
      </c>
      <c r="AJ229" s="34">
        <v>0</v>
      </c>
      <c r="AK229" s="25">
        <v>26</v>
      </c>
      <c r="AL229" s="112">
        <f t="shared" si="72"/>
        <v>5.0840999999999994</v>
      </c>
      <c r="AM229" s="35">
        <f t="shared" si="84"/>
        <v>84.658051572549709</v>
      </c>
      <c r="AN229" s="36">
        <f t="shared" si="73"/>
        <v>8</v>
      </c>
      <c r="AO229" s="35">
        <f t="shared" si="74"/>
        <v>15.341948427450285</v>
      </c>
      <c r="AP229" s="30">
        <f t="shared" si="75"/>
        <v>55.533588203167668</v>
      </c>
      <c r="AQ229" s="107">
        <f t="shared" si="76"/>
        <v>0</v>
      </c>
      <c r="AR229" s="109">
        <f t="shared" si="77"/>
        <v>100</v>
      </c>
      <c r="AS229" s="34">
        <f t="shared" si="78"/>
        <v>10</v>
      </c>
      <c r="AT229" s="37">
        <v>2</v>
      </c>
      <c r="AU229" s="38">
        <f t="shared" si="79"/>
        <v>21.845985800109229</v>
      </c>
      <c r="AV229" s="37">
        <v>0</v>
      </c>
      <c r="AW229" s="66"/>
      <c r="AX229" s="37">
        <v>1</v>
      </c>
      <c r="AY229" s="37">
        <f t="shared" si="85"/>
        <v>8</v>
      </c>
      <c r="AZ229" s="37">
        <v>5</v>
      </c>
      <c r="BA229" s="37">
        <f t="shared" si="86"/>
        <v>40</v>
      </c>
      <c r="BB229" s="37">
        <v>0</v>
      </c>
      <c r="BC229" s="37">
        <v>11</v>
      </c>
      <c r="BD229" s="37">
        <v>0</v>
      </c>
      <c r="BE229" s="37" t="s">
        <v>375</v>
      </c>
      <c r="BF229" s="37" t="s">
        <v>429</v>
      </c>
      <c r="BG229" s="127">
        <f t="shared" si="81"/>
        <v>33</v>
      </c>
      <c r="BH229" s="75">
        <v>48</v>
      </c>
      <c r="BI229" s="75">
        <v>89</v>
      </c>
    </row>
    <row r="230" spans="1:64" s="1" customFormat="1" x14ac:dyDescent="0.3">
      <c r="A230" s="28" t="s">
        <v>105</v>
      </c>
      <c r="B230" s="28" t="s">
        <v>122</v>
      </c>
      <c r="C230" s="29" t="s">
        <v>134</v>
      </c>
      <c r="D230" s="29" t="s">
        <v>135</v>
      </c>
      <c r="E230" s="102">
        <v>3468</v>
      </c>
      <c r="F230" s="30">
        <v>48.7</v>
      </c>
      <c r="G230" s="36">
        <f t="shared" si="82"/>
        <v>3</v>
      </c>
      <c r="H230" s="29" t="s">
        <v>349</v>
      </c>
      <c r="I230" s="69">
        <f t="shared" si="83"/>
        <v>10</v>
      </c>
      <c r="J230" s="32">
        <v>2</v>
      </c>
      <c r="K230" s="32">
        <v>1</v>
      </c>
      <c r="L230" s="32">
        <v>0</v>
      </c>
      <c r="M230" s="32">
        <v>0</v>
      </c>
      <c r="N230" s="32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3">
        <v>4753</v>
      </c>
      <c r="V230" s="32">
        <v>0</v>
      </c>
      <c r="W230" s="32">
        <v>0</v>
      </c>
      <c r="X230" s="32">
        <v>0</v>
      </c>
      <c r="Y230" s="32">
        <v>0</v>
      </c>
      <c r="Z230" s="32">
        <v>0</v>
      </c>
      <c r="AA230" s="32">
        <v>0</v>
      </c>
      <c r="AB230" s="32">
        <v>0</v>
      </c>
      <c r="AC230" s="32">
        <v>0</v>
      </c>
      <c r="AD230" s="32">
        <v>0</v>
      </c>
      <c r="AE230" s="32">
        <v>0</v>
      </c>
      <c r="AF230" s="42">
        <v>0</v>
      </c>
      <c r="AG230" s="31">
        <f t="shared" si="69"/>
        <v>0</v>
      </c>
      <c r="AH230" s="25">
        <f t="shared" si="70"/>
        <v>142.59</v>
      </c>
      <c r="AI230" s="25">
        <f t="shared" si="71"/>
        <v>37</v>
      </c>
      <c r="AJ230" s="34">
        <v>0</v>
      </c>
      <c r="AK230" s="25">
        <v>37</v>
      </c>
      <c r="AL230" s="112">
        <f t="shared" si="72"/>
        <v>4.2776999999999994</v>
      </c>
      <c r="AM230" s="35">
        <f t="shared" si="84"/>
        <v>74.051476260607345</v>
      </c>
      <c r="AN230" s="36">
        <f t="shared" si="73"/>
        <v>5</v>
      </c>
      <c r="AO230" s="35">
        <f t="shared" si="74"/>
        <v>25.948523739392666</v>
      </c>
      <c r="AP230" s="30">
        <f t="shared" si="75"/>
        <v>123.34775086505191</v>
      </c>
      <c r="AQ230" s="107">
        <f t="shared" si="76"/>
        <v>0</v>
      </c>
      <c r="AR230" s="109">
        <f t="shared" si="77"/>
        <v>100</v>
      </c>
      <c r="AS230" s="34">
        <f t="shared" si="78"/>
        <v>10</v>
      </c>
      <c r="AT230" s="37">
        <v>0</v>
      </c>
      <c r="AU230" s="38">
        <f t="shared" si="79"/>
        <v>0</v>
      </c>
      <c r="AV230" s="37">
        <v>0</v>
      </c>
      <c r="AW230" s="66"/>
      <c r="AX230" s="37">
        <v>1</v>
      </c>
      <c r="AY230" s="37">
        <f t="shared" si="85"/>
        <v>8</v>
      </c>
      <c r="AZ230" s="37">
        <v>2</v>
      </c>
      <c r="BA230" s="37">
        <f t="shared" si="86"/>
        <v>16</v>
      </c>
      <c r="BB230" s="37">
        <v>0</v>
      </c>
      <c r="BC230" s="37">
        <v>9</v>
      </c>
      <c r="BD230" s="37">
        <v>5</v>
      </c>
      <c r="BE230" s="37" t="s">
        <v>429</v>
      </c>
      <c r="BF230" s="37" t="s">
        <v>429</v>
      </c>
      <c r="BG230" s="127">
        <f t="shared" si="81"/>
        <v>33</v>
      </c>
      <c r="BH230" s="75">
        <v>39</v>
      </c>
      <c r="BI230" s="75">
        <v>120</v>
      </c>
    </row>
    <row r="231" spans="1:64" s="1" customFormat="1" x14ac:dyDescent="0.3">
      <c r="A231" s="28" t="s">
        <v>105</v>
      </c>
      <c r="B231" s="28" t="s">
        <v>122</v>
      </c>
      <c r="C231" s="29" t="s">
        <v>134</v>
      </c>
      <c r="D231" s="29" t="s">
        <v>136</v>
      </c>
      <c r="E231" s="102">
        <v>64760</v>
      </c>
      <c r="F231" s="30">
        <v>96.9</v>
      </c>
      <c r="G231" s="36">
        <f t="shared" si="82"/>
        <v>8</v>
      </c>
      <c r="H231" s="29" t="s">
        <v>352</v>
      </c>
      <c r="I231" s="69">
        <f t="shared" si="83"/>
        <v>3</v>
      </c>
      <c r="J231" s="32">
        <v>5</v>
      </c>
      <c r="K231" s="32">
        <v>2</v>
      </c>
      <c r="L231" s="32">
        <v>2</v>
      </c>
      <c r="M231" s="32">
        <v>1</v>
      </c>
      <c r="N231" s="32">
        <v>1</v>
      </c>
      <c r="O231" s="32">
        <v>0</v>
      </c>
      <c r="P231" s="32">
        <v>0</v>
      </c>
      <c r="Q231" s="32">
        <v>1</v>
      </c>
      <c r="R231" s="32">
        <v>0</v>
      </c>
      <c r="S231" s="32">
        <v>0</v>
      </c>
      <c r="T231" s="32">
        <v>0</v>
      </c>
      <c r="U231" s="33">
        <v>54122</v>
      </c>
      <c r="V231" s="32">
        <v>5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32">
        <v>0</v>
      </c>
      <c r="AC231" s="32">
        <v>0</v>
      </c>
      <c r="AD231" s="32">
        <v>0</v>
      </c>
      <c r="AE231" s="32">
        <v>0</v>
      </c>
      <c r="AF231" s="42">
        <v>0</v>
      </c>
      <c r="AG231" s="31">
        <f t="shared" si="69"/>
        <v>5</v>
      </c>
      <c r="AH231" s="25">
        <f t="shared" si="70"/>
        <v>1623.66</v>
      </c>
      <c r="AI231" s="25">
        <f t="shared" si="71"/>
        <v>458</v>
      </c>
      <c r="AJ231" s="34">
        <v>22</v>
      </c>
      <c r="AK231" s="25">
        <v>436</v>
      </c>
      <c r="AL231" s="112">
        <f t="shared" si="72"/>
        <v>48.709800000000001</v>
      </c>
      <c r="AM231" s="35">
        <f t="shared" si="84"/>
        <v>71.79212396684035</v>
      </c>
      <c r="AN231" s="36">
        <f t="shared" si="73"/>
        <v>5</v>
      </c>
      <c r="AO231" s="35">
        <f t="shared" si="74"/>
        <v>28.20787603315965</v>
      </c>
      <c r="AP231" s="30">
        <f t="shared" si="75"/>
        <v>75.215873996294022</v>
      </c>
      <c r="AQ231" s="107">
        <f t="shared" si="76"/>
        <v>33.971587399629399</v>
      </c>
      <c r="AR231" s="109">
        <f t="shared" si="77"/>
        <v>54.834550747488194</v>
      </c>
      <c r="AS231" s="34">
        <f t="shared" si="78"/>
        <v>5</v>
      </c>
      <c r="AT231" s="37">
        <v>12</v>
      </c>
      <c r="AU231" s="38">
        <f t="shared" si="79"/>
        <v>18.529956763434217</v>
      </c>
      <c r="AV231" s="37">
        <v>1</v>
      </c>
      <c r="AW231" s="66"/>
      <c r="AX231" s="37">
        <v>25</v>
      </c>
      <c r="AY231" s="37">
        <f t="shared" si="85"/>
        <v>200</v>
      </c>
      <c r="AZ231" s="37">
        <v>28</v>
      </c>
      <c r="BA231" s="37">
        <f t="shared" si="86"/>
        <v>224</v>
      </c>
      <c r="BB231" s="37">
        <v>0</v>
      </c>
      <c r="BC231" s="37">
        <v>19</v>
      </c>
      <c r="BD231" s="37">
        <v>10</v>
      </c>
      <c r="BE231" s="37" t="s">
        <v>375</v>
      </c>
      <c r="BF231" s="37" t="s">
        <v>429</v>
      </c>
      <c r="BG231" s="128">
        <f t="shared" si="81"/>
        <v>31</v>
      </c>
      <c r="BH231" s="75">
        <v>750</v>
      </c>
      <c r="BI231" s="75">
        <v>662</v>
      </c>
    </row>
    <row r="232" spans="1:64" s="1" customFormat="1" x14ac:dyDescent="0.3">
      <c r="A232" s="28" t="s">
        <v>105</v>
      </c>
      <c r="B232" s="28" t="s">
        <v>122</v>
      </c>
      <c r="C232" s="29" t="s">
        <v>123</v>
      </c>
      <c r="D232" s="29" t="s">
        <v>125</v>
      </c>
      <c r="E232" s="102">
        <v>3339</v>
      </c>
      <c r="F232" s="30">
        <v>64.3</v>
      </c>
      <c r="G232" s="36">
        <f t="shared" si="82"/>
        <v>5</v>
      </c>
      <c r="H232" s="29" t="s">
        <v>351</v>
      </c>
      <c r="I232" s="69">
        <f t="shared" si="83"/>
        <v>5</v>
      </c>
      <c r="J232" s="32">
        <v>1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3">
        <v>1380</v>
      </c>
      <c r="V232" s="32">
        <v>2</v>
      </c>
      <c r="W232" s="32">
        <v>0</v>
      </c>
      <c r="X232" s="32">
        <v>0</v>
      </c>
      <c r="Y232" s="32">
        <v>0</v>
      </c>
      <c r="Z232" s="32">
        <v>0</v>
      </c>
      <c r="AA232" s="32">
        <v>0</v>
      </c>
      <c r="AB232" s="32">
        <v>0</v>
      </c>
      <c r="AC232" s="32">
        <v>0</v>
      </c>
      <c r="AD232" s="32">
        <v>0</v>
      </c>
      <c r="AE232" s="32">
        <v>0</v>
      </c>
      <c r="AF232" s="42">
        <v>0</v>
      </c>
      <c r="AG232" s="31">
        <f t="shared" si="69"/>
        <v>2</v>
      </c>
      <c r="AH232" s="25">
        <f t="shared" si="70"/>
        <v>41.4</v>
      </c>
      <c r="AI232" s="25">
        <f t="shared" si="71"/>
        <v>18</v>
      </c>
      <c r="AJ232" s="34">
        <v>0</v>
      </c>
      <c r="AK232" s="25">
        <v>18</v>
      </c>
      <c r="AL232" s="112">
        <f t="shared" si="72"/>
        <v>1.242</v>
      </c>
      <c r="AM232" s="35">
        <f t="shared" si="84"/>
        <v>56.521739130434781</v>
      </c>
      <c r="AN232" s="36">
        <f t="shared" si="73"/>
        <v>5</v>
      </c>
      <c r="AO232" s="35">
        <f t="shared" si="74"/>
        <v>43.478260869565219</v>
      </c>
      <c r="AP232" s="30">
        <f t="shared" si="75"/>
        <v>37.19676549865229</v>
      </c>
      <c r="AQ232" s="107">
        <f t="shared" si="76"/>
        <v>0</v>
      </c>
      <c r="AR232" s="109">
        <f t="shared" si="77"/>
        <v>100</v>
      </c>
      <c r="AS232" s="34">
        <f t="shared" si="78"/>
        <v>10</v>
      </c>
      <c r="AT232" s="37">
        <v>0</v>
      </c>
      <c r="AU232" s="38">
        <f t="shared" si="79"/>
        <v>0</v>
      </c>
      <c r="AV232" s="37">
        <v>0</v>
      </c>
      <c r="AW232" s="66"/>
      <c r="AX232" s="37">
        <v>1</v>
      </c>
      <c r="AY232" s="37">
        <f t="shared" si="85"/>
        <v>8</v>
      </c>
      <c r="AZ232" s="37">
        <v>4</v>
      </c>
      <c r="BA232" s="37">
        <f t="shared" si="86"/>
        <v>32</v>
      </c>
      <c r="BB232" s="37">
        <v>0</v>
      </c>
      <c r="BC232" s="37">
        <v>3</v>
      </c>
      <c r="BD232" s="37">
        <v>5</v>
      </c>
      <c r="BE232" s="37" t="s">
        <v>429</v>
      </c>
      <c r="BF232" s="37" t="s">
        <v>429</v>
      </c>
      <c r="BG232" s="128">
        <f t="shared" si="81"/>
        <v>30</v>
      </c>
      <c r="BH232" s="75">
        <v>13</v>
      </c>
      <c r="BI232" s="75">
        <v>32</v>
      </c>
    </row>
    <row r="233" spans="1:64" s="1" customFormat="1" x14ac:dyDescent="0.3">
      <c r="A233" s="28" t="s">
        <v>105</v>
      </c>
      <c r="B233" s="28" t="s">
        <v>122</v>
      </c>
      <c r="C233" s="29" t="s">
        <v>127</v>
      </c>
      <c r="D233" s="29" t="s">
        <v>128</v>
      </c>
      <c r="E233" s="102">
        <v>82140</v>
      </c>
      <c r="F233" s="30">
        <v>495.6</v>
      </c>
      <c r="G233" s="36">
        <f t="shared" si="82"/>
        <v>10</v>
      </c>
      <c r="H233" s="29" t="s">
        <v>352</v>
      </c>
      <c r="I233" s="69">
        <f t="shared" si="83"/>
        <v>3</v>
      </c>
      <c r="J233" s="32">
        <v>13</v>
      </c>
      <c r="K233" s="32">
        <v>1</v>
      </c>
      <c r="L233" s="32">
        <v>1</v>
      </c>
      <c r="M233" s="32">
        <v>1</v>
      </c>
      <c r="N233" s="32">
        <v>0</v>
      </c>
      <c r="O233" s="32">
        <v>0</v>
      </c>
      <c r="P233" s="32">
        <v>0</v>
      </c>
      <c r="Q233" s="32">
        <v>1</v>
      </c>
      <c r="R233" s="32">
        <v>0</v>
      </c>
      <c r="S233" s="32">
        <v>1</v>
      </c>
      <c r="T233" s="32">
        <v>0</v>
      </c>
      <c r="U233" s="33">
        <v>48691</v>
      </c>
      <c r="V233" s="32">
        <v>15</v>
      </c>
      <c r="W233" s="32">
        <v>0</v>
      </c>
      <c r="X233" s="32">
        <v>1</v>
      </c>
      <c r="Y233" s="32">
        <v>0</v>
      </c>
      <c r="Z233" s="32">
        <v>0</v>
      </c>
      <c r="AA233" s="32">
        <v>0</v>
      </c>
      <c r="AB233" s="32">
        <v>0</v>
      </c>
      <c r="AC233" s="32">
        <v>0</v>
      </c>
      <c r="AD233" s="32">
        <v>0</v>
      </c>
      <c r="AE233" s="32">
        <v>0</v>
      </c>
      <c r="AF233" s="42">
        <v>0</v>
      </c>
      <c r="AG233" s="31">
        <f t="shared" si="69"/>
        <v>16</v>
      </c>
      <c r="AH233" s="25">
        <f t="shared" si="70"/>
        <v>1460.73</v>
      </c>
      <c r="AI233" s="25">
        <f t="shared" si="71"/>
        <v>661</v>
      </c>
      <c r="AJ233" s="34">
        <v>7</v>
      </c>
      <c r="AK233" s="25">
        <v>654</v>
      </c>
      <c r="AL233" s="112">
        <f t="shared" si="72"/>
        <v>43.821900000000007</v>
      </c>
      <c r="AM233" s="35">
        <f t="shared" si="84"/>
        <v>54.74865307072492</v>
      </c>
      <c r="AN233" s="36">
        <f t="shared" si="73"/>
        <v>5</v>
      </c>
      <c r="AO233" s="35">
        <f t="shared" si="74"/>
        <v>45.251346929275087</v>
      </c>
      <c r="AP233" s="30">
        <f t="shared" si="75"/>
        <v>53.35025566106647</v>
      </c>
      <c r="AQ233" s="107">
        <f t="shared" si="76"/>
        <v>8.5220355490625757</v>
      </c>
      <c r="AR233" s="109">
        <f t="shared" si="77"/>
        <v>84.026251714325483</v>
      </c>
      <c r="AS233" s="34">
        <f t="shared" si="78"/>
        <v>8</v>
      </c>
      <c r="AT233" s="37">
        <v>22</v>
      </c>
      <c r="AU233" s="38">
        <f t="shared" si="79"/>
        <v>26.783540297053808</v>
      </c>
      <c r="AV233" s="37">
        <v>1</v>
      </c>
      <c r="AW233" s="66"/>
      <c r="AX233" s="37">
        <v>35</v>
      </c>
      <c r="AY233" s="37">
        <f t="shared" si="85"/>
        <v>280</v>
      </c>
      <c r="AZ233" s="37">
        <v>178</v>
      </c>
      <c r="BA233" s="37">
        <f t="shared" si="86"/>
        <v>1424</v>
      </c>
      <c r="BB233" s="37">
        <v>0</v>
      </c>
      <c r="BC233" s="37">
        <v>36</v>
      </c>
      <c r="BD233" s="37">
        <v>0</v>
      </c>
      <c r="BE233" s="37" t="s">
        <v>429</v>
      </c>
      <c r="BF233" s="37" t="s">
        <v>429</v>
      </c>
      <c r="BG233" s="128">
        <f t="shared" si="81"/>
        <v>26</v>
      </c>
      <c r="BH233" s="75">
        <v>392</v>
      </c>
      <c r="BI233" s="75">
        <v>688</v>
      </c>
      <c r="BJ233" s="12"/>
      <c r="BK233" s="12"/>
      <c r="BL233" s="132"/>
    </row>
    <row r="234" spans="1:64" s="1" customFormat="1" x14ac:dyDescent="0.3">
      <c r="A234" s="28" t="s">
        <v>105</v>
      </c>
      <c r="B234" s="28" t="s">
        <v>140</v>
      </c>
      <c r="C234" s="29" t="s">
        <v>143</v>
      </c>
      <c r="D234" s="29" t="s">
        <v>145</v>
      </c>
      <c r="E234" s="102">
        <v>9716</v>
      </c>
      <c r="F234" s="30">
        <v>190.5</v>
      </c>
      <c r="G234" s="36">
        <f t="shared" si="82"/>
        <v>10</v>
      </c>
      <c r="H234" s="29" t="s">
        <v>349</v>
      </c>
      <c r="I234" s="69">
        <f t="shared" si="83"/>
        <v>10</v>
      </c>
      <c r="J234" s="32">
        <v>3</v>
      </c>
      <c r="K234" s="32">
        <v>1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3">
        <v>8265</v>
      </c>
      <c r="V234" s="32">
        <v>5</v>
      </c>
      <c r="W234" s="32">
        <v>0</v>
      </c>
      <c r="X234" s="32">
        <v>0</v>
      </c>
      <c r="Y234" s="32">
        <v>0</v>
      </c>
      <c r="Z234" s="32">
        <v>0</v>
      </c>
      <c r="AA234" s="32">
        <v>0</v>
      </c>
      <c r="AB234" s="32">
        <v>0</v>
      </c>
      <c r="AC234" s="32">
        <v>0</v>
      </c>
      <c r="AD234" s="32">
        <v>0</v>
      </c>
      <c r="AE234" s="32">
        <v>0</v>
      </c>
      <c r="AF234" s="42">
        <v>0</v>
      </c>
      <c r="AG234" s="31">
        <f t="shared" si="69"/>
        <v>5</v>
      </c>
      <c r="AH234" s="25">
        <f t="shared" si="70"/>
        <v>247.95</v>
      </c>
      <c r="AI234" s="25">
        <f t="shared" si="71"/>
        <v>110</v>
      </c>
      <c r="AJ234" s="34">
        <v>2</v>
      </c>
      <c r="AK234" s="25">
        <v>108</v>
      </c>
      <c r="AL234" s="112">
        <f t="shared" si="72"/>
        <v>7.4384999999999994</v>
      </c>
      <c r="AM234" s="35">
        <f t="shared" si="84"/>
        <v>55.63621697922968</v>
      </c>
      <c r="AN234" s="36">
        <f t="shared" si="73"/>
        <v>5</v>
      </c>
      <c r="AO234" s="35">
        <f t="shared" si="74"/>
        <v>44.36378302077032</v>
      </c>
      <c r="AP234" s="30">
        <f t="shared" si="75"/>
        <v>76.559283655825439</v>
      </c>
      <c r="AQ234" s="107">
        <f t="shared" si="76"/>
        <v>20.584602717167559</v>
      </c>
      <c r="AR234" s="109">
        <f t="shared" si="77"/>
        <v>73.112858775290718</v>
      </c>
      <c r="AS234" s="34">
        <f t="shared" si="78"/>
        <v>5</v>
      </c>
      <c r="AT234" s="37">
        <v>1</v>
      </c>
      <c r="AU234" s="38">
        <f t="shared" si="79"/>
        <v>10.29230135858378</v>
      </c>
      <c r="AV234" s="37">
        <v>0</v>
      </c>
      <c r="AW234" s="66"/>
      <c r="AX234" s="37">
        <v>3</v>
      </c>
      <c r="AY234" s="37">
        <f t="shared" si="85"/>
        <v>24</v>
      </c>
      <c r="AZ234" s="37">
        <v>6</v>
      </c>
      <c r="BA234" s="37">
        <f t="shared" si="86"/>
        <v>48</v>
      </c>
      <c r="BB234" s="37">
        <v>0</v>
      </c>
      <c r="BC234" s="37">
        <v>10</v>
      </c>
      <c r="BD234" s="37">
        <v>5</v>
      </c>
      <c r="BE234" s="37" t="s">
        <v>376</v>
      </c>
      <c r="BF234" s="37" t="s">
        <v>429</v>
      </c>
      <c r="BG234" s="127">
        <f t="shared" si="81"/>
        <v>35</v>
      </c>
      <c r="BH234" s="75">
        <v>31</v>
      </c>
      <c r="BI234" s="75">
        <v>109</v>
      </c>
      <c r="BJ234" s="12"/>
      <c r="BK234" s="12"/>
      <c r="BL234" s="12"/>
    </row>
    <row r="235" spans="1:64" s="1" customFormat="1" x14ac:dyDescent="0.3">
      <c r="A235" s="28" t="s">
        <v>105</v>
      </c>
      <c r="B235" s="28" t="s">
        <v>140</v>
      </c>
      <c r="C235" s="29" t="s">
        <v>143</v>
      </c>
      <c r="D235" s="29" t="s">
        <v>148</v>
      </c>
      <c r="E235" s="102">
        <v>19790</v>
      </c>
      <c r="F235" s="30">
        <v>241.4</v>
      </c>
      <c r="G235" s="36">
        <f t="shared" si="82"/>
        <v>10</v>
      </c>
      <c r="H235" s="29" t="s">
        <v>351</v>
      </c>
      <c r="I235" s="69">
        <f t="shared" si="83"/>
        <v>5</v>
      </c>
      <c r="J235" s="32">
        <v>1</v>
      </c>
      <c r="K235" s="32">
        <v>1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3">
        <v>18076</v>
      </c>
      <c r="V235" s="32">
        <v>4</v>
      </c>
      <c r="W235" s="32">
        <v>0</v>
      </c>
      <c r="X235" s="32">
        <v>0</v>
      </c>
      <c r="Y235" s="32">
        <v>0</v>
      </c>
      <c r="Z235" s="32">
        <v>0</v>
      </c>
      <c r="AA235" s="32">
        <v>0</v>
      </c>
      <c r="AB235" s="32">
        <v>0</v>
      </c>
      <c r="AC235" s="32">
        <v>0</v>
      </c>
      <c r="AD235" s="32">
        <v>0</v>
      </c>
      <c r="AE235" s="32">
        <v>0</v>
      </c>
      <c r="AF235" s="42">
        <v>0</v>
      </c>
      <c r="AG235" s="31">
        <f t="shared" si="69"/>
        <v>4</v>
      </c>
      <c r="AH235" s="25">
        <f t="shared" si="70"/>
        <v>542.28</v>
      </c>
      <c r="AI235" s="25">
        <f t="shared" si="71"/>
        <v>143</v>
      </c>
      <c r="AJ235" s="34">
        <v>1</v>
      </c>
      <c r="AK235" s="25">
        <v>142</v>
      </c>
      <c r="AL235" s="112">
        <f t="shared" si="72"/>
        <v>16.2684</v>
      </c>
      <c r="AM235" s="35">
        <f t="shared" si="84"/>
        <v>73.629859113373158</v>
      </c>
      <c r="AN235" s="36">
        <f t="shared" si="73"/>
        <v>5</v>
      </c>
      <c r="AO235" s="35">
        <f t="shared" si="74"/>
        <v>26.370140886626835</v>
      </c>
      <c r="AP235" s="30">
        <f t="shared" si="75"/>
        <v>82.205154118241538</v>
      </c>
      <c r="AQ235" s="107">
        <f t="shared" si="76"/>
        <v>5.0530570995452244</v>
      </c>
      <c r="AR235" s="109">
        <f t="shared" si="77"/>
        <v>93.853114012441296</v>
      </c>
      <c r="AS235" s="34">
        <f t="shared" si="78"/>
        <v>8</v>
      </c>
      <c r="AT235" s="37">
        <v>5</v>
      </c>
      <c r="AU235" s="38">
        <f t="shared" si="79"/>
        <v>25.265285497726126</v>
      </c>
      <c r="AV235" s="37">
        <v>1</v>
      </c>
      <c r="AW235" s="66"/>
      <c r="AX235" s="37">
        <v>2</v>
      </c>
      <c r="AY235" s="37">
        <f t="shared" si="85"/>
        <v>16</v>
      </c>
      <c r="AZ235" s="37">
        <v>9</v>
      </c>
      <c r="BA235" s="37">
        <f t="shared" si="86"/>
        <v>72</v>
      </c>
      <c r="BB235" s="37">
        <v>2</v>
      </c>
      <c r="BC235" s="37">
        <v>10</v>
      </c>
      <c r="BD235" s="37">
        <v>10</v>
      </c>
      <c r="BE235" s="37" t="s">
        <v>376</v>
      </c>
      <c r="BF235" s="37" t="s">
        <v>429</v>
      </c>
      <c r="BG235" s="127">
        <f t="shared" si="81"/>
        <v>38</v>
      </c>
      <c r="BH235" s="75">
        <v>73</v>
      </c>
      <c r="BI235" s="75">
        <v>300</v>
      </c>
      <c r="BJ235" s="12"/>
      <c r="BK235" s="12"/>
      <c r="BL235" s="12"/>
    </row>
    <row r="236" spans="1:64" s="1" customFormat="1" x14ac:dyDescent="0.3">
      <c r="A236" s="28" t="s">
        <v>105</v>
      </c>
      <c r="B236" s="28" t="s">
        <v>140</v>
      </c>
      <c r="C236" s="29" t="s">
        <v>155</v>
      </c>
      <c r="D236" s="29" t="s">
        <v>158</v>
      </c>
      <c r="E236" s="102">
        <v>5839</v>
      </c>
      <c r="F236" s="30">
        <v>307.3</v>
      </c>
      <c r="G236" s="36">
        <f t="shared" si="82"/>
        <v>10</v>
      </c>
      <c r="H236" s="29" t="s">
        <v>351</v>
      </c>
      <c r="I236" s="69">
        <f t="shared" si="83"/>
        <v>5</v>
      </c>
      <c r="J236" s="32">
        <v>1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3">
        <v>3601</v>
      </c>
      <c r="V236" s="32">
        <v>1</v>
      </c>
      <c r="W236" s="32">
        <v>0</v>
      </c>
      <c r="X236" s="32">
        <v>0</v>
      </c>
      <c r="Y236" s="32">
        <v>0</v>
      </c>
      <c r="Z236" s="32">
        <v>0</v>
      </c>
      <c r="AA236" s="32">
        <v>0</v>
      </c>
      <c r="AB236" s="32">
        <v>0</v>
      </c>
      <c r="AC236" s="32">
        <v>0</v>
      </c>
      <c r="AD236" s="32">
        <v>0</v>
      </c>
      <c r="AE236" s="32">
        <v>0</v>
      </c>
      <c r="AF236" s="42">
        <v>0</v>
      </c>
      <c r="AG236" s="31">
        <f t="shared" si="69"/>
        <v>1</v>
      </c>
      <c r="AH236" s="25">
        <f t="shared" si="70"/>
        <v>108.03</v>
      </c>
      <c r="AI236" s="25">
        <f t="shared" si="71"/>
        <v>63</v>
      </c>
      <c r="AJ236" s="34">
        <v>1</v>
      </c>
      <c r="AK236" s="25">
        <v>62</v>
      </c>
      <c r="AL236" s="112">
        <f t="shared" si="72"/>
        <v>3.2409000000000003</v>
      </c>
      <c r="AM236" s="35">
        <f t="shared" si="84"/>
        <v>41.682865870591499</v>
      </c>
      <c r="AN236" s="36">
        <f t="shared" si="73"/>
        <v>3</v>
      </c>
      <c r="AO236" s="35">
        <f t="shared" si="74"/>
        <v>58.317134129408501</v>
      </c>
      <c r="AP236" s="30">
        <f t="shared" si="75"/>
        <v>55.504367186162014</v>
      </c>
      <c r="AQ236" s="107">
        <f t="shared" si="76"/>
        <v>17.126220243192325</v>
      </c>
      <c r="AR236" s="109">
        <f t="shared" si="77"/>
        <v>69.144373476503446</v>
      </c>
      <c r="AS236" s="34">
        <f t="shared" si="78"/>
        <v>5</v>
      </c>
      <c r="AT236" s="37">
        <v>2</v>
      </c>
      <c r="AU236" s="38">
        <f t="shared" si="79"/>
        <v>34.25244048638465</v>
      </c>
      <c r="AV236" s="37">
        <v>0</v>
      </c>
      <c r="AW236" s="66"/>
      <c r="AX236" s="37">
        <v>1</v>
      </c>
      <c r="AY236" s="37">
        <f t="shared" si="85"/>
        <v>8</v>
      </c>
      <c r="AZ236" s="37">
        <v>7</v>
      </c>
      <c r="BA236" s="37">
        <f t="shared" si="86"/>
        <v>56</v>
      </c>
      <c r="BB236" s="37">
        <v>0</v>
      </c>
      <c r="BC236" s="37">
        <v>3</v>
      </c>
      <c r="BD236" s="37">
        <v>10</v>
      </c>
      <c r="BE236" s="37" t="s">
        <v>375</v>
      </c>
      <c r="BF236" s="37" t="s">
        <v>429</v>
      </c>
      <c r="BG236" s="127">
        <f t="shared" si="81"/>
        <v>33</v>
      </c>
      <c r="BH236" s="75">
        <v>23</v>
      </c>
      <c r="BI236" s="75">
        <v>25</v>
      </c>
      <c r="BJ236" s="12"/>
      <c r="BK236" s="12"/>
      <c r="BL236" s="12"/>
    </row>
    <row r="237" spans="1:64" s="1" customFormat="1" x14ac:dyDescent="0.3">
      <c r="A237" s="28" t="s">
        <v>105</v>
      </c>
      <c r="B237" s="28" t="s">
        <v>140</v>
      </c>
      <c r="C237" s="29" t="s">
        <v>143</v>
      </c>
      <c r="D237" s="29" t="s">
        <v>144</v>
      </c>
      <c r="E237" s="102">
        <v>35948</v>
      </c>
      <c r="F237" s="30">
        <v>544.70000000000005</v>
      </c>
      <c r="G237" s="36">
        <f t="shared" si="82"/>
        <v>10</v>
      </c>
      <c r="H237" s="29" t="s">
        <v>352</v>
      </c>
      <c r="I237" s="69">
        <f t="shared" si="83"/>
        <v>3</v>
      </c>
      <c r="J237" s="32">
        <v>1</v>
      </c>
      <c r="K237" s="32">
        <v>1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3">
        <v>20154</v>
      </c>
      <c r="V237" s="32">
        <v>3</v>
      </c>
      <c r="W237" s="32">
        <v>0</v>
      </c>
      <c r="X237" s="32">
        <v>0</v>
      </c>
      <c r="Y237" s="32">
        <v>0</v>
      </c>
      <c r="Z237" s="32">
        <v>0</v>
      </c>
      <c r="AA237" s="32">
        <v>0</v>
      </c>
      <c r="AB237" s="32">
        <v>0</v>
      </c>
      <c r="AC237" s="32">
        <v>0</v>
      </c>
      <c r="AD237" s="32">
        <v>0</v>
      </c>
      <c r="AE237" s="32">
        <v>0</v>
      </c>
      <c r="AF237" s="42">
        <v>0</v>
      </c>
      <c r="AG237" s="31">
        <f t="shared" si="69"/>
        <v>3</v>
      </c>
      <c r="AH237" s="25">
        <f t="shared" si="70"/>
        <v>604.62</v>
      </c>
      <c r="AI237" s="25">
        <f t="shared" si="71"/>
        <v>198</v>
      </c>
      <c r="AJ237" s="34">
        <v>0</v>
      </c>
      <c r="AK237" s="25">
        <v>198</v>
      </c>
      <c r="AL237" s="112">
        <f t="shared" si="72"/>
        <v>18.1386</v>
      </c>
      <c r="AM237" s="35">
        <f t="shared" si="84"/>
        <v>67.252158380470377</v>
      </c>
      <c r="AN237" s="36">
        <f t="shared" si="73"/>
        <v>5</v>
      </c>
      <c r="AO237" s="35">
        <f t="shared" si="74"/>
        <v>32.747841619529623</v>
      </c>
      <c r="AP237" s="30">
        <f t="shared" si="75"/>
        <v>50.457883609658403</v>
      </c>
      <c r="AQ237" s="107">
        <f t="shared" si="76"/>
        <v>0</v>
      </c>
      <c r="AR237" s="109">
        <f t="shared" si="77"/>
        <v>100</v>
      </c>
      <c r="AS237" s="34">
        <f t="shared" si="78"/>
        <v>10</v>
      </c>
      <c r="AT237" s="37">
        <v>8</v>
      </c>
      <c r="AU237" s="38">
        <f t="shared" si="79"/>
        <v>22.254367419606098</v>
      </c>
      <c r="AV237" s="37">
        <v>1</v>
      </c>
      <c r="AW237" s="66"/>
      <c r="AX237" s="37">
        <v>5</v>
      </c>
      <c r="AY237" s="37">
        <f t="shared" si="85"/>
        <v>40</v>
      </c>
      <c r="AZ237" s="37">
        <v>20</v>
      </c>
      <c r="BA237" s="37">
        <f t="shared" si="86"/>
        <v>160</v>
      </c>
      <c r="BB237" s="37">
        <v>1</v>
      </c>
      <c r="BC237" s="37">
        <v>16</v>
      </c>
      <c r="BD237" s="37">
        <v>5</v>
      </c>
      <c r="BE237" s="37" t="s">
        <v>376</v>
      </c>
      <c r="BF237" s="37" t="s">
        <v>429</v>
      </c>
      <c r="BG237" s="127">
        <f t="shared" si="81"/>
        <v>33</v>
      </c>
      <c r="BH237" s="75">
        <v>104</v>
      </c>
      <c r="BI237" s="75">
        <v>191</v>
      </c>
      <c r="BJ237" s="12"/>
      <c r="BK237" s="12"/>
      <c r="BL237" s="12"/>
    </row>
    <row r="238" spans="1:64" s="1" customFormat="1" x14ac:dyDescent="0.3">
      <c r="A238" s="28" t="s">
        <v>105</v>
      </c>
      <c r="B238" s="28" t="s">
        <v>140</v>
      </c>
      <c r="C238" s="29" t="s">
        <v>143</v>
      </c>
      <c r="D238" s="29" t="s">
        <v>149</v>
      </c>
      <c r="E238" s="102">
        <v>10573</v>
      </c>
      <c r="F238" s="30">
        <v>111.3</v>
      </c>
      <c r="G238" s="36">
        <f t="shared" si="82"/>
        <v>10</v>
      </c>
      <c r="H238" s="29" t="s">
        <v>350</v>
      </c>
      <c r="I238" s="69">
        <f t="shared" si="83"/>
        <v>8</v>
      </c>
      <c r="J238" s="32">
        <v>3</v>
      </c>
      <c r="K238" s="32">
        <v>1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3">
        <v>6891</v>
      </c>
      <c r="V238" s="32">
        <v>3</v>
      </c>
      <c r="W238" s="32">
        <v>0</v>
      </c>
      <c r="X238" s="32">
        <v>0</v>
      </c>
      <c r="Y238" s="32">
        <v>0</v>
      </c>
      <c r="Z238" s="32">
        <v>0</v>
      </c>
      <c r="AA238" s="32">
        <v>0</v>
      </c>
      <c r="AB238" s="32">
        <v>0</v>
      </c>
      <c r="AC238" s="32">
        <v>0</v>
      </c>
      <c r="AD238" s="32">
        <v>0</v>
      </c>
      <c r="AE238" s="32">
        <v>0</v>
      </c>
      <c r="AF238" s="42">
        <v>0</v>
      </c>
      <c r="AG238" s="31">
        <f t="shared" si="69"/>
        <v>3</v>
      </c>
      <c r="AH238" s="25">
        <f t="shared" si="70"/>
        <v>206.73</v>
      </c>
      <c r="AI238" s="25">
        <f t="shared" si="71"/>
        <v>75</v>
      </c>
      <c r="AJ238" s="34">
        <v>0</v>
      </c>
      <c r="AK238" s="25">
        <v>75</v>
      </c>
      <c r="AL238" s="112">
        <f t="shared" si="72"/>
        <v>6.2018999999999993</v>
      </c>
      <c r="AM238" s="35">
        <f t="shared" si="84"/>
        <v>63.720795240168336</v>
      </c>
      <c r="AN238" s="36">
        <f t="shared" si="73"/>
        <v>5</v>
      </c>
      <c r="AO238" s="35">
        <f t="shared" si="74"/>
        <v>36.279204759831671</v>
      </c>
      <c r="AP238" s="30">
        <f t="shared" si="75"/>
        <v>58.657902203726465</v>
      </c>
      <c r="AQ238" s="107">
        <f t="shared" si="76"/>
        <v>0</v>
      </c>
      <c r="AR238" s="109">
        <f t="shared" si="77"/>
        <v>100</v>
      </c>
      <c r="AS238" s="34">
        <f t="shared" si="78"/>
        <v>10</v>
      </c>
      <c r="AT238" s="37">
        <v>2</v>
      </c>
      <c r="AU238" s="38">
        <f t="shared" si="79"/>
        <v>18.916107065165988</v>
      </c>
      <c r="AV238" s="37">
        <v>0</v>
      </c>
      <c r="AW238" s="66"/>
      <c r="AX238" s="37">
        <v>2</v>
      </c>
      <c r="AY238" s="37">
        <f t="shared" si="85"/>
        <v>16</v>
      </c>
      <c r="AZ238" s="37">
        <v>11</v>
      </c>
      <c r="BA238" s="37">
        <f t="shared" si="86"/>
        <v>88</v>
      </c>
      <c r="BB238" s="37">
        <v>0</v>
      </c>
      <c r="BC238" s="37">
        <v>12</v>
      </c>
      <c r="BD238" s="37">
        <v>0</v>
      </c>
      <c r="BE238" s="37" t="s">
        <v>375</v>
      </c>
      <c r="BF238" s="37" t="s">
        <v>429</v>
      </c>
      <c r="BG238" s="127">
        <f t="shared" si="81"/>
        <v>33</v>
      </c>
      <c r="BH238" s="75">
        <v>24</v>
      </c>
      <c r="BI238" s="75">
        <v>92</v>
      </c>
    </row>
    <row r="239" spans="1:64" s="1" customFormat="1" x14ac:dyDescent="0.3">
      <c r="A239" s="28" t="s">
        <v>105</v>
      </c>
      <c r="B239" s="28" t="s">
        <v>140</v>
      </c>
      <c r="C239" s="29" t="s">
        <v>143</v>
      </c>
      <c r="D239" s="29" t="s">
        <v>146</v>
      </c>
      <c r="E239" s="102">
        <v>13368</v>
      </c>
      <c r="F239" s="30">
        <v>183.1</v>
      </c>
      <c r="G239" s="36">
        <f t="shared" si="82"/>
        <v>10</v>
      </c>
      <c r="H239" s="29" t="s">
        <v>349</v>
      </c>
      <c r="I239" s="69">
        <f t="shared" si="83"/>
        <v>10</v>
      </c>
      <c r="J239" s="32">
        <v>4</v>
      </c>
      <c r="K239" s="32">
        <v>1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3">
        <v>8289</v>
      </c>
      <c r="V239" s="32">
        <v>1</v>
      </c>
      <c r="W239" s="32">
        <v>0</v>
      </c>
      <c r="X239" s="32">
        <v>0</v>
      </c>
      <c r="Y239" s="32">
        <v>0</v>
      </c>
      <c r="Z239" s="32">
        <v>0</v>
      </c>
      <c r="AA239" s="32">
        <v>0</v>
      </c>
      <c r="AB239" s="32">
        <v>0</v>
      </c>
      <c r="AC239" s="32">
        <v>0</v>
      </c>
      <c r="AD239" s="32">
        <v>0</v>
      </c>
      <c r="AE239" s="32">
        <v>0</v>
      </c>
      <c r="AF239" s="42">
        <v>0</v>
      </c>
      <c r="AG239" s="31">
        <f t="shared" si="69"/>
        <v>1</v>
      </c>
      <c r="AH239" s="25">
        <f t="shared" si="70"/>
        <v>248.67</v>
      </c>
      <c r="AI239" s="25">
        <f t="shared" si="71"/>
        <v>144</v>
      </c>
      <c r="AJ239" s="34">
        <v>2</v>
      </c>
      <c r="AK239" s="25">
        <v>142</v>
      </c>
      <c r="AL239" s="112">
        <f t="shared" si="72"/>
        <v>7.4600999999999997</v>
      </c>
      <c r="AM239" s="35">
        <f t="shared" si="84"/>
        <v>42.091929062613097</v>
      </c>
      <c r="AN239" s="36">
        <f t="shared" si="73"/>
        <v>3</v>
      </c>
      <c r="AO239" s="35">
        <f t="shared" si="74"/>
        <v>57.908070937386903</v>
      </c>
      <c r="AP239" s="30">
        <f t="shared" si="75"/>
        <v>55.805655296229801</v>
      </c>
      <c r="AQ239" s="107">
        <f t="shared" si="76"/>
        <v>14.961101137043686</v>
      </c>
      <c r="AR239" s="109">
        <f t="shared" si="77"/>
        <v>73.190707899357918</v>
      </c>
      <c r="AS239" s="34">
        <f t="shared" si="78"/>
        <v>5</v>
      </c>
      <c r="AT239" s="37">
        <v>2</v>
      </c>
      <c r="AU239" s="38">
        <f t="shared" si="79"/>
        <v>14.961101137043686</v>
      </c>
      <c r="AV239" s="37">
        <v>0</v>
      </c>
      <c r="AW239" s="66"/>
      <c r="AX239" s="37">
        <v>1</v>
      </c>
      <c r="AY239" s="37">
        <f t="shared" si="85"/>
        <v>8</v>
      </c>
      <c r="AZ239" s="37">
        <v>7</v>
      </c>
      <c r="BA239" s="37">
        <f t="shared" si="86"/>
        <v>56</v>
      </c>
      <c r="BB239" s="37">
        <v>0</v>
      </c>
      <c r="BC239" s="37">
        <v>12</v>
      </c>
      <c r="BD239" s="37">
        <v>0</v>
      </c>
      <c r="BE239" s="37" t="s">
        <v>375</v>
      </c>
      <c r="BF239" s="37" t="s">
        <v>429</v>
      </c>
      <c r="BG239" s="128">
        <f t="shared" si="81"/>
        <v>28</v>
      </c>
      <c r="BH239" s="75">
        <v>18</v>
      </c>
      <c r="BI239" s="75">
        <v>82</v>
      </c>
    </row>
    <row r="240" spans="1:64" s="1" customFormat="1" x14ac:dyDescent="0.3">
      <c r="A240" s="28" t="s">
        <v>105</v>
      </c>
      <c r="B240" s="28" t="s">
        <v>140</v>
      </c>
      <c r="C240" s="29" t="s">
        <v>155</v>
      </c>
      <c r="D240" s="29" t="s">
        <v>156</v>
      </c>
      <c r="E240" s="102">
        <v>25467</v>
      </c>
      <c r="F240" s="30">
        <v>247.3</v>
      </c>
      <c r="G240" s="36">
        <f t="shared" ref="G240:G271" si="87">IFERROR(IF(F240&lt;10,0,IF(F240&lt;50,3,IF(F240&lt;75,5,IF(F240&lt;100,8,10)))),"")</f>
        <v>10</v>
      </c>
      <c r="H240" s="29" t="s">
        <v>352</v>
      </c>
      <c r="I240" s="69">
        <f t="shared" ref="I240:I271" si="88">VLOOKUP(H240,ponderacion,2,FALSE)</f>
        <v>3</v>
      </c>
      <c r="J240" s="32">
        <v>3</v>
      </c>
      <c r="K240" s="32">
        <v>1</v>
      </c>
      <c r="L240" s="32">
        <v>1</v>
      </c>
      <c r="M240" s="32">
        <v>1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3">
        <v>18681</v>
      </c>
      <c r="V240" s="32">
        <v>0</v>
      </c>
      <c r="W240" s="32">
        <v>0</v>
      </c>
      <c r="X240" s="32">
        <v>1</v>
      </c>
      <c r="Y240" s="32">
        <v>0</v>
      </c>
      <c r="Z240" s="32">
        <v>0</v>
      </c>
      <c r="AA240" s="32">
        <v>0</v>
      </c>
      <c r="AB240" s="32">
        <v>0</v>
      </c>
      <c r="AC240" s="32">
        <v>0</v>
      </c>
      <c r="AD240" s="32">
        <v>0</v>
      </c>
      <c r="AE240" s="32">
        <v>0</v>
      </c>
      <c r="AF240" s="42">
        <v>0</v>
      </c>
      <c r="AG240" s="31">
        <f t="shared" si="69"/>
        <v>1</v>
      </c>
      <c r="AH240" s="25">
        <f t="shared" si="70"/>
        <v>560.42999999999995</v>
      </c>
      <c r="AI240" s="25">
        <f t="shared" si="71"/>
        <v>356</v>
      </c>
      <c r="AJ240" s="34">
        <v>0</v>
      </c>
      <c r="AK240" s="25">
        <v>356</v>
      </c>
      <c r="AL240" s="112">
        <f t="shared" si="72"/>
        <v>16.812899999999999</v>
      </c>
      <c r="AM240" s="35">
        <f t="shared" ref="AM240:AM272" si="89">IFERROR(((AH240-AI240)/AH240)*100,"")</f>
        <v>36.477347750834177</v>
      </c>
      <c r="AN240" s="36">
        <f t="shared" si="73"/>
        <v>3</v>
      </c>
      <c r="AO240" s="35">
        <f t="shared" si="74"/>
        <v>63.522652249165823</v>
      </c>
      <c r="AP240" s="30">
        <f t="shared" si="75"/>
        <v>66.018376722817763</v>
      </c>
      <c r="AQ240" s="107">
        <f t="shared" si="76"/>
        <v>0</v>
      </c>
      <c r="AR240" s="109">
        <f t="shared" si="77"/>
        <v>100</v>
      </c>
      <c r="AS240" s="34">
        <f t="shared" si="78"/>
        <v>10</v>
      </c>
      <c r="AT240" s="37">
        <v>2</v>
      </c>
      <c r="AU240" s="38">
        <f t="shared" si="79"/>
        <v>7.8533003494718647</v>
      </c>
      <c r="AV240" s="37">
        <v>1</v>
      </c>
      <c r="AW240" s="66"/>
      <c r="AX240" s="37">
        <v>8</v>
      </c>
      <c r="AY240" s="37">
        <f t="shared" ref="AY240:AY261" si="90">+AX240*8</f>
        <v>64</v>
      </c>
      <c r="AZ240" s="37">
        <v>28</v>
      </c>
      <c r="BA240" s="37">
        <f t="shared" ref="BA240:BA271" si="91">+AZ240*8</f>
        <v>224</v>
      </c>
      <c r="BB240" s="37">
        <v>3</v>
      </c>
      <c r="BC240" s="37">
        <v>23</v>
      </c>
      <c r="BD240" s="37">
        <v>5</v>
      </c>
      <c r="BE240" s="37" t="s">
        <v>375</v>
      </c>
      <c r="BF240" s="37" t="s">
        <v>429</v>
      </c>
      <c r="BG240" s="128">
        <f t="shared" si="81"/>
        <v>31</v>
      </c>
      <c r="BH240" s="75">
        <v>355</v>
      </c>
      <c r="BI240" s="75">
        <v>183</v>
      </c>
    </row>
    <row r="241" spans="1:64" s="1" customFormat="1" x14ac:dyDescent="0.3">
      <c r="A241" s="28" t="s">
        <v>105</v>
      </c>
      <c r="B241" s="28" t="s">
        <v>140</v>
      </c>
      <c r="C241" s="29" t="s">
        <v>140</v>
      </c>
      <c r="D241" s="29" t="s">
        <v>150</v>
      </c>
      <c r="E241" s="102">
        <v>50818</v>
      </c>
      <c r="F241" s="40">
        <v>1494.7</v>
      </c>
      <c r="G241" s="36">
        <f t="shared" si="87"/>
        <v>10</v>
      </c>
      <c r="H241" s="29" t="s">
        <v>352</v>
      </c>
      <c r="I241" s="69">
        <f t="shared" si="88"/>
        <v>3</v>
      </c>
      <c r="J241" s="32">
        <v>1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3">
        <v>22763</v>
      </c>
      <c r="V241" s="32">
        <v>3</v>
      </c>
      <c r="W241" s="32">
        <v>0</v>
      </c>
      <c r="X241" s="32">
        <v>0</v>
      </c>
      <c r="Y241" s="32">
        <v>0</v>
      </c>
      <c r="Z241" s="32">
        <v>0</v>
      </c>
      <c r="AA241" s="32">
        <v>0</v>
      </c>
      <c r="AB241" s="32">
        <v>0</v>
      </c>
      <c r="AC241" s="32">
        <v>0</v>
      </c>
      <c r="AD241" s="32">
        <v>0</v>
      </c>
      <c r="AE241" s="32">
        <v>0</v>
      </c>
      <c r="AF241" s="42">
        <v>0</v>
      </c>
      <c r="AG241" s="31">
        <f t="shared" si="69"/>
        <v>3</v>
      </c>
      <c r="AH241" s="25">
        <f t="shared" si="70"/>
        <v>682.89</v>
      </c>
      <c r="AI241" s="25">
        <f t="shared" si="71"/>
        <v>441</v>
      </c>
      <c r="AJ241" s="34">
        <v>13</v>
      </c>
      <c r="AK241" s="25">
        <v>428</v>
      </c>
      <c r="AL241" s="112">
        <f t="shared" si="72"/>
        <v>20.486699999999999</v>
      </c>
      <c r="AM241" s="35">
        <f t="shared" si="89"/>
        <v>35.421517374686992</v>
      </c>
      <c r="AN241" s="36">
        <f t="shared" si="73"/>
        <v>3</v>
      </c>
      <c r="AO241" s="35">
        <f t="shared" si="74"/>
        <v>64.578482625313001</v>
      </c>
      <c r="AP241" s="30">
        <f t="shared" si="75"/>
        <v>40.313865165886106</v>
      </c>
      <c r="AQ241" s="107">
        <f t="shared" si="76"/>
        <v>25.581486874729425</v>
      </c>
      <c r="AR241" s="109">
        <f t="shared" si="77"/>
        <v>36.544196966812628</v>
      </c>
      <c r="AS241" s="34">
        <f t="shared" si="78"/>
        <v>3</v>
      </c>
      <c r="AT241" s="37">
        <v>1</v>
      </c>
      <c r="AU241" s="38">
        <f t="shared" si="79"/>
        <v>1.9678066826714946</v>
      </c>
      <c r="AV241" s="37">
        <v>0</v>
      </c>
      <c r="AW241" s="66"/>
      <c r="AX241" s="37">
        <v>1</v>
      </c>
      <c r="AY241" s="37">
        <f t="shared" si="90"/>
        <v>8</v>
      </c>
      <c r="AZ241" s="37">
        <v>4</v>
      </c>
      <c r="BA241" s="37">
        <f t="shared" si="91"/>
        <v>32</v>
      </c>
      <c r="BB241" s="37">
        <v>0</v>
      </c>
      <c r="BC241" s="37">
        <v>4</v>
      </c>
      <c r="BD241" s="37">
        <v>10</v>
      </c>
      <c r="BE241" s="37" t="s">
        <v>375</v>
      </c>
      <c r="BF241" s="37" t="s">
        <v>429</v>
      </c>
      <c r="BG241" s="128">
        <f t="shared" si="81"/>
        <v>29</v>
      </c>
      <c r="BH241" s="75">
        <v>117</v>
      </c>
      <c r="BI241" s="75">
        <v>139</v>
      </c>
    </row>
    <row r="242" spans="1:64" s="1" customFormat="1" x14ac:dyDescent="0.3">
      <c r="A242" s="28" t="s">
        <v>105</v>
      </c>
      <c r="B242" s="28" t="s">
        <v>140</v>
      </c>
      <c r="C242" s="29" t="s">
        <v>140</v>
      </c>
      <c r="D242" s="29" t="s">
        <v>151</v>
      </c>
      <c r="E242" s="102">
        <v>31188</v>
      </c>
      <c r="F242" s="40">
        <v>1247.5999999999999</v>
      </c>
      <c r="G242" s="36">
        <f t="shared" si="87"/>
        <v>10</v>
      </c>
      <c r="H242" s="29" t="s">
        <v>352</v>
      </c>
      <c r="I242" s="69">
        <f t="shared" si="88"/>
        <v>3</v>
      </c>
      <c r="J242" s="32">
        <v>1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1</v>
      </c>
      <c r="T242" s="32">
        <v>0</v>
      </c>
      <c r="U242" s="33">
        <v>10948</v>
      </c>
      <c r="V242" s="32">
        <v>15</v>
      </c>
      <c r="W242" s="32">
        <v>0</v>
      </c>
      <c r="X242" s="32">
        <v>2</v>
      </c>
      <c r="Y242" s="32">
        <v>0</v>
      </c>
      <c r="Z242" s="32">
        <v>0</v>
      </c>
      <c r="AA242" s="32">
        <v>0</v>
      </c>
      <c r="AB242" s="32">
        <v>0</v>
      </c>
      <c r="AC242" s="32">
        <v>0</v>
      </c>
      <c r="AD242" s="32">
        <v>0</v>
      </c>
      <c r="AE242" s="32">
        <v>0</v>
      </c>
      <c r="AF242" s="42">
        <v>0</v>
      </c>
      <c r="AG242" s="31">
        <f t="shared" si="69"/>
        <v>17</v>
      </c>
      <c r="AH242" s="25">
        <f t="shared" si="70"/>
        <v>328.44</v>
      </c>
      <c r="AI242" s="25">
        <f t="shared" si="71"/>
        <v>201</v>
      </c>
      <c r="AJ242" s="34">
        <v>5</v>
      </c>
      <c r="AK242" s="25">
        <v>196</v>
      </c>
      <c r="AL242" s="112">
        <f t="shared" si="72"/>
        <v>9.8531999999999993</v>
      </c>
      <c r="AM242" s="35">
        <f t="shared" si="89"/>
        <v>38.801607599561564</v>
      </c>
      <c r="AN242" s="36">
        <f t="shared" si="73"/>
        <v>3</v>
      </c>
      <c r="AO242" s="35">
        <f t="shared" si="74"/>
        <v>61.198392400438436</v>
      </c>
      <c r="AP242" s="30">
        <f t="shared" si="75"/>
        <v>31.592920353982297</v>
      </c>
      <c r="AQ242" s="107">
        <f t="shared" si="76"/>
        <v>16.03180710529691</v>
      </c>
      <c r="AR242" s="109">
        <f t="shared" si="77"/>
        <v>49.2550643445784</v>
      </c>
      <c r="AS242" s="34">
        <f t="shared" si="78"/>
        <v>3</v>
      </c>
      <c r="AT242" s="37">
        <v>7</v>
      </c>
      <c r="AU242" s="38">
        <f t="shared" si="79"/>
        <v>22.444529947415671</v>
      </c>
      <c r="AV242" s="37">
        <v>0</v>
      </c>
      <c r="AW242" s="66"/>
      <c r="AX242" s="37">
        <v>9</v>
      </c>
      <c r="AY242" s="37">
        <f t="shared" si="90"/>
        <v>72</v>
      </c>
      <c r="AZ242" s="37">
        <v>43</v>
      </c>
      <c r="BA242" s="37">
        <f t="shared" si="91"/>
        <v>344</v>
      </c>
      <c r="BB242" s="37">
        <v>0</v>
      </c>
      <c r="BC242" s="37">
        <v>28</v>
      </c>
      <c r="BD242" s="37">
        <v>10</v>
      </c>
      <c r="BE242" s="37" t="s">
        <v>375</v>
      </c>
      <c r="BF242" s="37" t="s">
        <v>429</v>
      </c>
      <c r="BG242" s="128">
        <f t="shared" si="81"/>
        <v>29</v>
      </c>
      <c r="BH242" s="75">
        <v>8</v>
      </c>
      <c r="BI242" s="75">
        <v>119</v>
      </c>
    </row>
    <row r="243" spans="1:64" s="1" customFormat="1" x14ac:dyDescent="0.3">
      <c r="A243" s="28" t="s">
        <v>105</v>
      </c>
      <c r="B243" s="28" t="s">
        <v>140</v>
      </c>
      <c r="C243" s="29" t="s">
        <v>140</v>
      </c>
      <c r="D243" s="29" t="s">
        <v>152</v>
      </c>
      <c r="E243" s="102">
        <v>10620</v>
      </c>
      <c r="F243" s="30">
        <v>342.6</v>
      </c>
      <c r="G243" s="36">
        <f t="shared" si="87"/>
        <v>10</v>
      </c>
      <c r="H243" s="29" t="s">
        <v>350</v>
      </c>
      <c r="I243" s="69">
        <f t="shared" si="88"/>
        <v>8</v>
      </c>
      <c r="J243" s="32">
        <v>3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3">
        <v>5955</v>
      </c>
      <c r="V243" s="32">
        <v>2</v>
      </c>
      <c r="W243" s="32">
        <v>0</v>
      </c>
      <c r="X243" s="32">
        <v>0</v>
      </c>
      <c r="Y243" s="32">
        <v>0</v>
      </c>
      <c r="Z243" s="32">
        <v>0</v>
      </c>
      <c r="AA243" s="32">
        <v>0</v>
      </c>
      <c r="AB243" s="32">
        <v>0</v>
      </c>
      <c r="AC243" s="32">
        <v>0</v>
      </c>
      <c r="AD243" s="32">
        <v>0</v>
      </c>
      <c r="AE243" s="32">
        <v>0</v>
      </c>
      <c r="AF243" s="42">
        <v>0</v>
      </c>
      <c r="AG243" s="31">
        <f t="shared" si="69"/>
        <v>2</v>
      </c>
      <c r="AH243" s="25">
        <f t="shared" si="70"/>
        <v>178.65</v>
      </c>
      <c r="AI243" s="25">
        <f t="shared" si="71"/>
        <v>112</v>
      </c>
      <c r="AJ243" s="34">
        <v>0</v>
      </c>
      <c r="AK243" s="25">
        <v>112</v>
      </c>
      <c r="AL243" s="112">
        <f t="shared" si="72"/>
        <v>5.3595000000000006</v>
      </c>
      <c r="AM243" s="35">
        <f t="shared" si="89"/>
        <v>37.307584662748397</v>
      </c>
      <c r="AN243" s="36">
        <f t="shared" si="73"/>
        <v>3</v>
      </c>
      <c r="AO243" s="35">
        <f t="shared" si="74"/>
        <v>62.692415337251603</v>
      </c>
      <c r="AP243" s="30">
        <f t="shared" si="75"/>
        <v>50.466101694915245</v>
      </c>
      <c r="AQ243" s="107">
        <f t="shared" si="76"/>
        <v>0</v>
      </c>
      <c r="AR243" s="109">
        <f t="shared" si="77"/>
        <v>100</v>
      </c>
      <c r="AS243" s="34">
        <f t="shared" si="78"/>
        <v>10</v>
      </c>
      <c r="AT243" s="37">
        <v>2</v>
      </c>
      <c r="AU243" s="38">
        <f t="shared" si="79"/>
        <v>18.832391713747647</v>
      </c>
      <c r="AV243" s="37">
        <v>0</v>
      </c>
      <c r="AW243" s="66"/>
      <c r="AX243" s="37">
        <v>1</v>
      </c>
      <c r="AY243" s="37">
        <f t="shared" si="90"/>
        <v>8</v>
      </c>
      <c r="AZ243" s="37">
        <v>7</v>
      </c>
      <c r="BA243" s="37">
        <f t="shared" si="91"/>
        <v>56</v>
      </c>
      <c r="BB243" s="37">
        <v>0</v>
      </c>
      <c r="BC243" s="37">
        <v>11</v>
      </c>
      <c r="BD243" s="37">
        <v>0</v>
      </c>
      <c r="BE243" s="37" t="s">
        <v>375</v>
      </c>
      <c r="BF243" s="37" t="s">
        <v>429</v>
      </c>
      <c r="BG243" s="128">
        <f t="shared" si="81"/>
        <v>31</v>
      </c>
      <c r="BH243" s="75">
        <v>138</v>
      </c>
      <c r="BI243" s="75">
        <v>43</v>
      </c>
    </row>
    <row r="244" spans="1:64" s="13" customFormat="1" x14ac:dyDescent="0.3">
      <c r="A244" s="28" t="s">
        <v>105</v>
      </c>
      <c r="B244" s="28" t="s">
        <v>140</v>
      </c>
      <c r="C244" s="29" t="s">
        <v>140</v>
      </c>
      <c r="D244" s="29" t="s">
        <v>153</v>
      </c>
      <c r="E244" s="102">
        <v>7349</v>
      </c>
      <c r="F244" s="30">
        <v>262.5</v>
      </c>
      <c r="G244" s="36">
        <f t="shared" si="87"/>
        <v>10</v>
      </c>
      <c r="H244" s="29" t="s">
        <v>349</v>
      </c>
      <c r="I244" s="69">
        <f t="shared" si="88"/>
        <v>10</v>
      </c>
      <c r="J244" s="32">
        <v>2</v>
      </c>
      <c r="K244" s="32">
        <v>1</v>
      </c>
      <c r="L244" s="32">
        <v>0</v>
      </c>
      <c r="M244" s="32">
        <v>0</v>
      </c>
      <c r="N244" s="32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3">
        <v>4836</v>
      </c>
      <c r="V244" s="32">
        <v>1</v>
      </c>
      <c r="W244" s="32">
        <v>0</v>
      </c>
      <c r="X244" s="32">
        <v>0</v>
      </c>
      <c r="Y244" s="32">
        <v>0</v>
      </c>
      <c r="Z244" s="32">
        <v>0</v>
      </c>
      <c r="AA244" s="32">
        <v>0</v>
      </c>
      <c r="AB244" s="32">
        <v>0</v>
      </c>
      <c r="AC244" s="32">
        <v>0</v>
      </c>
      <c r="AD244" s="32">
        <v>0</v>
      </c>
      <c r="AE244" s="32">
        <v>0</v>
      </c>
      <c r="AF244" s="42">
        <v>0</v>
      </c>
      <c r="AG244" s="31">
        <f t="shared" si="69"/>
        <v>1</v>
      </c>
      <c r="AH244" s="25">
        <f t="shared" si="70"/>
        <v>145.08000000000001</v>
      </c>
      <c r="AI244" s="25">
        <f t="shared" si="71"/>
        <v>75</v>
      </c>
      <c r="AJ244" s="34">
        <v>1</v>
      </c>
      <c r="AK244" s="25">
        <v>74</v>
      </c>
      <c r="AL244" s="112">
        <f t="shared" si="72"/>
        <v>4.3524000000000003</v>
      </c>
      <c r="AM244" s="35">
        <f t="shared" si="89"/>
        <v>48.304383788254761</v>
      </c>
      <c r="AN244" s="36">
        <f t="shared" si="73"/>
        <v>3</v>
      </c>
      <c r="AO244" s="35">
        <f t="shared" si="74"/>
        <v>51.695616211745246</v>
      </c>
      <c r="AP244" s="30">
        <f t="shared" si="75"/>
        <v>59.224384269968702</v>
      </c>
      <c r="AQ244" s="107">
        <f t="shared" si="76"/>
        <v>13.607293509320996</v>
      </c>
      <c r="AR244" s="109">
        <f t="shared" si="77"/>
        <v>77.024170572557665</v>
      </c>
      <c r="AS244" s="34">
        <f t="shared" si="78"/>
        <v>8</v>
      </c>
      <c r="AT244" s="37">
        <v>0</v>
      </c>
      <c r="AU244" s="38">
        <f t="shared" si="79"/>
        <v>0</v>
      </c>
      <c r="AV244" s="37">
        <v>0</v>
      </c>
      <c r="AW244" s="66"/>
      <c r="AX244" s="37">
        <v>2</v>
      </c>
      <c r="AY244" s="37">
        <f t="shared" si="90"/>
        <v>16</v>
      </c>
      <c r="AZ244" s="37">
        <v>15</v>
      </c>
      <c r="BA244" s="37">
        <f t="shared" si="91"/>
        <v>120</v>
      </c>
      <c r="BB244" s="37">
        <v>0</v>
      </c>
      <c r="BC244" s="37">
        <v>7</v>
      </c>
      <c r="BD244" s="37">
        <v>0</v>
      </c>
      <c r="BE244" s="37" t="s">
        <v>375</v>
      </c>
      <c r="BF244" s="37" t="s">
        <v>429</v>
      </c>
      <c r="BG244" s="128">
        <f t="shared" si="81"/>
        <v>31</v>
      </c>
      <c r="BH244" s="75">
        <v>41</v>
      </c>
      <c r="BI244" s="75">
        <v>36</v>
      </c>
      <c r="BJ244" s="1"/>
      <c r="BK244" s="1"/>
      <c r="BL244" s="1"/>
    </row>
    <row r="245" spans="1:64" s="1" customFormat="1" x14ac:dyDescent="0.3">
      <c r="A245" s="28" t="s">
        <v>105</v>
      </c>
      <c r="B245" s="28" t="s">
        <v>140</v>
      </c>
      <c r="C245" s="29" t="s">
        <v>141</v>
      </c>
      <c r="D245" s="29" t="s">
        <v>142</v>
      </c>
      <c r="E245" s="102">
        <v>54091</v>
      </c>
      <c r="F245" s="30">
        <v>323.89999999999998</v>
      </c>
      <c r="G245" s="36">
        <f t="shared" si="87"/>
        <v>10</v>
      </c>
      <c r="H245" s="29" t="s">
        <v>352</v>
      </c>
      <c r="I245" s="69">
        <f t="shared" si="88"/>
        <v>3</v>
      </c>
      <c r="J245" s="32">
        <v>4</v>
      </c>
      <c r="K245" s="32">
        <v>2</v>
      </c>
      <c r="L245" s="32">
        <v>1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1</v>
      </c>
      <c r="T245" s="32">
        <v>0</v>
      </c>
      <c r="U245" s="33">
        <v>35777</v>
      </c>
      <c r="V245" s="32">
        <v>15</v>
      </c>
      <c r="W245" s="32">
        <v>0</v>
      </c>
      <c r="X245" s="32">
        <v>1</v>
      </c>
      <c r="Y245" s="32">
        <v>0</v>
      </c>
      <c r="Z245" s="32">
        <v>0</v>
      </c>
      <c r="AA245" s="32">
        <v>0</v>
      </c>
      <c r="AB245" s="32">
        <v>0</v>
      </c>
      <c r="AC245" s="32">
        <v>0</v>
      </c>
      <c r="AD245" s="32">
        <v>0</v>
      </c>
      <c r="AE245" s="32">
        <v>0</v>
      </c>
      <c r="AF245" s="42">
        <v>0</v>
      </c>
      <c r="AG245" s="31">
        <f t="shared" si="69"/>
        <v>16</v>
      </c>
      <c r="AH245" s="25">
        <f t="shared" si="70"/>
        <v>1073.31</v>
      </c>
      <c r="AI245" s="25">
        <f t="shared" si="71"/>
        <v>584</v>
      </c>
      <c r="AJ245" s="34">
        <v>9</v>
      </c>
      <c r="AK245" s="25">
        <v>575</v>
      </c>
      <c r="AL245" s="112">
        <f t="shared" si="72"/>
        <v>32.199300000000001</v>
      </c>
      <c r="AM245" s="35">
        <f t="shared" si="89"/>
        <v>45.588879261350399</v>
      </c>
      <c r="AN245" s="36">
        <f t="shared" si="73"/>
        <v>3</v>
      </c>
      <c r="AO245" s="35">
        <f t="shared" si="74"/>
        <v>54.411120738649601</v>
      </c>
      <c r="AP245" s="30">
        <f t="shared" si="75"/>
        <v>59.528017599970404</v>
      </c>
      <c r="AQ245" s="107">
        <f t="shared" si="76"/>
        <v>16.638627498105045</v>
      </c>
      <c r="AR245" s="109">
        <f t="shared" si="77"/>
        <v>72.049081812337519</v>
      </c>
      <c r="AS245" s="34">
        <f t="shared" si="78"/>
        <v>5</v>
      </c>
      <c r="AT245" s="37">
        <v>21</v>
      </c>
      <c r="AU245" s="38">
        <f t="shared" si="79"/>
        <v>38.823464162245109</v>
      </c>
      <c r="AV245" s="37">
        <v>1</v>
      </c>
      <c r="AW245" s="66"/>
      <c r="AX245" s="37">
        <v>8</v>
      </c>
      <c r="AY245" s="37">
        <f t="shared" si="90"/>
        <v>64</v>
      </c>
      <c r="AZ245" s="37">
        <v>0</v>
      </c>
      <c r="BA245" s="37">
        <f t="shared" si="91"/>
        <v>0</v>
      </c>
      <c r="BB245" s="37">
        <v>4</v>
      </c>
      <c r="BC245" s="37">
        <v>36</v>
      </c>
      <c r="BD245" s="37">
        <v>5</v>
      </c>
      <c r="BE245" s="37" t="s">
        <v>376</v>
      </c>
      <c r="BF245" s="37" t="s">
        <v>429</v>
      </c>
      <c r="BG245" s="128">
        <f t="shared" si="81"/>
        <v>26</v>
      </c>
      <c r="BH245" s="75">
        <v>271</v>
      </c>
      <c r="BI245" s="75">
        <v>301</v>
      </c>
    </row>
    <row r="246" spans="1:64" s="1" customFormat="1" x14ac:dyDescent="0.3">
      <c r="A246" s="28" t="s">
        <v>105</v>
      </c>
      <c r="B246" s="28" t="s">
        <v>140</v>
      </c>
      <c r="C246" s="29" t="s">
        <v>155</v>
      </c>
      <c r="D246" s="29" t="s">
        <v>157</v>
      </c>
      <c r="E246" s="102">
        <v>11074</v>
      </c>
      <c r="F246" s="30">
        <v>316.39999999999998</v>
      </c>
      <c r="G246" s="36">
        <f t="shared" si="87"/>
        <v>10</v>
      </c>
      <c r="H246" s="29" t="s">
        <v>351</v>
      </c>
      <c r="I246" s="69">
        <f t="shared" si="88"/>
        <v>5</v>
      </c>
      <c r="J246" s="32">
        <v>5</v>
      </c>
      <c r="K246" s="32">
        <v>1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3">
        <v>4574</v>
      </c>
      <c r="V246" s="32">
        <v>37</v>
      </c>
      <c r="W246" s="32">
        <v>0</v>
      </c>
      <c r="X246" s="32">
        <v>4</v>
      </c>
      <c r="Y246" s="32">
        <v>0</v>
      </c>
      <c r="Z246" s="32">
        <v>0</v>
      </c>
      <c r="AA246" s="32">
        <v>0</v>
      </c>
      <c r="AB246" s="32">
        <v>0</v>
      </c>
      <c r="AC246" s="32">
        <v>0</v>
      </c>
      <c r="AD246" s="32">
        <v>0</v>
      </c>
      <c r="AE246" s="32">
        <v>0</v>
      </c>
      <c r="AF246" s="42">
        <v>0</v>
      </c>
      <c r="AG246" s="31">
        <f t="shared" si="69"/>
        <v>41</v>
      </c>
      <c r="AH246" s="25">
        <f t="shared" si="70"/>
        <v>137.22</v>
      </c>
      <c r="AI246" s="25">
        <f t="shared" si="71"/>
        <v>67</v>
      </c>
      <c r="AJ246" s="34">
        <v>1</v>
      </c>
      <c r="AK246" s="25">
        <v>66</v>
      </c>
      <c r="AL246" s="112">
        <f t="shared" si="72"/>
        <v>4.1166</v>
      </c>
      <c r="AM246" s="35">
        <f t="shared" si="89"/>
        <v>51.17329835300977</v>
      </c>
      <c r="AN246" s="36">
        <f t="shared" si="73"/>
        <v>5</v>
      </c>
      <c r="AO246" s="35">
        <f t="shared" si="74"/>
        <v>48.82670164699023</v>
      </c>
      <c r="AP246" s="30">
        <f t="shared" si="75"/>
        <v>37.17355968936247</v>
      </c>
      <c r="AQ246" s="107">
        <f t="shared" si="76"/>
        <v>9.0301607368611165</v>
      </c>
      <c r="AR246" s="109">
        <f t="shared" si="77"/>
        <v>75.708108633338185</v>
      </c>
      <c r="AS246" s="34">
        <f t="shared" si="78"/>
        <v>8</v>
      </c>
      <c r="AT246" s="37">
        <v>8</v>
      </c>
      <c r="AU246" s="38">
        <f t="shared" si="79"/>
        <v>72.241285894888932</v>
      </c>
      <c r="AV246" s="37">
        <v>0</v>
      </c>
      <c r="AW246" s="66"/>
      <c r="AX246" s="37">
        <v>3</v>
      </c>
      <c r="AY246" s="37">
        <f t="shared" si="90"/>
        <v>24</v>
      </c>
      <c r="AZ246" s="37">
        <v>29</v>
      </c>
      <c r="BA246" s="37">
        <f t="shared" si="91"/>
        <v>232</v>
      </c>
      <c r="BB246" s="37">
        <v>0</v>
      </c>
      <c r="BC246" s="37">
        <v>42</v>
      </c>
      <c r="BD246" s="37">
        <v>0</v>
      </c>
      <c r="BE246" s="37" t="s">
        <v>375</v>
      </c>
      <c r="BF246" s="37" t="s">
        <v>429</v>
      </c>
      <c r="BG246" s="128">
        <f t="shared" si="81"/>
        <v>28</v>
      </c>
      <c r="BH246" s="75">
        <v>110</v>
      </c>
      <c r="BI246" s="75">
        <v>33</v>
      </c>
    </row>
    <row r="247" spans="1:64" s="1" customFormat="1" x14ac:dyDescent="0.3">
      <c r="A247" s="28" t="s">
        <v>105</v>
      </c>
      <c r="B247" s="28" t="s">
        <v>140</v>
      </c>
      <c r="C247" s="29" t="s">
        <v>143</v>
      </c>
      <c r="D247" s="29" t="s">
        <v>147</v>
      </c>
      <c r="E247" s="102">
        <v>74419</v>
      </c>
      <c r="F247" s="30">
        <v>422.9</v>
      </c>
      <c r="G247" s="36">
        <f t="shared" si="87"/>
        <v>10</v>
      </c>
      <c r="H247" s="29" t="s">
        <v>351</v>
      </c>
      <c r="I247" s="69">
        <f t="shared" si="88"/>
        <v>5</v>
      </c>
      <c r="J247" s="32">
        <v>5</v>
      </c>
      <c r="K247" s="32">
        <v>1</v>
      </c>
      <c r="L247" s="32">
        <v>1</v>
      </c>
      <c r="M247" s="32">
        <v>1</v>
      </c>
      <c r="N247" s="32">
        <v>2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3">
        <v>47698</v>
      </c>
      <c r="V247" s="32">
        <v>34</v>
      </c>
      <c r="W247" s="32">
        <v>0</v>
      </c>
      <c r="X247" s="32">
        <v>3</v>
      </c>
      <c r="Y247" s="32">
        <v>0</v>
      </c>
      <c r="Z247" s="32">
        <v>21</v>
      </c>
      <c r="AA247" s="32">
        <v>0</v>
      </c>
      <c r="AB247" s="32">
        <v>0</v>
      </c>
      <c r="AC247" s="32">
        <v>0</v>
      </c>
      <c r="AD247" s="32">
        <v>0</v>
      </c>
      <c r="AE247" s="32">
        <v>0</v>
      </c>
      <c r="AF247" s="42">
        <v>0</v>
      </c>
      <c r="AG247" s="31">
        <f t="shared" si="69"/>
        <v>58</v>
      </c>
      <c r="AH247" s="25">
        <f t="shared" si="70"/>
        <v>1430.94</v>
      </c>
      <c r="AI247" s="25">
        <f t="shared" si="71"/>
        <v>894</v>
      </c>
      <c r="AJ247" s="34">
        <v>32</v>
      </c>
      <c r="AK247" s="25">
        <v>862</v>
      </c>
      <c r="AL247" s="112">
        <f t="shared" si="72"/>
        <v>42.928199999999997</v>
      </c>
      <c r="AM247" s="35">
        <f t="shared" si="89"/>
        <v>37.523585894586773</v>
      </c>
      <c r="AN247" s="36">
        <f t="shared" si="73"/>
        <v>3</v>
      </c>
      <c r="AO247" s="35">
        <f t="shared" si="74"/>
        <v>62.476414105413227</v>
      </c>
      <c r="AP247" s="30">
        <f t="shared" si="75"/>
        <v>57.684462301294026</v>
      </c>
      <c r="AQ247" s="107">
        <f t="shared" si="76"/>
        <v>42.999771563713573</v>
      </c>
      <c r="AR247" s="109">
        <f t="shared" si="77"/>
        <v>25.456925750439098</v>
      </c>
      <c r="AS247" s="34">
        <f t="shared" si="78"/>
        <v>3</v>
      </c>
      <c r="AT247" s="37">
        <v>28</v>
      </c>
      <c r="AU247" s="38">
        <f t="shared" si="79"/>
        <v>37.624800118249368</v>
      </c>
      <c r="AV247" s="37">
        <v>1</v>
      </c>
      <c r="AW247" s="66"/>
      <c r="AX247" s="37">
        <v>15</v>
      </c>
      <c r="AY247" s="37">
        <f t="shared" si="90"/>
        <v>120</v>
      </c>
      <c r="AZ247" s="37">
        <v>43</v>
      </c>
      <c r="BA247" s="37">
        <f t="shared" si="91"/>
        <v>344</v>
      </c>
      <c r="BB247" s="37">
        <v>5</v>
      </c>
      <c r="BC247" s="37">
        <v>52</v>
      </c>
      <c r="BD247" s="37">
        <v>0</v>
      </c>
      <c r="BE247" s="37" t="s">
        <v>375</v>
      </c>
      <c r="BF247" s="37" t="s">
        <v>429</v>
      </c>
      <c r="BG247" s="128">
        <f t="shared" si="81"/>
        <v>21</v>
      </c>
      <c r="BH247" s="75">
        <v>43</v>
      </c>
      <c r="BI247" s="75">
        <v>643</v>
      </c>
    </row>
    <row r="248" spans="1:64" s="1" customFormat="1" x14ac:dyDescent="0.3">
      <c r="A248" s="28" t="s">
        <v>105</v>
      </c>
      <c r="B248" s="28" t="s">
        <v>140</v>
      </c>
      <c r="C248" s="29" t="s">
        <v>155</v>
      </c>
      <c r="D248" s="29" t="s">
        <v>159</v>
      </c>
      <c r="E248" s="102">
        <v>30711</v>
      </c>
      <c r="F248" s="40">
        <v>3839.1</v>
      </c>
      <c r="G248" s="36">
        <f t="shared" si="87"/>
        <v>10</v>
      </c>
      <c r="H248" s="29" t="s">
        <v>352</v>
      </c>
      <c r="I248" s="69">
        <f t="shared" si="88"/>
        <v>3</v>
      </c>
      <c r="J248" s="32">
        <v>0</v>
      </c>
      <c r="K248" s="32">
        <v>1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3">
        <v>13362</v>
      </c>
      <c r="V248" s="32">
        <v>12</v>
      </c>
      <c r="W248" s="32">
        <v>0</v>
      </c>
      <c r="X248" s="32">
        <v>2</v>
      </c>
      <c r="Y248" s="32">
        <v>0</v>
      </c>
      <c r="Z248" s="32">
        <v>0</v>
      </c>
      <c r="AA248" s="32">
        <v>0</v>
      </c>
      <c r="AB248" s="32">
        <v>0</v>
      </c>
      <c r="AC248" s="32">
        <v>0</v>
      </c>
      <c r="AD248" s="32">
        <v>0</v>
      </c>
      <c r="AE248" s="32">
        <v>0</v>
      </c>
      <c r="AF248" s="42">
        <v>0</v>
      </c>
      <c r="AG248" s="31">
        <f t="shared" si="69"/>
        <v>14</v>
      </c>
      <c r="AH248" s="25">
        <f t="shared" si="70"/>
        <v>400.86</v>
      </c>
      <c r="AI248" s="25">
        <f t="shared" si="71"/>
        <v>285</v>
      </c>
      <c r="AJ248" s="34">
        <v>7</v>
      </c>
      <c r="AK248" s="25">
        <v>278</v>
      </c>
      <c r="AL248" s="112">
        <f t="shared" si="72"/>
        <v>12.025799999999998</v>
      </c>
      <c r="AM248" s="35">
        <f t="shared" si="89"/>
        <v>28.902858853465052</v>
      </c>
      <c r="AN248" s="36">
        <f t="shared" si="73"/>
        <v>3</v>
      </c>
      <c r="AO248" s="35">
        <f t="shared" si="74"/>
        <v>71.097141146534952</v>
      </c>
      <c r="AP248" s="30">
        <f t="shared" si="75"/>
        <v>39.157956432548602</v>
      </c>
      <c r="AQ248" s="107">
        <f t="shared" si="76"/>
        <v>22.793136009898735</v>
      </c>
      <c r="AR248" s="109">
        <f t="shared" si="77"/>
        <v>41.79181426599478</v>
      </c>
      <c r="AS248" s="34">
        <f t="shared" si="78"/>
        <v>3</v>
      </c>
      <c r="AT248" s="37">
        <v>13</v>
      </c>
      <c r="AU248" s="38">
        <f t="shared" si="79"/>
        <v>42.330109732669079</v>
      </c>
      <c r="AV248" s="37">
        <v>1</v>
      </c>
      <c r="AW248" s="66"/>
      <c r="AX248" s="37">
        <v>23</v>
      </c>
      <c r="AY248" s="37">
        <f t="shared" si="90"/>
        <v>184</v>
      </c>
      <c r="AZ248" s="37">
        <v>42</v>
      </c>
      <c r="BA248" s="37">
        <f t="shared" si="91"/>
        <v>336</v>
      </c>
      <c r="BB248" s="37">
        <v>7</v>
      </c>
      <c r="BC248" s="37">
        <v>9</v>
      </c>
      <c r="BD248" s="37">
        <v>0</v>
      </c>
      <c r="BE248" s="37" t="s">
        <v>375</v>
      </c>
      <c r="BF248" s="37" t="s">
        <v>429</v>
      </c>
      <c r="BG248" s="128">
        <f t="shared" si="81"/>
        <v>19</v>
      </c>
      <c r="BH248" s="75">
        <v>98</v>
      </c>
      <c r="BI248" s="75">
        <v>103</v>
      </c>
    </row>
    <row r="249" spans="1:64" s="1" customFormat="1" x14ac:dyDescent="0.3">
      <c r="A249" s="28" t="s">
        <v>105</v>
      </c>
      <c r="B249" s="28" t="s">
        <v>140</v>
      </c>
      <c r="C249" s="29" t="s">
        <v>140</v>
      </c>
      <c r="D249" s="29" t="s">
        <v>154</v>
      </c>
      <c r="E249" s="102">
        <v>72158</v>
      </c>
      <c r="F249" s="30">
        <v>309.7</v>
      </c>
      <c r="G249" s="36">
        <f t="shared" si="87"/>
        <v>10</v>
      </c>
      <c r="H249" s="29" t="s">
        <v>352</v>
      </c>
      <c r="I249" s="69">
        <f t="shared" si="88"/>
        <v>3</v>
      </c>
      <c r="J249" s="32">
        <v>4</v>
      </c>
      <c r="K249" s="32">
        <v>1</v>
      </c>
      <c r="L249" s="32">
        <v>4</v>
      </c>
      <c r="M249" s="32">
        <v>1</v>
      </c>
      <c r="N249" s="32">
        <v>1</v>
      </c>
      <c r="O249" s="32">
        <v>1</v>
      </c>
      <c r="P249" s="32">
        <v>0</v>
      </c>
      <c r="Q249" s="32">
        <v>1</v>
      </c>
      <c r="R249" s="32">
        <v>1</v>
      </c>
      <c r="S249" s="32">
        <v>1</v>
      </c>
      <c r="T249" s="32">
        <v>0</v>
      </c>
      <c r="U249" s="33">
        <v>43343</v>
      </c>
      <c r="V249" s="32">
        <v>30</v>
      </c>
      <c r="W249" s="32">
        <v>6</v>
      </c>
      <c r="X249" s="32">
        <v>6</v>
      </c>
      <c r="Y249" s="32">
        <v>1</v>
      </c>
      <c r="Z249" s="32">
        <v>9</v>
      </c>
      <c r="AA249" s="32">
        <v>0</v>
      </c>
      <c r="AB249" s="32">
        <v>0</v>
      </c>
      <c r="AC249" s="32">
        <v>0</v>
      </c>
      <c r="AD249" s="32">
        <v>0</v>
      </c>
      <c r="AE249" s="32">
        <v>0</v>
      </c>
      <c r="AF249" s="42">
        <v>0</v>
      </c>
      <c r="AG249" s="31">
        <f t="shared" si="69"/>
        <v>52</v>
      </c>
      <c r="AH249" s="25">
        <f t="shared" si="70"/>
        <v>1300.29</v>
      </c>
      <c r="AI249" s="25">
        <f t="shared" si="71"/>
        <v>2016</v>
      </c>
      <c r="AJ249" s="34">
        <v>65</v>
      </c>
      <c r="AK249" s="25">
        <v>1951</v>
      </c>
      <c r="AL249" s="112">
        <f t="shared" si="72"/>
        <v>39.008699999999997</v>
      </c>
      <c r="AM249" s="35">
        <f t="shared" si="89"/>
        <v>-55.042336709503267</v>
      </c>
      <c r="AN249" s="36">
        <f t="shared" si="73"/>
        <v>0</v>
      </c>
      <c r="AO249" s="35">
        <f t="shared" si="74"/>
        <v>155.04233670950327</v>
      </c>
      <c r="AP249" s="30">
        <f t="shared" si="75"/>
        <v>54.060118074225997</v>
      </c>
      <c r="AQ249" s="107">
        <f t="shared" si="76"/>
        <v>90.080101998392408</v>
      </c>
      <c r="AR249" s="109">
        <f t="shared" si="77"/>
        <v>-66.629495471523029</v>
      </c>
      <c r="AS249" s="34">
        <f t="shared" si="78"/>
        <v>0</v>
      </c>
      <c r="AT249" s="37">
        <v>38</v>
      </c>
      <c r="AU249" s="38">
        <f t="shared" si="79"/>
        <v>52.662213475983258</v>
      </c>
      <c r="AV249" s="37">
        <v>1</v>
      </c>
      <c r="AW249" s="66"/>
      <c r="AX249" s="37">
        <f>178+58</f>
        <v>236</v>
      </c>
      <c r="AY249" s="37">
        <f t="shared" si="90"/>
        <v>1888</v>
      </c>
      <c r="AZ249" s="37">
        <v>100</v>
      </c>
      <c r="BA249" s="37">
        <f t="shared" si="91"/>
        <v>800</v>
      </c>
      <c r="BB249" s="37">
        <v>19</v>
      </c>
      <c r="BC249" s="37">
        <v>18</v>
      </c>
      <c r="BD249" s="37">
        <v>5</v>
      </c>
      <c r="BE249" s="37" t="s">
        <v>375</v>
      </c>
      <c r="BF249" s="37" t="s">
        <v>429</v>
      </c>
      <c r="BG249" s="129">
        <f t="shared" si="81"/>
        <v>18</v>
      </c>
      <c r="BH249" s="75">
        <v>408</v>
      </c>
      <c r="BI249" s="75">
        <v>356</v>
      </c>
    </row>
    <row r="250" spans="1:64" s="1" customFormat="1" x14ac:dyDescent="0.3">
      <c r="A250" s="28" t="s">
        <v>160</v>
      </c>
      <c r="B250" s="28" t="s">
        <v>242</v>
      </c>
      <c r="C250" s="29" t="s">
        <v>259</v>
      </c>
      <c r="D250" s="29" t="s">
        <v>260</v>
      </c>
      <c r="E250" s="102">
        <v>2813</v>
      </c>
      <c r="F250" s="30">
        <v>115.3</v>
      </c>
      <c r="G250" s="36">
        <f t="shared" si="87"/>
        <v>10</v>
      </c>
      <c r="H250" s="29" t="s">
        <v>351</v>
      </c>
      <c r="I250" s="69">
        <f t="shared" si="88"/>
        <v>5</v>
      </c>
      <c r="J250" s="32">
        <v>1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3">
        <v>2631</v>
      </c>
      <c r="V250" s="32">
        <v>1</v>
      </c>
      <c r="W250" s="32">
        <v>0</v>
      </c>
      <c r="X250" s="32">
        <v>0</v>
      </c>
      <c r="Y250" s="32">
        <v>0</v>
      </c>
      <c r="Z250" s="32">
        <v>0</v>
      </c>
      <c r="AA250" s="32">
        <v>0</v>
      </c>
      <c r="AB250" s="32">
        <v>0</v>
      </c>
      <c r="AC250" s="32">
        <v>0</v>
      </c>
      <c r="AD250" s="32">
        <v>0</v>
      </c>
      <c r="AE250" s="32">
        <v>0</v>
      </c>
      <c r="AF250" s="42">
        <v>0</v>
      </c>
      <c r="AG250" s="31">
        <f t="shared" si="69"/>
        <v>1</v>
      </c>
      <c r="AH250" s="25">
        <f t="shared" si="70"/>
        <v>78.930000000000007</v>
      </c>
      <c r="AI250" s="25">
        <f t="shared" si="71"/>
        <v>29</v>
      </c>
      <c r="AJ250" s="34">
        <v>0</v>
      </c>
      <c r="AK250" s="25">
        <v>29</v>
      </c>
      <c r="AL250" s="112">
        <f t="shared" si="72"/>
        <v>2.3679000000000001</v>
      </c>
      <c r="AM250" s="35">
        <f t="shared" si="89"/>
        <v>63.258583555048773</v>
      </c>
      <c r="AN250" s="36">
        <f t="shared" si="73"/>
        <v>5</v>
      </c>
      <c r="AO250" s="35">
        <f t="shared" si="74"/>
        <v>36.74141644495122</v>
      </c>
      <c r="AP250" s="30">
        <f t="shared" si="75"/>
        <v>84.177035193743336</v>
      </c>
      <c r="AQ250" s="107">
        <f t="shared" si="76"/>
        <v>0</v>
      </c>
      <c r="AR250" s="109">
        <f t="shared" si="77"/>
        <v>100</v>
      </c>
      <c r="AS250" s="34">
        <f t="shared" si="78"/>
        <v>10</v>
      </c>
      <c r="AT250" s="37">
        <v>0</v>
      </c>
      <c r="AU250" s="38">
        <f t="shared" si="79"/>
        <v>0</v>
      </c>
      <c r="AV250" s="37">
        <v>0</v>
      </c>
      <c r="AW250" s="66" t="s">
        <v>398</v>
      </c>
      <c r="AX250" s="37">
        <v>2</v>
      </c>
      <c r="AY250" s="37">
        <f t="shared" si="90"/>
        <v>16</v>
      </c>
      <c r="AZ250" s="37">
        <v>2</v>
      </c>
      <c r="BA250" s="37">
        <f t="shared" si="91"/>
        <v>16</v>
      </c>
      <c r="BB250" s="37">
        <v>0</v>
      </c>
      <c r="BC250" s="37">
        <v>1</v>
      </c>
      <c r="BD250" s="37">
        <v>10</v>
      </c>
      <c r="BE250" s="37" t="s">
        <v>375</v>
      </c>
      <c r="BF250" s="37" t="s">
        <v>376</v>
      </c>
      <c r="BG250" s="127">
        <f t="shared" si="81"/>
        <v>40</v>
      </c>
      <c r="BH250" s="75">
        <v>29</v>
      </c>
      <c r="BI250" s="75">
        <v>85</v>
      </c>
    </row>
    <row r="251" spans="1:64" s="1" customFormat="1" x14ac:dyDescent="0.3">
      <c r="A251" s="28" t="s">
        <v>160</v>
      </c>
      <c r="B251" s="28" t="s">
        <v>242</v>
      </c>
      <c r="C251" s="29" t="s">
        <v>259</v>
      </c>
      <c r="D251" s="29" t="s">
        <v>261</v>
      </c>
      <c r="E251" s="102">
        <v>7554</v>
      </c>
      <c r="F251" s="30">
        <v>190.2</v>
      </c>
      <c r="G251" s="36">
        <f t="shared" si="87"/>
        <v>10</v>
      </c>
      <c r="H251" s="29" t="s">
        <v>351</v>
      </c>
      <c r="I251" s="69">
        <f t="shared" si="88"/>
        <v>5</v>
      </c>
      <c r="J251" s="32">
        <v>1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3">
        <v>5477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32">
        <v>0</v>
      </c>
      <c r="AB251" s="32">
        <v>0</v>
      </c>
      <c r="AC251" s="32">
        <v>0</v>
      </c>
      <c r="AD251" s="32">
        <v>0</v>
      </c>
      <c r="AE251" s="32">
        <v>0</v>
      </c>
      <c r="AF251" s="42">
        <v>0</v>
      </c>
      <c r="AG251" s="31">
        <f t="shared" si="69"/>
        <v>0</v>
      </c>
      <c r="AH251" s="25">
        <f t="shared" si="70"/>
        <v>164.31</v>
      </c>
      <c r="AI251" s="25">
        <f t="shared" si="71"/>
        <v>71</v>
      </c>
      <c r="AJ251" s="34">
        <v>0</v>
      </c>
      <c r="AK251" s="25">
        <v>71</v>
      </c>
      <c r="AL251" s="112">
        <f t="shared" si="72"/>
        <v>4.9293000000000005</v>
      </c>
      <c r="AM251" s="35">
        <f t="shared" si="89"/>
        <v>56.788996409226463</v>
      </c>
      <c r="AN251" s="36">
        <f t="shared" si="73"/>
        <v>5</v>
      </c>
      <c r="AO251" s="35">
        <f t="shared" si="74"/>
        <v>43.211003590773537</v>
      </c>
      <c r="AP251" s="30">
        <f t="shared" si="75"/>
        <v>65.254169976171553</v>
      </c>
      <c r="AQ251" s="107">
        <f t="shared" si="76"/>
        <v>0</v>
      </c>
      <c r="AR251" s="109">
        <f t="shared" si="77"/>
        <v>100</v>
      </c>
      <c r="AS251" s="34">
        <f t="shared" si="78"/>
        <v>10</v>
      </c>
      <c r="AT251" s="37">
        <v>0</v>
      </c>
      <c r="AU251" s="38">
        <f t="shared" si="79"/>
        <v>0</v>
      </c>
      <c r="AV251" s="37">
        <v>0</v>
      </c>
      <c r="AW251" s="66" t="s">
        <v>399</v>
      </c>
      <c r="AX251" s="37">
        <v>3</v>
      </c>
      <c r="AY251" s="37">
        <f t="shared" si="90"/>
        <v>24</v>
      </c>
      <c r="AZ251" s="37">
        <v>3</v>
      </c>
      <c r="BA251" s="37">
        <f t="shared" si="91"/>
        <v>24</v>
      </c>
      <c r="BB251" s="37">
        <v>0</v>
      </c>
      <c r="BC251" s="37">
        <v>5</v>
      </c>
      <c r="BD251" s="37">
        <v>10</v>
      </c>
      <c r="BE251" s="37" t="s">
        <v>375</v>
      </c>
      <c r="BF251" s="37" t="s">
        <v>376</v>
      </c>
      <c r="BG251" s="127">
        <f t="shared" si="81"/>
        <v>40</v>
      </c>
      <c r="BH251" s="75">
        <v>46</v>
      </c>
      <c r="BI251" s="75">
        <v>114</v>
      </c>
      <c r="BJ251" s="12"/>
      <c r="BK251" s="12"/>
      <c r="BL251" s="12"/>
    </row>
    <row r="252" spans="1:64" s="1" customFormat="1" x14ac:dyDescent="0.3">
      <c r="A252" s="28" t="s">
        <v>160</v>
      </c>
      <c r="B252" s="28" t="s">
        <v>242</v>
      </c>
      <c r="C252" s="29" t="s">
        <v>218</v>
      </c>
      <c r="D252" s="29" t="s">
        <v>249</v>
      </c>
      <c r="E252" s="102">
        <v>19753</v>
      </c>
      <c r="F252" s="39">
        <v>547</v>
      </c>
      <c r="G252" s="36">
        <f t="shared" si="87"/>
        <v>10</v>
      </c>
      <c r="H252" s="29" t="s">
        <v>351</v>
      </c>
      <c r="I252" s="69">
        <f t="shared" si="88"/>
        <v>5</v>
      </c>
      <c r="J252" s="32">
        <v>1</v>
      </c>
      <c r="K252" s="32">
        <v>1</v>
      </c>
      <c r="L252" s="32">
        <v>0</v>
      </c>
      <c r="M252" s="32">
        <v>1</v>
      </c>
      <c r="N252" s="32">
        <v>1</v>
      </c>
      <c r="O252" s="32">
        <v>0</v>
      </c>
      <c r="P252" s="32">
        <v>0</v>
      </c>
      <c r="Q252" s="32">
        <v>1</v>
      </c>
      <c r="R252" s="32">
        <v>0</v>
      </c>
      <c r="S252" s="32">
        <v>0</v>
      </c>
      <c r="T252" s="32">
        <v>0</v>
      </c>
      <c r="U252" s="33">
        <v>12086</v>
      </c>
      <c r="V252" s="32">
        <v>1</v>
      </c>
      <c r="W252" s="32">
        <v>0</v>
      </c>
      <c r="X252" s="32">
        <v>0</v>
      </c>
      <c r="Y252" s="32">
        <v>0</v>
      </c>
      <c r="Z252" s="32">
        <v>0</v>
      </c>
      <c r="AA252" s="32">
        <v>0</v>
      </c>
      <c r="AB252" s="32">
        <v>1</v>
      </c>
      <c r="AC252" s="32">
        <v>0</v>
      </c>
      <c r="AD252" s="32">
        <v>0</v>
      </c>
      <c r="AE252" s="32">
        <v>0</v>
      </c>
      <c r="AF252" s="42">
        <v>0</v>
      </c>
      <c r="AG252" s="31">
        <f t="shared" si="69"/>
        <v>2</v>
      </c>
      <c r="AH252" s="25">
        <f t="shared" si="70"/>
        <v>362.58</v>
      </c>
      <c r="AI252" s="25">
        <f t="shared" si="71"/>
        <v>129</v>
      </c>
      <c r="AJ252" s="34">
        <v>0</v>
      </c>
      <c r="AK252" s="25">
        <v>129</v>
      </c>
      <c r="AL252" s="112">
        <f t="shared" si="72"/>
        <v>10.8774</v>
      </c>
      <c r="AM252" s="35">
        <f t="shared" si="89"/>
        <v>64.421644878371666</v>
      </c>
      <c r="AN252" s="36">
        <f t="shared" si="73"/>
        <v>5</v>
      </c>
      <c r="AO252" s="35">
        <f t="shared" si="74"/>
        <v>35.578355121628327</v>
      </c>
      <c r="AP252" s="30">
        <f t="shared" si="75"/>
        <v>55.067078418468078</v>
      </c>
      <c r="AQ252" s="107">
        <f t="shared" si="76"/>
        <v>0</v>
      </c>
      <c r="AR252" s="109">
        <f t="shared" si="77"/>
        <v>100</v>
      </c>
      <c r="AS252" s="34">
        <f t="shared" si="78"/>
        <v>10</v>
      </c>
      <c r="AT252" s="37">
        <v>2</v>
      </c>
      <c r="AU252" s="38">
        <f t="shared" si="79"/>
        <v>10.125044297068801</v>
      </c>
      <c r="AV252" s="37">
        <v>1</v>
      </c>
      <c r="AW252" s="66"/>
      <c r="AX252" s="37">
        <v>1</v>
      </c>
      <c r="AY252" s="37">
        <f t="shared" si="90"/>
        <v>8</v>
      </c>
      <c r="AZ252" s="37">
        <v>4</v>
      </c>
      <c r="BA252" s="37">
        <f t="shared" si="91"/>
        <v>32</v>
      </c>
      <c r="BB252" s="37">
        <v>1</v>
      </c>
      <c r="BC252" s="37">
        <v>10</v>
      </c>
      <c r="BD252" s="37">
        <v>10</v>
      </c>
      <c r="BE252" s="37" t="s">
        <v>375</v>
      </c>
      <c r="BF252" s="37" t="s">
        <v>376</v>
      </c>
      <c r="BG252" s="127">
        <f t="shared" si="81"/>
        <v>40</v>
      </c>
      <c r="BH252" s="75">
        <v>124</v>
      </c>
      <c r="BI252" s="75">
        <v>166</v>
      </c>
    </row>
    <row r="253" spans="1:64" s="1" customFormat="1" x14ac:dyDescent="0.3">
      <c r="A253" s="28" t="s">
        <v>160</v>
      </c>
      <c r="B253" s="28" t="s">
        <v>242</v>
      </c>
      <c r="C253" s="29" t="s">
        <v>218</v>
      </c>
      <c r="D253" s="29" t="s">
        <v>250</v>
      </c>
      <c r="E253" s="102">
        <v>4881</v>
      </c>
      <c r="F253" s="30">
        <v>174.9</v>
      </c>
      <c r="G253" s="36">
        <f t="shared" si="87"/>
        <v>10</v>
      </c>
      <c r="H253" s="29" t="s">
        <v>351</v>
      </c>
      <c r="I253" s="69">
        <f t="shared" si="88"/>
        <v>5</v>
      </c>
      <c r="J253" s="32">
        <v>2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3">
        <v>4357</v>
      </c>
      <c r="V253" s="32">
        <v>1</v>
      </c>
      <c r="W253" s="32">
        <v>0</v>
      </c>
      <c r="X253" s="32">
        <v>0</v>
      </c>
      <c r="Y253" s="32">
        <v>0</v>
      </c>
      <c r="Z253" s="32">
        <v>0</v>
      </c>
      <c r="AA253" s="32">
        <v>0</v>
      </c>
      <c r="AB253" s="32">
        <v>0</v>
      </c>
      <c r="AC253" s="32">
        <v>0</v>
      </c>
      <c r="AD253" s="32">
        <v>0</v>
      </c>
      <c r="AE253" s="32">
        <v>0</v>
      </c>
      <c r="AF253" s="42">
        <v>0</v>
      </c>
      <c r="AG253" s="31">
        <f t="shared" si="69"/>
        <v>1</v>
      </c>
      <c r="AH253" s="25">
        <f t="shared" si="70"/>
        <v>130.71</v>
      </c>
      <c r="AI253" s="25">
        <f t="shared" si="71"/>
        <v>58</v>
      </c>
      <c r="AJ253" s="34">
        <v>1</v>
      </c>
      <c r="AK253" s="25">
        <v>57</v>
      </c>
      <c r="AL253" s="112">
        <f t="shared" si="72"/>
        <v>3.9213</v>
      </c>
      <c r="AM253" s="35">
        <f t="shared" si="89"/>
        <v>55.626960446790605</v>
      </c>
      <c r="AN253" s="36">
        <f t="shared" si="73"/>
        <v>5</v>
      </c>
      <c r="AO253" s="35">
        <f t="shared" si="74"/>
        <v>44.373039553209395</v>
      </c>
      <c r="AP253" s="30">
        <f t="shared" si="75"/>
        <v>80.338045482483096</v>
      </c>
      <c r="AQ253" s="107">
        <f t="shared" si="76"/>
        <v>20.48760499897562</v>
      </c>
      <c r="AR253" s="109">
        <f t="shared" si="77"/>
        <v>74.498253130339435</v>
      </c>
      <c r="AS253" s="34">
        <f t="shared" si="78"/>
        <v>5</v>
      </c>
      <c r="AT253" s="37">
        <v>0</v>
      </c>
      <c r="AU253" s="38">
        <f t="shared" si="79"/>
        <v>0</v>
      </c>
      <c r="AV253" s="37">
        <v>0</v>
      </c>
      <c r="AW253" s="66" t="s">
        <v>452</v>
      </c>
      <c r="AX253" s="37">
        <v>1</v>
      </c>
      <c r="AY253" s="37">
        <f t="shared" si="90"/>
        <v>8</v>
      </c>
      <c r="AZ253" s="37">
        <v>2</v>
      </c>
      <c r="BA253" s="37">
        <f t="shared" si="91"/>
        <v>16</v>
      </c>
      <c r="BB253" s="37">
        <v>0</v>
      </c>
      <c r="BC253" s="37">
        <v>3</v>
      </c>
      <c r="BD253" s="37">
        <v>10</v>
      </c>
      <c r="BE253" s="37" t="s">
        <v>375</v>
      </c>
      <c r="BF253" s="37" t="s">
        <v>376</v>
      </c>
      <c r="BG253" s="127">
        <f t="shared" si="81"/>
        <v>35</v>
      </c>
      <c r="BH253" s="75">
        <v>36</v>
      </c>
      <c r="BI253" s="75">
        <v>36</v>
      </c>
      <c r="BJ253" s="12"/>
      <c r="BK253" s="12"/>
      <c r="BL253" s="12"/>
    </row>
    <row r="254" spans="1:64" s="1" customFormat="1" x14ac:dyDescent="0.3">
      <c r="A254" s="28" t="s">
        <v>160</v>
      </c>
      <c r="B254" s="28" t="s">
        <v>242</v>
      </c>
      <c r="C254" s="29" t="s">
        <v>242</v>
      </c>
      <c r="D254" s="29" t="s">
        <v>267</v>
      </c>
      <c r="E254" s="102">
        <v>12258</v>
      </c>
      <c r="F254" s="30">
        <v>1030.0999999999999</v>
      </c>
      <c r="G254" s="36">
        <f t="shared" si="87"/>
        <v>10</v>
      </c>
      <c r="H254" s="29" t="s">
        <v>352</v>
      </c>
      <c r="I254" s="69">
        <f t="shared" si="88"/>
        <v>3</v>
      </c>
      <c r="J254" s="32">
        <v>1</v>
      </c>
      <c r="K254" s="32">
        <v>0</v>
      </c>
      <c r="L254" s="32">
        <v>0</v>
      </c>
      <c r="M254" s="32">
        <v>0</v>
      </c>
      <c r="N254" s="32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3">
        <v>5716</v>
      </c>
      <c r="V254" s="32">
        <v>0</v>
      </c>
      <c r="W254" s="32">
        <v>0</v>
      </c>
      <c r="X254" s="32">
        <v>0</v>
      </c>
      <c r="Y254" s="32">
        <v>0</v>
      </c>
      <c r="Z254" s="32">
        <v>0</v>
      </c>
      <c r="AA254" s="32">
        <v>0</v>
      </c>
      <c r="AB254" s="32">
        <v>0</v>
      </c>
      <c r="AC254" s="32">
        <v>0</v>
      </c>
      <c r="AD254" s="32">
        <v>0</v>
      </c>
      <c r="AE254" s="32">
        <v>0</v>
      </c>
      <c r="AF254" s="42">
        <v>0</v>
      </c>
      <c r="AG254" s="31">
        <f t="shared" si="69"/>
        <v>0</v>
      </c>
      <c r="AH254" s="25">
        <f t="shared" si="70"/>
        <v>171.48</v>
      </c>
      <c r="AI254" s="25">
        <f t="shared" si="71"/>
        <v>53</v>
      </c>
      <c r="AJ254" s="34">
        <v>0</v>
      </c>
      <c r="AK254" s="25">
        <v>53</v>
      </c>
      <c r="AL254" s="112">
        <f t="shared" si="72"/>
        <v>5.1443999999999992</v>
      </c>
      <c r="AM254" s="35">
        <f t="shared" si="89"/>
        <v>69.09260555166783</v>
      </c>
      <c r="AN254" s="36">
        <f t="shared" si="73"/>
        <v>5</v>
      </c>
      <c r="AO254" s="35">
        <f t="shared" si="74"/>
        <v>30.90739444833217</v>
      </c>
      <c r="AP254" s="30">
        <f t="shared" si="75"/>
        <v>41.967694566813499</v>
      </c>
      <c r="AQ254" s="107">
        <f t="shared" si="76"/>
        <v>0</v>
      </c>
      <c r="AR254" s="109">
        <f t="shared" si="77"/>
        <v>100</v>
      </c>
      <c r="AS254" s="34">
        <f t="shared" si="78"/>
        <v>10</v>
      </c>
      <c r="AT254" s="37">
        <v>0</v>
      </c>
      <c r="AU254" s="38">
        <f t="shared" si="79"/>
        <v>0</v>
      </c>
      <c r="AV254" s="37">
        <v>0</v>
      </c>
      <c r="AW254" s="66" t="s">
        <v>400</v>
      </c>
      <c r="AX254" s="37">
        <v>2</v>
      </c>
      <c r="AY254" s="37">
        <f t="shared" si="90"/>
        <v>16</v>
      </c>
      <c r="AZ254" s="37">
        <v>3</v>
      </c>
      <c r="BA254" s="37">
        <f t="shared" si="91"/>
        <v>24</v>
      </c>
      <c r="BB254" s="37">
        <v>0</v>
      </c>
      <c r="BC254" s="37">
        <v>8</v>
      </c>
      <c r="BD254" s="37">
        <v>10</v>
      </c>
      <c r="BE254" s="37" t="s">
        <v>375</v>
      </c>
      <c r="BF254" s="37" t="s">
        <v>376</v>
      </c>
      <c r="BG254" s="127">
        <f t="shared" si="81"/>
        <v>38</v>
      </c>
      <c r="BH254" s="75">
        <v>38</v>
      </c>
      <c r="BI254" s="75">
        <v>49</v>
      </c>
      <c r="BJ254" s="12"/>
      <c r="BK254" s="12"/>
      <c r="BL254" s="12"/>
    </row>
    <row r="255" spans="1:64" s="1" customFormat="1" x14ac:dyDescent="0.3">
      <c r="A255" s="28" t="s">
        <v>160</v>
      </c>
      <c r="B255" s="28" t="s">
        <v>242</v>
      </c>
      <c r="C255" s="29" t="s">
        <v>243</v>
      </c>
      <c r="D255" s="29" t="s">
        <v>246</v>
      </c>
      <c r="E255" s="102">
        <v>9333</v>
      </c>
      <c r="F255" s="30">
        <v>130.1</v>
      </c>
      <c r="G255" s="36">
        <f t="shared" si="87"/>
        <v>10</v>
      </c>
      <c r="H255" s="29" t="s">
        <v>349</v>
      </c>
      <c r="I255" s="69">
        <f t="shared" si="88"/>
        <v>10</v>
      </c>
      <c r="J255" s="32">
        <v>3</v>
      </c>
      <c r="K255" s="32">
        <v>1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3">
        <v>6367</v>
      </c>
      <c r="V255" s="32">
        <v>1</v>
      </c>
      <c r="W255" s="32">
        <v>0</v>
      </c>
      <c r="X255" s="32">
        <v>0</v>
      </c>
      <c r="Y255" s="32">
        <v>0</v>
      </c>
      <c r="Z255" s="32">
        <v>0</v>
      </c>
      <c r="AA255" s="32">
        <v>0</v>
      </c>
      <c r="AB255" s="32">
        <v>0</v>
      </c>
      <c r="AC255" s="32">
        <v>0</v>
      </c>
      <c r="AD255" s="32">
        <v>0</v>
      </c>
      <c r="AE255" s="32">
        <v>0</v>
      </c>
      <c r="AF255" s="42">
        <v>0</v>
      </c>
      <c r="AG255" s="31">
        <f t="shared" si="69"/>
        <v>1</v>
      </c>
      <c r="AH255" s="25">
        <f t="shared" si="70"/>
        <v>191.01</v>
      </c>
      <c r="AI255" s="25">
        <f t="shared" si="71"/>
        <v>47</v>
      </c>
      <c r="AJ255" s="34">
        <v>1</v>
      </c>
      <c r="AK255" s="25">
        <v>46</v>
      </c>
      <c r="AL255" s="112">
        <f t="shared" si="72"/>
        <v>5.7302999999999997</v>
      </c>
      <c r="AM255" s="35">
        <f t="shared" si="89"/>
        <v>75.393958431495733</v>
      </c>
      <c r="AN255" s="36">
        <f t="shared" si="73"/>
        <v>8</v>
      </c>
      <c r="AO255" s="35">
        <f t="shared" si="74"/>
        <v>24.606041568504267</v>
      </c>
      <c r="AP255" s="30">
        <f t="shared" si="75"/>
        <v>61.398264223722272</v>
      </c>
      <c r="AQ255" s="107">
        <f t="shared" si="76"/>
        <v>10.714668381013608</v>
      </c>
      <c r="AR255" s="109">
        <f t="shared" si="77"/>
        <v>82.54890668900407</v>
      </c>
      <c r="AS255" s="34">
        <f t="shared" si="78"/>
        <v>8</v>
      </c>
      <c r="AT255" s="37">
        <v>1</v>
      </c>
      <c r="AU255" s="38">
        <f t="shared" si="79"/>
        <v>10.714668381013608</v>
      </c>
      <c r="AV255" s="37">
        <v>0</v>
      </c>
      <c r="AW255" s="66" t="s">
        <v>401</v>
      </c>
      <c r="AX255" s="37">
        <v>3</v>
      </c>
      <c r="AY255" s="37">
        <f t="shared" si="90"/>
        <v>24</v>
      </c>
      <c r="AZ255" s="37">
        <v>7</v>
      </c>
      <c r="BA255" s="37">
        <f t="shared" si="91"/>
        <v>56</v>
      </c>
      <c r="BB255" s="37">
        <v>0</v>
      </c>
      <c r="BC255" s="37">
        <v>12</v>
      </c>
      <c r="BD255" s="37">
        <v>0</v>
      </c>
      <c r="BE255" s="37" t="s">
        <v>375</v>
      </c>
      <c r="BF255" s="37" t="s">
        <v>376</v>
      </c>
      <c r="BG255" s="127">
        <f t="shared" si="81"/>
        <v>36</v>
      </c>
      <c r="BH255" s="75">
        <v>51</v>
      </c>
      <c r="BI255" s="75">
        <v>86</v>
      </c>
    </row>
    <row r="256" spans="1:64" s="1" customFormat="1" x14ac:dyDescent="0.3">
      <c r="A256" s="28" t="s">
        <v>160</v>
      </c>
      <c r="B256" s="28" t="s">
        <v>242</v>
      </c>
      <c r="C256" s="29" t="s">
        <v>242</v>
      </c>
      <c r="D256" s="29" t="s">
        <v>266</v>
      </c>
      <c r="E256" s="102">
        <v>18363</v>
      </c>
      <c r="F256" s="30">
        <v>334.4</v>
      </c>
      <c r="G256" s="36">
        <f t="shared" si="87"/>
        <v>10</v>
      </c>
      <c r="H256" s="29" t="s">
        <v>350</v>
      </c>
      <c r="I256" s="69">
        <f t="shared" si="88"/>
        <v>8</v>
      </c>
      <c r="J256" s="32">
        <v>5</v>
      </c>
      <c r="K256" s="32">
        <v>1</v>
      </c>
      <c r="L256" s="32">
        <v>0</v>
      </c>
      <c r="M256" s="32">
        <v>1</v>
      </c>
      <c r="N256" s="32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3">
        <v>8918</v>
      </c>
      <c r="V256" s="32">
        <v>1</v>
      </c>
      <c r="W256" s="32">
        <v>0</v>
      </c>
      <c r="X256" s="32">
        <v>1</v>
      </c>
      <c r="Y256" s="32">
        <v>0</v>
      </c>
      <c r="Z256" s="32">
        <v>0</v>
      </c>
      <c r="AA256" s="32">
        <v>0</v>
      </c>
      <c r="AB256" s="32">
        <v>0</v>
      </c>
      <c r="AC256" s="32">
        <v>0</v>
      </c>
      <c r="AD256" s="32">
        <v>0</v>
      </c>
      <c r="AE256" s="32">
        <v>0</v>
      </c>
      <c r="AF256" s="42">
        <v>0</v>
      </c>
      <c r="AG256" s="31">
        <f t="shared" si="69"/>
        <v>2</v>
      </c>
      <c r="AH256" s="25">
        <f t="shared" si="70"/>
        <v>267.54000000000002</v>
      </c>
      <c r="AI256" s="25">
        <f t="shared" si="71"/>
        <v>66</v>
      </c>
      <c r="AJ256" s="34">
        <v>0</v>
      </c>
      <c r="AK256" s="25">
        <v>66</v>
      </c>
      <c r="AL256" s="112">
        <f t="shared" si="72"/>
        <v>8.0262000000000011</v>
      </c>
      <c r="AM256" s="35">
        <f t="shared" si="89"/>
        <v>75.330791657322266</v>
      </c>
      <c r="AN256" s="36">
        <f t="shared" si="73"/>
        <v>8</v>
      </c>
      <c r="AO256" s="35">
        <f t="shared" si="74"/>
        <v>24.669208342677727</v>
      </c>
      <c r="AP256" s="30">
        <f t="shared" si="75"/>
        <v>43.708544355497473</v>
      </c>
      <c r="AQ256" s="107">
        <f t="shared" si="76"/>
        <v>0</v>
      </c>
      <c r="AR256" s="109">
        <f t="shared" si="77"/>
        <v>100</v>
      </c>
      <c r="AS256" s="34">
        <f t="shared" si="78"/>
        <v>10</v>
      </c>
      <c r="AT256" s="37">
        <v>0</v>
      </c>
      <c r="AU256" s="38">
        <f t="shared" si="79"/>
        <v>0</v>
      </c>
      <c r="AV256" s="37">
        <v>0</v>
      </c>
      <c r="AW256" s="66" t="s">
        <v>400</v>
      </c>
      <c r="AX256" s="37">
        <v>6</v>
      </c>
      <c r="AY256" s="37">
        <f t="shared" si="90"/>
        <v>48</v>
      </c>
      <c r="AZ256" s="37">
        <v>11</v>
      </c>
      <c r="BA256" s="37">
        <f t="shared" si="91"/>
        <v>88</v>
      </c>
      <c r="BB256" s="37">
        <v>0</v>
      </c>
      <c r="BC256" s="37">
        <v>19</v>
      </c>
      <c r="BD256" s="37">
        <v>0</v>
      </c>
      <c r="BE256" s="37" t="s">
        <v>375</v>
      </c>
      <c r="BF256" s="37" t="s">
        <v>376</v>
      </c>
      <c r="BG256" s="127">
        <f t="shared" si="81"/>
        <v>36</v>
      </c>
      <c r="BH256" s="75">
        <v>33</v>
      </c>
      <c r="BI256" s="75">
        <v>145</v>
      </c>
    </row>
    <row r="257" spans="1:64" s="1" customFormat="1" x14ac:dyDescent="0.3">
      <c r="A257" s="28" t="s">
        <v>160</v>
      </c>
      <c r="B257" s="28" t="s">
        <v>242</v>
      </c>
      <c r="C257" s="29" t="s">
        <v>231</v>
      </c>
      <c r="D257" s="29" t="s">
        <v>252</v>
      </c>
      <c r="E257" s="102">
        <v>6332</v>
      </c>
      <c r="F257" s="30">
        <v>226.1</v>
      </c>
      <c r="G257" s="36">
        <f t="shared" si="87"/>
        <v>10</v>
      </c>
      <c r="H257" s="29" t="s">
        <v>351</v>
      </c>
      <c r="I257" s="69">
        <f t="shared" si="88"/>
        <v>5</v>
      </c>
      <c r="J257" s="32">
        <v>2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3">
        <v>4808</v>
      </c>
      <c r="V257" s="32">
        <v>1</v>
      </c>
      <c r="W257" s="32">
        <v>0</v>
      </c>
      <c r="X257" s="32">
        <v>0</v>
      </c>
      <c r="Y257" s="32">
        <v>0</v>
      </c>
      <c r="Z257" s="32">
        <v>0</v>
      </c>
      <c r="AA257" s="32">
        <v>0</v>
      </c>
      <c r="AB257" s="32">
        <v>0</v>
      </c>
      <c r="AC257" s="32">
        <v>0</v>
      </c>
      <c r="AD257" s="32">
        <v>0</v>
      </c>
      <c r="AE257" s="32">
        <v>0</v>
      </c>
      <c r="AF257" s="42">
        <v>0</v>
      </c>
      <c r="AG257" s="31">
        <f t="shared" si="69"/>
        <v>1</v>
      </c>
      <c r="AH257" s="25">
        <f t="shared" si="70"/>
        <v>144.24</v>
      </c>
      <c r="AI257" s="25">
        <f t="shared" si="71"/>
        <v>71</v>
      </c>
      <c r="AJ257" s="34">
        <v>0</v>
      </c>
      <c r="AK257" s="25">
        <v>71</v>
      </c>
      <c r="AL257" s="112">
        <f t="shared" si="72"/>
        <v>4.3272000000000004</v>
      </c>
      <c r="AM257" s="35">
        <f t="shared" si="89"/>
        <v>50.776483638380476</v>
      </c>
      <c r="AN257" s="36">
        <f t="shared" si="73"/>
        <v>5</v>
      </c>
      <c r="AO257" s="35">
        <f t="shared" si="74"/>
        <v>49.223516361619517</v>
      </c>
      <c r="AP257" s="30">
        <f t="shared" si="75"/>
        <v>68.338597599494634</v>
      </c>
      <c r="AQ257" s="107">
        <f t="shared" si="76"/>
        <v>0</v>
      </c>
      <c r="AR257" s="109">
        <f t="shared" si="77"/>
        <v>100</v>
      </c>
      <c r="AS257" s="34">
        <f t="shared" si="78"/>
        <v>10</v>
      </c>
      <c r="AT257" s="37">
        <v>0</v>
      </c>
      <c r="AU257" s="38">
        <f t="shared" si="79"/>
        <v>0</v>
      </c>
      <c r="AV257" s="37">
        <v>0</v>
      </c>
      <c r="AW257" s="66" t="s">
        <v>400</v>
      </c>
      <c r="AX257" s="37">
        <v>3</v>
      </c>
      <c r="AY257" s="37">
        <f t="shared" si="90"/>
        <v>24</v>
      </c>
      <c r="AZ257" s="37">
        <v>5</v>
      </c>
      <c r="BA257" s="37">
        <f t="shared" si="91"/>
        <v>40</v>
      </c>
      <c r="BB257" s="37">
        <v>0</v>
      </c>
      <c r="BC257" s="37">
        <v>5</v>
      </c>
      <c r="BD257" s="37">
        <v>5</v>
      </c>
      <c r="BE257" s="37" t="s">
        <v>375</v>
      </c>
      <c r="BF257" s="37" t="s">
        <v>376</v>
      </c>
      <c r="BG257" s="127">
        <f t="shared" si="81"/>
        <v>35</v>
      </c>
      <c r="BH257" s="75">
        <v>62</v>
      </c>
      <c r="BI257" s="75">
        <v>141</v>
      </c>
    </row>
    <row r="258" spans="1:64" s="1" customFormat="1" x14ac:dyDescent="0.3">
      <c r="A258" s="28" t="s">
        <v>160</v>
      </c>
      <c r="B258" s="28" t="s">
        <v>242</v>
      </c>
      <c r="C258" s="29" t="s">
        <v>254</v>
      </c>
      <c r="D258" s="29" t="s">
        <v>258</v>
      </c>
      <c r="E258" s="102">
        <v>5385</v>
      </c>
      <c r="F258" s="30">
        <v>118.8</v>
      </c>
      <c r="G258" s="36">
        <f t="shared" si="87"/>
        <v>10</v>
      </c>
      <c r="H258" s="29" t="s">
        <v>350</v>
      </c>
      <c r="I258" s="69">
        <f t="shared" si="88"/>
        <v>8</v>
      </c>
      <c r="J258" s="32">
        <v>3</v>
      </c>
      <c r="K258" s="32">
        <v>1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3">
        <v>8383</v>
      </c>
      <c r="V258" s="32">
        <v>2</v>
      </c>
      <c r="W258" s="32">
        <v>0</v>
      </c>
      <c r="X258" s="32">
        <v>0</v>
      </c>
      <c r="Y258" s="32">
        <v>0</v>
      </c>
      <c r="Z258" s="32">
        <v>0</v>
      </c>
      <c r="AA258" s="32">
        <v>0</v>
      </c>
      <c r="AB258" s="32">
        <v>0</v>
      </c>
      <c r="AC258" s="32">
        <v>0</v>
      </c>
      <c r="AD258" s="32">
        <v>0</v>
      </c>
      <c r="AE258" s="32">
        <v>0</v>
      </c>
      <c r="AF258" s="42">
        <v>0</v>
      </c>
      <c r="AG258" s="31">
        <f t="shared" si="69"/>
        <v>2</v>
      </c>
      <c r="AH258" s="25">
        <f t="shared" si="70"/>
        <v>251.49</v>
      </c>
      <c r="AI258" s="25">
        <f t="shared" si="71"/>
        <v>28</v>
      </c>
      <c r="AJ258" s="34">
        <v>3</v>
      </c>
      <c r="AK258" s="25">
        <v>25</v>
      </c>
      <c r="AL258" s="112">
        <f t="shared" si="72"/>
        <v>7.5447000000000006</v>
      </c>
      <c r="AM258" s="35">
        <f t="shared" si="89"/>
        <v>88.866356515169585</v>
      </c>
      <c r="AN258" s="36">
        <f t="shared" si="73"/>
        <v>8</v>
      </c>
      <c r="AO258" s="35">
        <f t="shared" si="74"/>
        <v>11.13364348483041</v>
      </c>
      <c r="AP258" s="30">
        <f t="shared" si="75"/>
        <v>140.10584958217268</v>
      </c>
      <c r="AQ258" s="107">
        <f t="shared" si="76"/>
        <v>55.710306406685241</v>
      </c>
      <c r="AR258" s="109">
        <f t="shared" si="77"/>
        <v>60.236987554177091</v>
      </c>
      <c r="AS258" s="34">
        <f t="shared" si="78"/>
        <v>5</v>
      </c>
      <c r="AT258" s="37">
        <v>0</v>
      </c>
      <c r="AU258" s="38">
        <f t="shared" si="79"/>
        <v>0</v>
      </c>
      <c r="AV258" s="37">
        <v>1</v>
      </c>
      <c r="AW258" s="66"/>
      <c r="AX258" s="37">
        <v>4</v>
      </c>
      <c r="AY258" s="37">
        <f t="shared" si="90"/>
        <v>32</v>
      </c>
      <c r="AZ258" s="37">
        <v>6</v>
      </c>
      <c r="BA258" s="37">
        <f t="shared" si="91"/>
        <v>48</v>
      </c>
      <c r="BB258" s="37">
        <v>1</v>
      </c>
      <c r="BC258" s="37">
        <v>9</v>
      </c>
      <c r="BD258" s="37">
        <v>0</v>
      </c>
      <c r="BE258" s="37" t="s">
        <v>375</v>
      </c>
      <c r="BF258" s="37" t="s">
        <v>376</v>
      </c>
      <c r="BG258" s="127">
        <f t="shared" si="81"/>
        <v>31</v>
      </c>
      <c r="BH258" s="75">
        <v>58</v>
      </c>
      <c r="BI258" s="75">
        <v>63</v>
      </c>
    </row>
    <row r="259" spans="1:64" s="1" customFormat="1" x14ac:dyDescent="0.3">
      <c r="A259" s="28" t="s">
        <v>160</v>
      </c>
      <c r="B259" s="28" t="s">
        <v>242</v>
      </c>
      <c r="C259" s="29" t="s">
        <v>242</v>
      </c>
      <c r="D259" s="29" t="s">
        <v>268</v>
      </c>
      <c r="E259" s="102">
        <v>79568</v>
      </c>
      <c r="F259" s="30">
        <v>569.4</v>
      </c>
      <c r="G259" s="36">
        <f t="shared" si="87"/>
        <v>10</v>
      </c>
      <c r="H259" s="29" t="s">
        <v>352</v>
      </c>
      <c r="I259" s="69">
        <f t="shared" si="88"/>
        <v>3</v>
      </c>
      <c r="J259" s="32">
        <v>7</v>
      </c>
      <c r="K259" s="32">
        <v>2</v>
      </c>
      <c r="L259" s="32">
        <v>2</v>
      </c>
      <c r="M259" s="32">
        <v>1</v>
      </c>
      <c r="N259" s="32">
        <v>1</v>
      </c>
      <c r="O259" s="32">
        <v>1</v>
      </c>
      <c r="P259" s="32">
        <v>0</v>
      </c>
      <c r="Q259" s="32">
        <v>1</v>
      </c>
      <c r="R259" s="32">
        <v>0</v>
      </c>
      <c r="S259" s="32">
        <v>0</v>
      </c>
      <c r="T259" s="32">
        <v>0</v>
      </c>
      <c r="U259" s="33">
        <v>77376</v>
      </c>
      <c r="V259" s="32">
        <v>34</v>
      </c>
      <c r="W259" s="32">
        <v>0</v>
      </c>
      <c r="X259" s="32">
        <v>1</v>
      </c>
      <c r="Y259" s="32">
        <v>0</v>
      </c>
      <c r="Z259" s="32">
        <v>0</v>
      </c>
      <c r="AA259" s="32">
        <v>0</v>
      </c>
      <c r="AB259" s="32">
        <v>0</v>
      </c>
      <c r="AC259" s="32">
        <v>0</v>
      </c>
      <c r="AD259" s="32">
        <v>0</v>
      </c>
      <c r="AE259" s="32">
        <v>0</v>
      </c>
      <c r="AF259" s="42">
        <v>0</v>
      </c>
      <c r="AG259" s="31">
        <f t="shared" si="69"/>
        <v>35</v>
      </c>
      <c r="AH259" s="25">
        <f t="shared" si="70"/>
        <v>2321.2800000000002</v>
      </c>
      <c r="AI259" s="25">
        <f t="shared" si="71"/>
        <v>476</v>
      </c>
      <c r="AJ259" s="34">
        <v>14</v>
      </c>
      <c r="AK259" s="25">
        <v>462</v>
      </c>
      <c r="AL259" s="112">
        <f t="shared" si="72"/>
        <v>69.638400000000004</v>
      </c>
      <c r="AM259" s="35">
        <f t="shared" si="89"/>
        <v>79.494072236007725</v>
      </c>
      <c r="AN259" s="36">
        <f t="shared" si="73"/>
        <v>8</v>
      </c>
      <c r="AO259" s="35">
        <f t="shared" si="74"/>
        <v>20.505927763992279</v>
      </c>
      <c r="AP259" s="30">
        <f t="shared" si="75"/>
        <v>87.520611301025539</v>
      </c>
      <c r="AQ259" s="107">
        <f t="shared" si="76"/>
        <v>17.595013070581139</v>
      </c>
      <c r="AR259" s="109">
        <f t="shared" si="77"/>
        <v>79.896149250987946</v>
      </c>
      <c r="AS259" s="34">
        <f t="shared" si="78"/>
        <v>8</v>
      </c>
      <c r="AT259" s="37">
        <v>21</v>
      </c>
      <c r="AU259" s="38">
        <f t="shared" si="79"/>
        <v>26.392519605871708</v>
      </c>
      <c r="AV259" s="37">
        <v>1</v>
      </c>
      <c r="AW259" s="66"/>
      <c r="AX259" s="37">
        <v>15</v>
      </c>
      <c r="AY259" s="37">
        <f t="shared" si="90"/>
        <v>120</v>
      </c>
      <c r="AZ259" s="37">
        <v>25</v>
      </c>
      <c r="BA259" s="37">
        <f t="shared" si="91"/>
        <v>200</v>
      </c>
      <c r="BB259" s="37">
        <v>12</v>
      </c>
      <c r="BC259" s="37">
        <v>24</v>
      </c>
      <c r="BD259" s="37">
        <v>5</v>
      </c>
      <c r="BE259" s="37" t="s">
        <v>375</v>
      </c>
      <c r="BF259" s="37" t="s">
        <v>376</v>
      </c>
      <c r="BG259" s="127">
        <f t="shared" si="81"/>
        <v>34</v>
      </c>
      <c r="BH259" s="75">
        <v>523</v>
      </c>
      <c r="BI259" s="75">
        <v>833</v>
      </c>
    </row>
    <row r="260" spans="1:64" s="1" customFormat="1" x14ac:dyDescent="0.3">
      <c r="A260" s="28" t="s">
        <v>160</v>
      </c>
      <c r="B260" s="28" t="s">
        <v>242</v>
      </c>
      <c r="C260" s="29" t="s">
        <v>243</v>
      </c>
      <c r="D260" s="29" t="s">
        <v>247</v>
      </c>
      <c r="E260" s="102">
        <v>14005</v>
      </c>
      <c r="F260" s="39">
        <v>228</v>
      </c>
      <c r="G260" s="36">
        <f t="shared" si="87"/>
        <v>10</v>
      </c>
      <c r="H260" s="29" t="s">
        <v>350</v>
      </c>
      <c r="I260" s="69">
        <f t="shared" si="88"/>
        <v>8</v>
      </c>
      <c r="J260" s="32">
        <v>4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0</v>
      </c>
      <c r="U260" s="33">
        <v>9604</v>
      </c>
      <c r="V260" s="32">
        <v>0</v>
      </c>
      <c r="W260" s="32">
        <v>0</v>
      </c>
      <c r="X260" s="32">
        <v>0</v>
      </c>
      <c r="Y260" s="32">
        <v>0</v>
      </c>
      <c r="Z260" s="32">
        <v>0</v>
      </c>
      <c r="AA260" s="32">
        <v>0</v>
      </c>
      <c r="AB260" s="32">
        <v>0</v>
      </c>
      <c r="AC260" s="32">
        <v>0</v>
      </c>
      <c r="AD260" s="32">
        <v>0</v>
      </c>
      <c r="AE260" s="32">
        <v>0</v>
      </c>
      <c r="AF260" s="42">
        <v>0</v>
      </c>
      <c r="AG260" s="31">
        <f t="shared" si="69"/>
        <v>0</v>
      </c>
      <c r="AH260" s="25">
        <f t="shared" si="70"/>
        <v>288.12</v>
      </c>
      <c r="AI260" s="25">
        <f t="shared" si="71"/>
        <v>90</v>
      </c>
      <c r="AJ260" s="34">
        <v>0</v>
      </c>
      <c r="AK260" s="25">
        <v>90</v>
      </c>
      <c r="AL260" s="112">
        <f t="shared" si="72"/>
        <v>8.6435999999999993</v>
      </c>
      <c r="AM260" s="35">
        <f t="shared" si="89"/>
        <v>68.763015410245728</v>
      </c>
      <c r="AN260" s="36">
        <f t="shared" si="73"/>
        <v>5</v>
      </c>
      <c r="AO260" s="35">
        <f t="shared" si="74"/>
        <v>31.236984589754268</v>
      </c>
      <c r="AP260" s="30">
        <f t="shared" si="75"/>
        <v>61.717957872188499</v>
      </c>
      <c r="AQ260" s="107">
        <f t="shared" si="76"/>
        <v>0</v>
      </c>
      <c r="AR260" s="109">
        <f t="shared" si="77"/>
        <v>100</v>
      </c>
      <c r="AS260" s="34">
        <f t="shared" si="78"/>
        <v>10</v>
      </c>
      <c r="AT260" s="37">
        <v>3</v>
      </c>
      <c r="AU260" s="38">
        <f t="shared" si="79"/>
        <v>21.420921099607284</v>
      </c>
      <c r="AV260" s="37">
        <v>1</v>
      </c>
      <c r="AW260" s="66"/>
      <c r="AX260" s="37">
        <v>6</v>
      </c>
      <c r="AY260" s="37">
        <f t="shared" si="90"/>
        <v>48</v>
      </c>
      <c r="AZ260" s="37">
        <v>9</v>
      </c>
      <c r="BA260" s="37">
        <f t="shared" si="91"/>
        <v>72</v>
      </c>
      <c r="BB260" s="37">
        <v>1</v>
      </c>
      <c r="BC260" s="37">
        <v>16</v>
      </c>
      <c r="BD260" s="37">
        <v>0</v>
      </c>
      <c r="BE260" s="37" t="s">
        <v>375</v>
      </c>
      <c r="BF260" s="37" t="s">
        <v>376</v>
      </c>
      <c r="BG260" s="127">
        <f t="shared" si="81"/>
        <v>33</v>
      </c>
      <c r="BH260" s="75">
        <v>83</v>
      </c>
      <c r="BI260" s="75">
        <v>79</v>
      </c>
    </row>
    <row r="261" spans="1:64" s="1" customFormat="1" x14ac:dyDescent="0.3">
      <c r="A261" s="28" t="s">
        <v>160</v>
      </c>
      <c r="B261" s="28" t="s">
        <v>242</v>
      </c>
      <c r="C261" s="29" t="s">
        <v>243</v>
      </c>
      <c r="D261" s="29" t="s">
        <v>248</v>
      </c>
      <c r="E261" s="102">
        <v>7949</v>
      </c>
      <c r="F261" s="30">
        <v>88.6</v>
      </c>
      <c r="G261" s="36">
        <f t="shared" si="87"/>
        <v>8</v>
      </c>
      <c r="H261" s="29" t="s">
        <v>349</v>
      </c>
      <c r="I261" s="69">
        <f t="shared" si="88"/>
        <v>10</v>
      </c>
      <c r="J261" s="32">
        <v>2</v>
      </c>
      <c r="K261" s="32">
        <v>1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>
        <v>0</v>
      </c>
      <c r="R261" s="32">
        <v>0</v>
      </c>
      <c r="S261" s="32">
        <v>0</v>
      </c>
      <c r="T261" s="32">
        <v>0</v>
      </c>
      <c r="U261" s="33">
        <v>4843</v>
      </c>
      <c r="V261" s="32">
        <v>0</v>
      </c>
      <c r="W261" s="32">
        <v>0</v>
      </c>
      <c r="X261" s="32">
        <v>0</v>
      </c>
      <c r="Y261" s="32">
        <v>0</v>
      </c>
      <c r="Z261" s="32">
        <v>0</v>
      </c>
      <c r="AA261" s="32">
        <v>0</v>
      </c>
      <c r="AB261" s="32">
        <v>0</v>
      </c>
      <c r="AC261" s="32">
        <v>0</v>
      </c>
      <c r="AD261" s="32">
        <v>0</v>
      </c>
      <c r="AE261" s="32">
        <v>0</v>
      </c>
      <c r="AF261" s="42">
        <v>0</v>
      </c>
      <c r="AG261" s="31">
        <f t="shared" si="69"/>
        <v>0</v>
      </c>
      <c r="AH261" s="25">
        <f t="shared" si="70"/>
        <v>145.29</v>
      </c>
      <c r="AI261" s="25">
        <f t="shared" si="71"/>
        <v>56</v>
      </c>
      <c r="AJ261" s="34">
        <v>0</v>
      </c>
      <c r="AK261" s="25">
        <v>56</v>
      </c>
      <c r="AL261" s="112">
        <f t="shared" si="72"/>
        <v>4.3586999999999998</v>
      </c>
      <c r="AM261" s="35">
        <f t="shared" si="89"/>
        <v>61.456397549728123</v>
      </c>
      <c r="AN261" s="36">
        <f t="shared" si="73"/>
        <v>5</v>
      </c>
      <c r="AO261" s="35">
        <f t="shared" si="74"/>
        <v>38.543602450271877</v>
      </c>
      <c r="AP261" s="30">
        <f t="shared" si="75"/>
        <v>54.833312366335392</v>
      </c>
      <c r="AQ261" s="107">
        <f t="shared" si="76"/>
        <v>0</v>
      </c>
      <c r="AR261" s="109">
        <f t="shared" si="77"/>
        <v>100</v>
      </c>
      <c r="AS261" s="34">
        <f t="shared" si="78"/>
        <v>10</v>
      </c>
      <c r="AT261" s="37">
        <v>0</v>
      </c>
      <c r="AU261" s="38">
        <f t="shared" si="79"/>
        <v>0</v>
      </c>
      <c r="AV261" s="37">
        <v>0</v>
      </c>
      <c r="AW261" s="66" t="s">
        <v>401</v>
      </c>
      <c r="AX261" s="37">
        <v>3</v>
      </c>
      <c r="AY261" s="37">
        <f t="shared" si="90"/>
        <v>24</v>
      </c>
      <c r="AZ261" s="37">
        <v>6</v>
      </c>
      <c r="BA261" s="37">
        <f t="shared" si="91"/>
        <v>48</v>
      </c>
      <c r="BB261" s="37">
        <v>0</v>
      </c>
      <c r="BC261" s="37">
        <v>12</v>
      </c>
      <c r="BD261" s="37">
        <v>0</v>
      </c>
      <c r="BE261" s="37" t="s">
        <v>375</v>
      </c>
      <c r="BF261" s="37" t="s">
        <v>376</v>
      </c>
      <c r="BG261" s="127">
        <f t="shared" si="81"/>
        <v>33</v>
      </c>
      <c r="BH261" s="75">
        <v>37</v>
      </c>
      <c r="BI261" s="75">
        <v>68</v>
      </c>
    </row>
    <row r="262" spans="1:64" s="1" customFormat="1" x14ac:dyDescent="0.3">
      <c r="A262" s="28" t="s">
        <v>160</v>
      </c>
      <c r="B262" s="28" t="s">
        <v>242</v>
      </c>
      <c r="C262" s="29" t="s">
        <v>254</v>
      </c>
      <c r="D262" s="29" t="s">
        <v>257</v>
      </c>
      <c r="E262" s="102">
        <v>6326</v>
      </c>
      <c r="F262" s="30">
        <v>61.2</v>
      </c>
      <c r="G262" s="36">
        <f t="shared" si="87"/>
        <v>5</v>
      </c>
      <c r="H262" s="29" t="s">
        <v>349</v>
      </c>
      <c r="I262" s="69">
        <f t="shared" si="88"/>
        <v>10</v>
      </c>
      <c r="J262" s="32">
        <v>3</v>
      </c>
      <c r="K262" s="32">
        <v>1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0</v>
      </c>
      <c r="R262" s="32">
        <v>0</v>
      </c>
      <c r="S262" s="32">
        <v>0</v>
      </c>
      <c r="T262" s="32">
        <v>0</v>
      </c>
      <c r="U262" s="33">
        <v>7550</v>
      </c>
      <c r="V262" s="32">
        <v>0</v>
      </c>
      <c r="W262" s="32">
        <v>0</v>
      </c>
      <c r="X262" s="32">
        <v>0</v>
      </c>
      <c r="Y262" s="32">
        <v>0</v>
      </c>
      <c r="Z262" s="32">
        <v>0</v>
      </c>
      <c r="AA262" s="32">
        <v>0</v>
      </c>
      <c r="AB262" s="32">
        <v>0</v>
      </c>
      <c r="AC262" s="32">
        <v>0</v>
      </c>
      <c r="AD262" s="32">
        <v>0</v>
      </c>
      <c r="AE262" s="32">
        <v>0</v>
      </c>
      <c r="AF262" s="42">
        <v>0</v>
      </c>
      <c r="AG262" s="31">
        <f t="shared" ref="AG262:AG272" si="92">SUM(V262:AF262)</f>
        <v>0</v>
      </c>
      <c r="AH262" s="25">
        <f t="shared" ref="AH262:AH272" si="93">+(U262*3)/100</f>
        <v>226.5</v>
      </c>
      <c r="AI262" s="25">
        <f t="shared" ref="AI262:AI272" si="94">+AJ262+AK262</f>
        <v>45</v>
      </c>
      <c r="AJ262" s="34">
        <v>0</v>
      </c>
      <c r="AK262" s="25">
        <v>45</v>
      </c>
      <c r="AL262" s="112">
        <f t="shared" ref="AL262:AL272" si="95">(AH262*3)/100</f>
        <v>6.7949999999999999</v>
      </c>
      <c r="AM262" s="35">
        <f t="shared" si="89"/>
        <v>80.132450331125824</v>
      </c>
      <c r="AN262" s="36">
        <f t="shared" ref="AN262:AN272" si="96">IFERROR(IF(AM262&lt;10,0,IF(AM262&lt;50,3,IF(AM262&lt;75,5,IF(AM262&lt;100,8,10)))),"")</f>
        <v>8</v>
      </c>
      <c r="AO262" s="35">
        <f t="shared" ref="AO262:AO273" si="97">IFERROR(AI262/AH262*100,0)</f>
        <v>19.867549668874172</v>
      </c>
      <c r="AP262" s="30">
        <f t="shared" ref="AP262:AP272" si="98">((AH262*0.03)/E262)*100000</f>
        <v>107.4138476130256</v>
      </c>
      <c r="AQ262" s="107">
        <f t="shared" ref="AQ262:AQ272" si="99">(AJ262/E262)*100000</f>
        <v>0</v>
      </c>
      <c r="AR262" s="109">
        <f t="shared" ref="AR262:AR272" si="100">IFERROR(((AP262-AQ262)/AP262)*100,"")</f>
        <v>100</v>
      </c>
      <c r="AS262" s="34">
        <f t="shared" ref="AS262:AS272" si="101">IFERROR(IF(AR262&lt;10,0,IF(AR262&lt;50,3,IF(AR262&lt;75,5,IF(AR262&lt;100,8,10)))),"")</f>
        <v>10</v>
      </c>
      <c r="AT262" s="37">
        <v>0</v>
      </c>
      <c r="AU262" s="38">
        <f t="shared" ref="AU262:AU272" si="102">(AT262/E262)*100000</f>
        <v>0</v>
      </c>
      <c r="AV262" s="37">
        <v>1</v>
      </c>
      <c r="AW262" s="66"/>
      <c r="AX262" s="37">
        <v>5</v>
      </c>
      <c r="AY262" s="37">
        <v>3</v>
      </c>
      <c r="AZ262" s="37">
        <v>6</v>
      </c>
      <c r="BA262" s="37">
        <f t="shared" si="91"/>
        <v>48</v>
      </c>
      <c r="BB262" s="37">
        <v>1</v>
      </c>
      <c r="BC262" s="37">
        <v>10</v>
      </c>
      <c r="BD262" s="37">
        <v>0</v>
      </c>
      <c r="BE262" s="37" t="s">
        <v>375</v>
      </c>
      <c r="BF262" s="37" t="s">
        <v>376</v>
      </c>
      <c r="BG262" s="127">
        <f t="shared" ref="BG262:BG272" si="103">+G262+I262+AN262+AS262+BD262</f>
        <v>33</v>
      </c>
      <c r="BH262" s="75">
        <v>21</v>
      </c>
      <c r="BI262" s="75">
        <v>32</v>
      </c>
    </row>
    <row r="263" spans="1:64" s="1" customFormat="1" x14ac:dyDescent="0.3">
      <c r="A263" s="28" t="s">
        <v>160</v>
      </c>
      <c r="B263" s="28" t="s">
        <v>242</v>
      </c>
      <c r="C263" s="29" t="s">
        <v>259</v>
      </c>
      <c r="D263" s="29" t="s">
        <v>262</v>
      </c>
      <c r="E263" s="102">
        <v>19311</v>
      </c>
      <c r="F263" s="30">
        <v>512.1</v>
      </c>
      <c r="G263" s="36">
        <f t="shared" si="87"/>
        <v>10</v>
      </c>
      <c r="H263" s="29" t="s">
        <v>351</v>
      </c>
      <c r="I263" s="69">
        <f t="shared" si="88"/>
        <v>5</v>
      </c>
      <c r="J263" s="32">
        <v>1</v>
      </c>
      <c r="K263" s="32">
        <v>0</v>
      </c>
      <c r="L263" s="32">
        <v>1</v>
      </c>
      <c r="M263" s="32">
        <v>1</v>
      </c>
      <c r="N263" s="32">
        <v>0</v>
      </c>
      <c r="O263" s="32">
        <v>0</v>
      </c>
      <c r="P263" s="32">
        <v>0</v>
      </c>
      <c r="Q263" s="32">
        <v>0</v>
      </c>
      <c r="R263" s="32">
        <v>1</v>
      </c>
      <c r="S263" s="32">
        <v>0</v>
      </c>
      <c r="T263" s="32">
        <v>0</v>
      </c>
      <c r="U263" s="33">
        <v>16564</v>
      </c>
      <c r="V263" s="32">
        <v>0</v>
      </c>
      <c r="W263" s="32">
        <v>0</v>
      </c>
      <c r="X263" s="32">
        <v>0</v>
      </c>
      <c r="Y263" s="32">
        <v>0</v>
      </c>
      <c r="Z263" s="32">
        <v>0</v>
      </c>
      <c r="AA263" s="32">
        <v>0</v>
      </c>
      <c r="AB263" s="32">
        <v>0</v>
      </c>
      <c r="AC263" s="32">
        <v>0</v>
      </c>
      <c r="AD263" s="32">
        <v>0</v>
      </c>
      <c r="AE263" s="32">
        <v>0</v>
      </c>
      <c r="AF263" s="42">
        <v>0</v>
      </c>
      <c r="AG263" s="31">
        <f t="shared" si="92"/>
        <v>0</v>
      </c>
      <c r="AH263" s="25">
        <f t="shared" si="93"/>
        <v>496.92</v>
      </c>
      <c r="AI263" s="25">
        <f t="shared" si="94"/>
        <v>475</v>
      </c>
      <c r="AJ263" s="34">
        <v>3</v>
      </c>
      <c r="AK263" s="25">
        <v>472</v>
      </c>
      <c r="AL263" s="112">
        <f t="shared" si="95"/>
        <v>14.9076</v>
      </c>
      <c r="AM263" s="35">
        <f t="shared" si="89"/>
        <v>4.4111728245995359</v>
      </c>
      <c r="AN263" s="36">
        <f t="shared" si="96"/>
        <v>0</v>
      </c>
      <c r="AO263" s="35">
        <f t="shared" si="97"/>
        <v>95.588827175400453</v>
      </c>
      <c r="AP263" s="30">
        <f t="shared" si="98"/>
        <v>77.197452229299358</v>
      </c>
      <c r="AQ263" s="107">
        <f t="shared" si="99"/>
        <v>15.535187199005748</v>
      </c>
      <c r="AR263" s="109">
        <f t="shared" si="100"/>
        <v>79.876036384126209</v>
      </c>
      <c r="AS263" s="34">
        <f t="shared" si="101"/>
        <v>8</v>
      </c>
      <c r="AT263" s="37">
        <v>1</v>
      </c>
      <c r="AU263" s="38">
        <f t="shared" si="102"/>
        <v>5.1783957330019161</v>
      </c>
      <c r="AV263" s="37">
        <v>1</v>
      </c>
      <c r="AW263" s="66"/>
      <c r="AX263" s="37">
        <v>1</v>
      </c>
      <c r="AY263" s="37">
        <f t="shared" ref="AY263:AY272" si="104">+AX263*8</f>
        <v>8</v>
      </c>
      <c r="AZ263" s="37">
        <v>2</v>
      </c>
      <c r="BA263" s="37">
        <f t="shared" si="91"/>
        <v>16</v>
      </c>
      <c r="BB263" s="37">
        <v>13</v>
      </c>
      <c r="BC263" s="37">
        <v>3</v>
      </c>
      <c r="BD263" s="37">
        <v>10</v>
      </c>
      <c r="BE263" s="37" t="s">
        <v>375</v>
      </c>
      <c r="BF263" s="37" t="s">
        <v>376</v>
      </c>
      <c r="BG263" s="127">
        <f t="shared" si="103"/>
        <v>33</v>
      </c>
      <c r="BH263" s="75">
        <v>193</v>
      </c>
      <c r="BI263" s="75">
        <v>154</v>
      </c>
      <c r="BJ263" s="12"/>
      <c r="BK263" s="12"/>
      <c r="BL263" s="12"/>
    </row>
    <row r="264" spans="1:64" s="1" customFormat="1" x14ac:dyDescent="0.3">
      <c r="A264" s="28" t="s">
        <v>160</v>
      </c>
      <c r="B264" s="28" t="s">
        <v>242</v>
      </c>
      <c r="C264" s="29" t="s">
        <v>243</v>
      </c>
      <c r="D264" s="29" t="s">
        <v>244</v>
      </c>
      <c r="E264" s="102">
        <v>12413</v>
      </c>
      <c r="F264" s="30">
        <v>307.2</v>
      </c>
      <c r="G264" s="36">
        <f t="shared" si="87"/>
        <v>10</v>
      </c>
      <c r="H264" s="29" t="s">
        <v>350</v>
      </c>
      <c r="I264" s="69">
        <f t="shared" si="88"/>
        <v>8</v>
      </c>
      <c r="J264" s="32">
        <v>4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0</v>
      </c>
      <c r="R264" s="32">
        <v>0</v>
      </c>
      <c r="S264" s="32">
        <v>0</v>
      </c>
      <c r="T264" s="32">
        <v>0</v>
      </c>
      <c r="U264" s="33">
        <v>10185</v>
      </c>
      <c r="V264" s="32">
        <v>2</v>
      </c>
      <c r="W264" s="32">
        <v>0</v>
      </c>
      <c r="X264" s="32">
        <v>0</v>
      </c>
      <c r="Y264" s="32">
        <v>0</v>
      </c>
      <c r="Z264" s="32">
        <v>0</v>
      </c>
      <c r="AA264" s="32">
        <v>0</v>
      </c>
      <c r="AB264" s="32">
        <v>0</v>
      </c>
      <c r="AC264" s="32">
        <v>0</v>
      </c>
      <c r="AD264" s="32">
        <v>0</v>
      </c>
      <c r="AE264" s="32">
        <v>0</v>
      </c>
      <c r="AF264" s="42">
        <v>0</v>
      </c>
      <c r="AG264" s="31">
        <f t="shared" si="92"/>
        <v>2</v>
      </c>
      <c r="AH264" s="25">
        <f t="shared" si="93"/>
        <v>305.55</v>
      </c>
      <c r="AI264" s="25">
        <f t="shared" si="94"/>
        <v>128</v>
      </c>
      <c r="AJ264" s="34">
        <v>1</v>
      </c>
      <c r="AK264" s="25">
        <v>127</v>
      </c>
      <c r="AL264" s="112">
        <f t="shared" si="95"/>
        <v>9.166500000000001</v>
      </c>
      <c r="AM264" s="35">
        <f t="shared" si="89"/>
        <v>58.108329242349868</v>
      </c>
      <c r="AN264" s="36">
        <f t="shared" si="96"/>
        <v>5</v>
      </c>
      <c r="AO264" s="35">
        <f t="shared" si="97"/>
        <v>41.891670757650139</v>
      </c>
      <c r="AP264" s="30">
        <f t="shared" si="98"/>
        <v>73.845967936840395</v>
      </c>
      <c r="AQ264" s="107">
        <f t="shared" si="99"/>
        <v>8.0560702489325706</v>
      </c>
      <c r="AR264" s="109">
        <f t="shared" si="100"/>
        <v>89.090710740195277</v>
      </c>
      <c r="AS264" s="34">
        <f t="shared" si="101"/>
        <v>8</v>
      </c>
      <c r="AT264" s="37">
        <v>1</v>
      </c>
      <c r="AU264" s="38">
        <f t="shared" si="102"/>
        <v>8.0560702489325706</v>
      </c>
      <c r="AV264" s="37">
        <v>0</v>
      </c>
      <c r="AW264" s="66" t="s">
        <v>397</v>
      </c>
      <c r="AX264" s="37">
        <v>7</v>
      </c>
      <c r="AY264" s="37">
        <f t="shared" si="104"/>
        <v>56</v>
      </c>
      <c r="AZ264" s="37">
        <v>8</v>
      </c>
      <c r="BA264" s="37">
        <f t="shared" si="91"/>
        <v>64</v>
      </c>
      <c r="BB264" s="37">
        <v>0</v>
      </c>
      <c r="BC264" s="37">
        <v>12</v>
      </c>
      <c r="BD264" s="37">
        <v>0</v>
      </c>
      <c r="BE264" s="37" t="s">
        <v>375</v>
      </c>
      <c r="BF264" s="37" t="s">
        <v>376</v>
      </c>
      <c r="BG264" s="128">
        <f t="shared" si="103"/>
        <v>31</v>
      </c>
      <c r="BH264" s="75">
        <v>41</v>
      </c>
      <c r="BI264" s="75">
        <v>97</v>
      </c>
    </row>
    <row r="265" spans="1:64" s="1" customFormat="1" x14ac:dyDescent="0.3">
      <c r="A265" s="28" t="s">
        <v>160</v>
      </c>
      <c r="B265" s="28" t="s">
        <v>242</v>
      </c>
      <c r="C265" s="29" t="s">
        <v>243</v>
      </c>
      <c r="D265" s="29" t="s">
        <v>245</v>
      </c>
      <c r="E265" s="102">
        <v>17958</v>
      </c>
      <c r="F265" s="30">
        <v>122.2</v>
      </c>
      <c r="G265" s="36">
        <f t="shared" si="87"/>
        <v>10</v>
      </c>
      <c r="H265" s="29" t="s">
        <v>350</v>
      </c>
      <c r="I265" s="69">
        <f t="shared" si="88"/>
        <v>8</v>
      </c>
      <c r="J265" s="32">
        <v>6</v>
      </c>
      <c r="K265" s="32">
        <v>1</v>
      </c>
      <c r="L265" s="32">
        <v>1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32">
        <v>0</v>
      </c>
      <c r="T265" s="32">
        <v>0</v>
      </c>
      <c r="U265" s="33">
        <v>22025</v>
      </c>
      <c r="V265" s="32">
        <v>4</v>
      </c>
      <c r="W265" s="32">
        <v>0</v>
      </c>
      <c r="X265" s="32">
        <v>0</v>
      </c>
      <c r="Y265" s="32">
        <v>0</v>
      </c>
      <c r="Z265" s="32">
        <v>0</v>
      </c>
      <c r="AA265" s="32">
        <v>0</v>
      </c>
      <c r="AB265" s="32">
        <v>0</v>
      </c>
      <c r="AC265" s="32">
        <v>0</v>
      </c>
      <c r="AD265" s="32">
        <v>0</v>
      </c>
      <c r="AE265" s="32">
        <v>0</v>
      </c>
      <c r="AF265" s="42">
        <v>0</v>
      </c>
      <c r="AG265" s="31">
        <f t="shared" si="92"/>
        <v>4</v>
      </c>
      <c r="AH265" s="25">
        <f t="shared" si="93"/>
        <v>660.75</v>
      </c>
      <c r="AI265" s="25">
        <f t="shared" si="94"/>
        <v>232</v>
      </c>
      <c r="AJ265" s="34">
        <v>1</v>
      </c>
      <c r="AK265" s="25">
        <v>231</v>
      </c>
      <c r="AL265" s="112">
        <f t="shared" si="95"/>
        <v>19.822500000000002</v>
      </c>
      <c r="AM265" s="35">
        <f t="shared" si="89"/>
        <v>64.888384411653419</v>
      </c>
      <c r="AN265" s="36">
        <f t="shared" si="96"/>
        <v>5</v>
      </c>
      <c r="AO265" s="35">
        <f t="shared" si="97"/>
        <v>35.111615588346581</v>
      </c>
      <c r="AP265" s="30">
        <f t="shared" si="98"/>
        <v>110.38255930504509</v>
      </c>
      <c r="AQ265" s="107">
        <f t="shared" si="99"/>
        <v>5.5685488361732931</v>
      </c>
      <c r="AR265" s="109">
        <f t="shared" si="100"/>
        <v>94.955227645352508</v>
      </c>
      <c r="AS265" s="34">
        <f t="shared" si="101"/>
        <v>8</v>
      </c>
      <c r="AT265" s="37">
        <v>0</v>
      </c>
      <c r="AU265" s="38">
        <f t="shared" si="102"/>
        <v>0</v>
      </c>
      <c r="AV265" s="37">
        <v>1</v>
      </c>
      <c r="AW265" s="66"/>
      <c r="AX265" s="37">
        <v>9</v>
      </c>
      <c r="AY265" s="37">
        <f t="shared" si="104"/>
        <v>72</v>
      </c>
      <c r="AZ265" s="37">
        <v>13</v>
      </c>
      <c r="BA265" s="37">
        <f t="shared" si="91"/>
        <v>104</v>
      </c>
      <c r="BB265" s="37">
        <v>2</v>
      </c>
      <c r="BC265" s="37">
        <v>19</v>
      </c>
      <c r="BD265" s="37">
        <v>0</v>
      </c>
      <c r="BE265" s="37" t="s">
        <v>375</v>
      </c>
      <c r="BF265" s="37" t="s">
        <v>376</v>
      </c>
      <c r="BG265" s="128">
        <f t="shared" si="103"/>
        <v>31</v>
      </c>
      <c r="BH265" s="75">
        <v>125</v>
      </c>
      <c r="BI265" s="75">
        <v>203</v>
      </c>
    </row>
    <row r="266" spans="1:64" s="1" customFormat="1" x14ac:dyDescent="0.3">
      <c r="A266" s="28" t="s">
        <v>160</v>
      </c>
      <c r="B266" s="28" t="s">
        <v>242</v>
      </c>
      <c r="C266" s="29" t="s">
        <v>231</v>
      </c>
      <c r="D266" s="29" t="s">
        <v>251</v>
      </c>
      <c r="E266" s="102">
        <v>12675</v>
      </c>
      <c r="F266" s="30">
        <v>106.5</v>
      </c>
      <c r="G266" s="36">
        <f t="shared" si="87"/>
        <v>10</v>
      </c>
      <c r="H266" s="29" t="s">
        <v>350</v>
      </c>
      <c r="I266" s="69">
        <f t="shared" si="88"/>
        <v>8</v>
      </c>
      <c r="J266" s="32">
        <v>4</v>
      </c>
      <c r="K266" s="32">
        <v>1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0</v>
      </c>
      <c r="S266" s="32">
        <v>0</v>
      </c>
      <c r="T266" s="32">
        <v>0</v>
      </c>
      <c r="U266" s="33">
        <v>10851</v>
      </c>
      <c r="V266" s="32">
        <v>5</v>
      </c>
      <c r="W266" s="32">
        <v>0</v>
      </c>
      <c r="X266" s="32">
        <v>0</v>
      </c>
      <c r="Y266" s="32">
        <v>0</v>
      </c>
      <c r="Z266" s="32">
        <v>0</v>
      </c>
      <c r="AA266" s="32">
        <v>0</v>
      </c>
      <c r="AB266" s="32">
        <v>0</v>
      </c>
      <c r="AC266" s="32">
        <v>0</v>
      </c>
      <c r="AD266" s="32">
        <v>0</v>
      </c>
      <c r="AE266" s="32">
        <v>0</v>
      </c>
      <c r="AF266" s="42">
        <v>0</v>
      </c>
      <c r="AG266" s="31">
        <f t="shared" si="92"/>
        <v>5</v>
      </c>
      <c r="AH266" s="25">
        <f t="shared" si="93"/>
        <v>325.52999999999997</v>
      </c>
      <c r="AI266" s="25">
        <f t="shared" si="94"/>
        <v>188</v>
      </c>
      <c r="AJ266" s="34">
        <v>0</v>
      </c>
      <c r="AK266" s="25">
        <v>188</v>
      </c>
      <c r="AL266" s="112">
        <f t="shared" si="95"/>
        <v>9.7658999999999985</v>
      </c>
      <c r="AM266" s="35">
        <f t="shared" si="89"/>
        <v>42.248026295579507</v>
      </c>
      <c r="AN266" s="36">
        <f t="shared" si="96"/>
        <v>3</v>
      </c>
      <c r="AO266" s="35">
        <f t="shared" si="97"/>
        <v>57.751973704420493</v>
      </c>
      <c r="AP266" s="30">
        <f t="shared" si="98"/>
        <v>77.048520710059151</v>
      </c>
      <c r="AQ266" s="107">
        <f t="shared" si="99"/>
        <v>0</v>
      </c>
      <c r="AR266" s="109">
        <f t="shared" si="100"/>
        <v>100</v>
      </c>
      <c r="AS266" s="34">
        <f t="shared" si="101"/>
        <v>10</v>
      </c>
      <c r="AT266" s="37">
        <v>3</v>
      </c>
      <c r="AU266" s="38">
        <f t="shared" si="102"/>
        <v>23.668639053254438</v>
      </c>
      <c r="AV266" s="37">
        <v>1</v>
      </c>
      <c r="AW266" s="66"/>
      <c r="AX266" s="37">
        <v>6</v>
      </c>
      <c r="AY266" s="37">
        <f t="shared" si="104"/>
        <v>48</v>
      </c>
      <c r="AZ266" s="37">
        <v>9</v>
      </c>
      <c r="BA266" s="37">
        <f t="shared" si="91"/>
        <v>72</v>
      </c>
      <c r="BB266" s="37">
        <v>3</v>
      </c>
      <c r="BC266" s="37">
        <v>14</v>
      </c>
      <c r="BD266" s="37">
        <v>0</v>
      </c>
      <c r="BE266" s="37" t="s">
        <v>375</v>
      </c>
      <c r="BF266" s="37" t="s">
        <v>376</v>
      </c>
      <c r="BG266" s="128">
        <f t="shared" si="103"/>
        <v>31</v>
      </c>
      <c r="BH266" s="75">
        <v>44</v>
      </c>
      <c r="BI266" s="75">
        <v>66</v>
      </c>
      <c r="BJ266" s="12"/>
      <c r="BK266" s="12"/>
      <c r="BL266" s="12"/>
    </row>
    <row r="267" spans="1:64" s="1" customFormat="1" x14ac:dyDescent="0.3">
      <c r="A267" s="28" t="s">
        <v>160</v>
      </c>
      <c r="B267" s="28" t="s">
        <v>242</v>
      </c>
      <c r="C267" s="29" t="s">
        <v>254</v>
      </c>
      <c r="D267" s="29" t="s">
        <v>255</v>
      </c>
      <c r="E267" s="102">
        <v>50386</v>
      </c>
      <c r="F267" s="30">
        <v>117.2</v>
      </c>
      <c r="G267" s="36">
        <f t="shared" si="87"/>
        <v>10</v>
      </c>
      <c r="H267" s="29" t="s">
        <v>351</v>
      </c>
      <c r="I267" s="69">
        <f t="shared" si="88"/>
        <v>5</v>
      </c>
      <c r="J267" s="32">
        <v>15</v>
      </c>
      <c r="K267" s="32">
        <v>2</v>
      </c>
      <c r="L267" s="32">
        <v>0</v>
      </c>
      <c r="M267" s="32">
        <v>1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32">
        <v>0</v>
      </c>
      <c r="T267" s="32">
        <v>0</v>
      </c>
      <c r="U267" s="33">
        <v>47402</v>
      </c>
      <c r="V267" s="32">
        <v>14</v>
      </c>
      <c r="W267" s="32">
        <v>0</v>
      </c>
      <c r="X267" s="32">
        <v>0</v>
      </c>
      <c r="Y267" s="32">
        <v>0</v>
      </c>
      <c r="Z267" s="32">
        <v>0</v>
      </c>
      <c r="AA267" s="32">
        <v>0</v>
      </c>
      <c r="AB267" s="32">
        <v>0</v>
      </c>
      <c r="AC267" s="32">
        <v>0</v>
      </c>
      <c r="AD267" s="32">
        <v>0</v>
      </c>
      <c r="AE267" s="32">
        <v>0</v>
      </c>
      <c r="AF267" s="42">
        <v>0</v>
      </c>
      <c r="AG267" s="31">
        <f t="shared" si="92"/>
        <v>14</v>
      </c>
      <c r="AH267" s="25">
        <f t="shared" si="93"/>
        <v>1422.06</v>
      </c>
      <c r="AI267" s="25">
        <f t="shared" si="94"/>
        <v>349</v>
      </c>
      <c r="AJ267" s="34">
        <v>10</v>
      </c>
      <c r="AK267" s="25">
        <v>339</v>
      </c>
      <c r="AL267" s="112">
        <f t="shared" si="95"/>
        <v>42.661799999999999</v>
      </c>
      <c r="AM267" s="35">
        <f t="shared" si="89"/>
        <v>75.458138193887734</v>
      </c>
      <c r="AN267" s="36">
        <f t="shared" si="96"/>
        <v>8</v>
      </c>
      <c r="AO267" s="35">
        <f t="shared" si="97"/>
        <v>24.541861806112262</v>
      </c>
      <c r="AP267" s="30">
        <f t="shared" si="98"/>
        <v>84.669948001428963</v>
      </c>
      <c r="AQ267" s="107">
        <f t="shared" si="99"/>
        <v>19.846782836502204</v>
      </c>
      <c r="AR267" s="109">
        <f t="shared" si="100"/>
        <v>76.559826355193636</v>
      </c>
      <c r="AS267" s="34">
        <f t="shared" si="101"/>
        <v>8</v>
      </c>
      <c r="AT267" s="37">
        <v>2</v>
      </c>
      <c r="AU267" s="38">
        <f t="shared" si="102"/>
        <v>3.9693565673004403</v>
      </c>
      <c r="AV267" s="37">
        <v>1</v>
      </c>
      <c r="AW267" s="66"/>
      <c r="AX267" s="37">
        <v>23</v>
      </c>
      <c r="AY267" s="37">
        <f t="shared" si="104"/>
        <v>184</v>
      </c>
      <c r="AZ267" s="37">
        <v>34</v>
      </c>
      <c r="BA267" s="37">
        <f t="shared" si="91"/>
        <v>272</v>
      </c>
      <c r="BB267" s="37">
        <v>11</v>
      </c>
      <c r="BC267" s="37">
        <v>54</v>
      </c>
      <c r="BD267" s="37">
        <v>0</v>
      </c>
      <c r="BE267" s="37" t="s">
        <v>375</v>
      </c>
      <c r="BF267" s="37" t="s">
        <v>376</v>
      </c>
      <c r="BG267" s="128">
        <f t="shared" si="103"/>
        <v>31</v>
      </c>
      <c r="BH267" s="75">
        <v>259</v>
      </c>
      <c r="BI267" s="75">
        <v>441</v>
      </c>
    </row>
    <row r="268" spans="1:64" s="1" customFormat="1" x14ac:dyDescent="0.3">
      <c r="A268" s="28" t="s">
        <v>160</v>
      </c>
      <c r="B268" s="28" t="s">
        <v>242</v>
      </c>
      <c r="C268" s="29" t="s">
        <v>254</v>
      </c>
      <c r="D268" s="29" t="s">
        <v>256</v>
      </c>
      <c r="E268" s="102">
        <v>18691</v>
      </c>
      <c r="F268" s="30">
        <v>110.8</v>
      </c>
      <c r="G268" s="36">
        <f t="shared" si="87"/>
        <v>10</v>
      </c>
      <c r="H268" s="29" t="s">
        <v>351</v>
      </c>
      <c r="I268" s="69">
        <f t="shared" si="88"/>
        <v>5</v>
      </c>
      <c r="J268" s="32">
        <v>5</v>
      </c>
      <c r="K268" s="32">
        <v>3</v>
      </c>
      <c r="L268" s="32">
        <v>1</v>
      </c>
      <c r="M268" s="32">
        <v>0</v>
      </c>
      <c r="N268" s="32">
        <v>0</v>
      </c>
      <c r="O268" s="32">
        <v>0</v>
      </c>
      <c r="P268" s="32">
        <v>0</v>
      </c>
      <c r="Q268" s="32">
        <v>0</v>
      </c>
      <c r="R268" s="32">
        <v>0</v>
      </c>
      <c r="S268" s="32">
        <v>0</v>
      </c>
      <c r="T268" s="32">
        <v>0</v>
      </c>
      <c r="U268" s="33">
        <v>17639</v>
      </c>
      <c r="V268" s="32">
        <v>3</v>
      </c>
      <c r="W268" s="32">
        <v>0</v>
      </c>
      <c r="X268" s="32">
        <v>0</v>
      </c>
      <c r="Y268" s="32">
        <v>0</v>
      </c>
      <c r="Z268" s="32">
        <v>0</v>
      </c>
      <c r="AA268" s="32">
        <v>0</v>
      </c>
      <c r="AB268" s="32">
        <v>0</v>
      </c>
      <c r="AC268" s="32">
        <v>0</v>
      </c>
      <c r="AD268" s="32">
        <v>0</v>
      </c>
      <c r="AE268" s="32">
        <v>0</v>
      </c>
      <c r="AF268" s="42">
        <v>0</v>
      </c>
      <c r="AG268" s="31">
        <f t="shared" si="92"/>
        <v>3</v>
      </c>
      <c r="AH268" s="25">
        <f t="shared" si="93"/>
        <v>529.16999999999996</v>
      </c>
      <c r="AI268" s="25">
        <f t="shared" si="94"/>
        <v>80</v>
      </c>
      <c r="AJ268" s="34">
        <v>2</v>
      </c>
      <c r="AK268" s="25">
        <v>78</v>
      </c>
      <c r="AL268" s="112">
        <f t="shared" si="95"/>
        <v>15.875099999999998</v>
      </c>
      <c r="AM268" s="35">
        <f t="shared" si="89"/>
        <v>84.881984995370104</v>
      </c>
      <c r="AN268" s="36">
        <f t="shared" si="96"/>
        <v>8</v>
      </c>
      <c r="AO268" s="35">
        <f t="shared" si="97"/>
        <v>15.118015004629893</v>
      </c>
      <c r="AP268" s="30">
        <f t="shared" si="98"/>
        <v>84.934460435503709</v>
      </c>
      <c r="AQ268" s="107">
        <f t="shared" si="99"/>
        <v>10.700337060617409</v>
      </c>
      <c r="AR268" s="109">
        <f t="shared" si="100"/>
        <v>87.401654162808413</v>
      </c>
      <c r="AS268" s="34">
        <f t="shared" si="101"/>
        <v>8</v>
      </c>
      <c r="AT268" s="37">
        <v>1</v>
      </c>
      <c r="AU268" s="38">
        <f t="shared" si="102"/>
        <v>5.3501685303087045</v>
      </c>
      <c r="AV268" s="37">
        <v>1</v>
      </c>
      <c r="AW268" s="66"/>
      <c r="AX268" s="37">
        <v>7</v>
      </c>
      <c r="AY268" s="37">
        <f t="shared" si="104"/>
        <v>56</v>
      </c>
      <c r="AZ268" s="37">
        <v>11</v>
      </c>
      <c r="BA268" s="37">
        <f t="shared" si="91"/>
        <v>88</v>
      </c>
      <c r="BB268" s="37">
        <v>1</v>
      </c>
      <c r="BC268" s="37">
        <v>13</v>
      </c>
      <c r="BD268" s="37">
        <v>0</v>
      </c>
      <c r="BE268" s="37" t="s">
        <v>375</v>
      </c>
      <c r="BF268" s="37" t="s">
        <v>376</v>
      </c>
      <c r="BG268" s="128">
        <f t="shared" si="103"/>
        <v>31</v>
      </c>
      <c r="BH268" s="75">
        <v>115</v>
      </c>
      <c r="BI268" s="75">
        <v>120</v>
      </c>
      <c r="BJ268" s="12"/>
      <c r="BK268" s="12"/>
      <c r="BL268" s="12"/>
    </row>
    <row r="269" spans="1:64" s="1" customFormat="1" x14ac:dyDescent="0.3">
      <c r="A269" s="28" t="s">
        <v>160</v>
      </c>
      <c r="B269" s="28" t="s">
        <v>242</v>
      </c>
      <c r="C269" s="29" t="s">
        <v>231</v>
      </c>
      <c r="D269" s="29" t="s">
        <v>253</v>
      </c>
      <c r="E269" s="102">
        <v>13571</v>
      </c>
      <c r="F269" s="30">
        <v>56.6</v>
      </c>
      <c r="G269" s="36">
        <f t="shared" si="87"/>
        <v>5</v>
      </c>
      <c r="H269" s="29" t="s">
        <v>350</v>
      </c>
      <c r="I269" s="69">
        <f t="shared" si="88"/>
        <v>8</v>
      </c>
      <c r="J269" s="32">
        <v>4</v>
      </c>
      <c r="K269" s="32">
        <v>1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0</v>
      </c>
      <c r="S269" s="32">
        <v>0</v>
      </c>
      <c r="T269" s="32">
        <v>0</v>
      </c>
      <c r="U269" s="33">
        <v>11148</v>
      </c>
      <c r="V269" s="32">
        <v>0</v>
      </c>
      <c r="W269" s="32">
        <v>0</v>
      </c>
      <c r="X269" s="32">
        <v>0</v>
      </c>
      <c r="Y269" s="32">
        <v>0</v>
      </c>
      <c r="Z269" s="32">
        <v>0</v>
      </c>
      <c r="AA269" s="32">
        <v>0</v>
      </c>
      <c r="AB269" s="32">
        <v>0</v>
      </c>
      <c r="AC269" s="32">
        <v>0</v>
      </c>
      <c r="AD269" s="32">
        <v>0</v>
      </c>
      <c r="AE269" s="32">
        <v>0</v>
      </c>
      <c r="AF269" s="42">
        <v>0</v>
      </c>
      <c r="AG269" s="31">
        <f t="shared" si="92"/>
        <v>0</v>
      </c>
      <c r="AH269" s="25">
        <f t="shared" si="93"/>
        <v>334.44</v>
      </c>
      <c r="AI269" s="25">
        <f t="shared" si="94"/>
        <v>53</v>
      </c>
      <c r="AJ269" s="34">
        <v>1</v>
      </c>
      <c r="AK269" s="25">
        <v>52</v>
      </c>
      <c r="AL269" s="112">
        <f t="shared" si="95"/>
        <v>10.033199999999999</v>
      </c>
      <c r="AM269" s="35">
        <f t="shared" si="89"/>
        <v>84.152613323765095</v>
      </c>
      <c r="AN269" s="36">
        <f t="shared" si="96"/>
        <v>8</v>
      </c>
      <c r="AO269" s="35">
        <f t="shared" si="97"/>
        <v>15.847386676234901</v>
      </c>
      <c r="AP269" s="30">
        <f t="shared" si="98"/>
        <v>73.93117677400339</v>
      </c>
      <c r="AQ269" s="107">
        <f t="shared" si="99"/>
        <v>7.3686537469604305</v>
      </c>
      <c r="AR269" s="109">
        <f t="shared" si="100"/>
        <v>90.033090140732767</v>
      </c>
      <c r="AS269" s="34">
        <f t="shared" si="101"/>
        <v>8</v>
      </c>
      <c r="AT269" s="37">
        <v>1</v>
      </c>
      <c r="AU269" s="38">
        <f t="shared" si="102"/>
        <v>7.3686537469604305</v>
      </c>
      <c r="AV269" s="37">
        <v>1</v>
      </c>
      <c r="AW269" s="66"/>
      <c r="AX269" s="37">
        <v>5</v>
      </c>
      <c r="AY269" s="37">
        <f t="shared" si="104"/>
        <v>40</v>
      </c>
      <c r="AZ269" s="37">
        <v>9</v>
      </c>
      <c r="BA269" s="37">
        <f t="shared" si="91"/>
        <v>72</v>
      </c>
      <c r="BB269" s="37">
        <v>1</v>
      </c>
      <c r="BC269" s="37">
        <v>15</v>
      </c>
      <c r="BD269" s="37">
        <v>0</v>
      </c>
      <c r="BE269" s="37" t="s">
        <v>375</v>
      </c>
      <c r="BF269" s="37" t="s">
        <v>376</v>
      </c>
      <c r="BG269" s="128">
        <f t="shared" si="103"/>
        <v>29</v>
      </c>
      <c r="BH269" s="75">
        <v>41</v>
      </c>
      <c r="BI269" s="75">
        <v>114</v>
      </c>
      <c r="BJ269" s="12"/>
      <c r="BK269" s="12"/>
      <c r="BL269" s="12"/>
    </row>
    <row r="270" spans="1:64" s="1" customFormat="1" x14ac:dyDescent="0.3">
      <c r="A270" s="28" t="s">
        <v>160</v>
      </c>
      <c r="B270" s="28" t="s">
        <v>242</v>
      </c>
      <c r="C270" s="29" t="s">
        <v>242</v>
      </c>
      <c r="D270" s="29" t="s">
        <v>264</v>
      </c>
      <c r="E270" s="102">
        <v>13154</v>
      </c>
      <c r="F270" s="30">
        <v>261.89999999999998</v>
      </c>
      <c r="G270" s="36">
        <f t="shared" si="87"/>
        <v>10</v>
      </c>
      <c r="H270" s="29" t="s">
        <v>350</v>
      </c>
      <c r="I270" s="69">
        <f t="shared" si="88"/>
        <v>8</v>
      </c>
      <c r="J270" s="32">
        <v>4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0</v>
      </c>
      <c r="R270" s="32">
        <v>0</v>
      </c>
      <c r="S270" s="32">
        <v>0</v>
      </c>
      <c r="T270" s="32">
        <v>0</v>
      </c>
      <c r="U270" s="33">
        <v>7246</v>
      </c>
      <c r="V270" s="32">
        <v>1</v>
      </c>
      <c r="W270" s="32">
        <v>0</v>
      </c>
      <c r="X270" s="32">
        <v>0</v>
      </c>
      <c r="Y270" s="32">
        <v>0</v>
      </c>
      <c r="Z270" s="32">
        <v>0</v>
      </c>
      <c r="AA270" s="32">
        <v>0</v>
      </c>
      <c r="AB270" s="32">
        <v>0</v>
      </c>
      <c r="AC270" s="32">
        <v>0</v>
      </c>
      <c r="AD270" s="32">
        <v>0</v>
      </c>
      <c r="AE270" s="32">
        <v>0</v>
      </c>
      <c r="AF270" s="42">
        <v>0</v>
      </c>
      <c r="AG270" s="31">
        <f t="shared" si="92"/>
        <v>1</v>
      </c>
      <c r="AH270" s="25">
        <f t="shared" si="93"/>
        <v>217.38</v>
      </c>
      <c r="AI270" s="25">
        <f t="shared" si="94"/>
        <v>59</v>
      </c>
      <c r="AJ270" s="34">
        <v>3</v>
      </c>
      <c r="AK270" s="25">
        <v>56</v>
      </c>
      <c r="AL270" s="112">
        <f t="shared" si="95"/>
        <v>6.5213999999999999</v>
      </c>
      <c r="AM270" s="35">
        <f t="shared" si="89"/>
        <v>72.858588646609618</v>
      </c>
      <c r="AN270" s="36">
        <f t="shared" si="96"/>
        <v>5</v>
      </c>
      <c r="AO270" s="35">
        <f t="shared" si="97"/>
        <v>27.141411353390378</v>
      </c>
      <c r="AP270" s="30">
        <f t="shared" si="98"/>
        <v>49.577314885206015</v>
      </c>
      <c r="AQ270" s="107">
        <f t="shared" si="99"/>
        <v>22.80675079823628</v>
      </c>
      <c r="AR270" s="109">
        <f t="shared" si="100"/>
        <v>53.997607875609518</v>
      </c>
      <c r="AS270" s="34">
        <f t="shared" si="101"/>
        <v>5</v>
      </c>
      <c r="AT270" s="37">
        <v>0</v>
      </c>
      <c r="AU270" s="38">
        <f t="shared" si="102"/>
        <v>0</v>
      </c>
      <c r="AV270" s="37">
        <v>1</v>
      </c>
      <c r="AW270" s="66"/>
      <c r="AX270" s="37">
        <v>6</v>
      </c>
      <c r="AY270" s="37">
        <f t="shared" si="104"/>
        <v>48</v>
      </c>
      <c r="AZ270" s="37">
        <v>9</v>
      </c>
      <c r="BA270" s="37">
        <f t="shared" si="91"/>
        <v>72</v>
      </c>
      <c r="BB270" s="37">
        <v>1</v>
      </c>
      <c r="BC270" s="37">
        <v>15</v>
      </c>
      <c r="BD270" s="37">
        <v>0</v>
      </c>
      <c r="BE270" s="37" t="s">
        <v>375</v>
      </c>
      <c r="BF270" s="37" t="s">
        <v>376</v>
      </c>
      <c r="BG270" s="128">
        <f t="shared" si="103"/>
        <v>28</v>
      </c>
      <c r="BH270" s="75">
        <v>74</v>
      </c>
      <c r="BI270" s="75">
        <v>77</v>
      </c>
      <c r="BJ270" s="12"/>
      <c r="BK270" s="12"/>
      <c r="BL270" s="12"/>
    </row>
    <row r="271" spans="1:64" s="1" customFormat="1" x14ac:dyDescent="0.3">
      <c r="A271" s="28" t="s">
        <v>160</v>
      </c>
      <c r="B271" s="28" t="s">
        <v>242</v>
      </c>
      <c r="C271" s="29" t="s">
        <v>259</v>
      </c>
      <c r="D271" s="29" t="s">
        <v>263</v>
      </c>
      <c r="E271" s="102">
        <v>8052</v>
      </c>
      <c r="F271" s="30">
        <v>166.3</v>
      </c>
      <c r="G271" s="36">
        <f t="shared" si="87"/>
        <v>10</v>
      </c>
      <c r="H271" s="29" t="s">
        <v>350</v>
      </c>
      <c r="I271" s="69">
        <f t="shared" si="88"/>
        <v>8</v>
      </c>
      <c r="J271" s="32">
        <v>3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0</v>
      </c>
      <c r="S271" s="32">
        <v>0</v>
      </c>
      <c r="T271" s="32">
        <v>0</v>
      </c>
      <c r="U271" s="33">
        <v>7007</v>
      </c>
      <c r="V271" s="32">
        <v>2</v>
      </c>
      <c r="W271" s="32">
        <v>0</v>
      </c>
      <c r="X271" s="32">
        <v>0</v>
      </c>
      <c r="Y271" s="32">
        <v>0</v>
      </c>
      <c r="Z271" s="32">
        <v>0</v>
      </c>
      <c r="AA271" s="32">
        <v>0</v>
      </c>
      <c r="AB271" s="32">
        <v>0</v>
      </c>
      <c r="AC271" s="32">
        <v>0</v>
      </c>
      <c r="AD271" s="32">
        <v>0</v>
      </c>
      <c r="AE271" s="32">
        <v>0</v>
      </c>
      <c r="AF271" s="42">
        <v>0</v>
      </c>
      <c r="AG271" s="31">
        <f t="shared" si="92"/>
        <v>2</v>
      </c>
      <c r="AH271" s="25">
        <f t="shared" si="93"/>
        <v>210.21</v>
      </c>
      <c r="AI271" s="25">
        <f t="shared" si="94"/>
        <v>59</v>
      </c>
      <c r="AJ271" s="34">
        <v>5</v>
      </c>
      <c r="AK271" s="25">
        <v>54</v>
      </c>
      <c r="AL271" s="112">
        <f t="shared" si="95"/>
        <v>6.3063000000000002</v>
      </c>
      <c r="AM271" s="35">
        <f t="shared" si="89"/>
        <v>71.932829075686229</v>
      </c>
      <c r="AN271" s="36">
        <f t="shared" si="96"/>
        <v>5</v>
      </c>
      <c r="AO271" s="35">
        <f t="shared" si="97"/>
        <v>28.067170924313778</v>
      </c>
      <c r="AP271" s="30">
        <f t="shared" si="98"/>
        <v>78.319672131147541</v>
      </c>
      <c r="AQ271" s="107">
        <f t="shared" si="99"/>
        <v>62.09637357178341</v>
      </c>
      <c r="AR271" s="109">
        <f t="shared" si="100"/>
        <v>20.71420642849214</v>
      </c>
      <c r="AS271" s="34">
        <f t="shared" si="101"/>
        <v>3</v>
      </c>
      <c r="AT271" s="37">
        <v>1</v>
      </c>
      <c r="AU271" s="38">
        <f t="shared" si="102"/>
        <v>12.419274714356682</v>
      </c>
      <c r="AV271" s="37">
        <v>0</v>
      </c>
      <c r="AW271" s="66" t="s">
        <v>403</v>
      </c>
      <c r="AX271" s="37">
        <v>4</v>
      </c>
      <c r="AY271" s="37">
        <f t="shared" si="104"/>
        <v>32</v>
      </c>
      <c r="AZ271" s="37">
        <v>7</v>
      </c>
      <c r="BA271" s="37">
        <f t="shared" si="91"/>
        <v>56</v>
      </c>
      <c r="BB271" s="37">
        <v>0</v>
      </c>
      <c r="BC271" s="37">
        <v>10</v>
      </c>
      <c r="BD271" s="37">
        <v>0</v>
      </c>
      <c r="BE271" s="37" t="s">
        <v>404</v>
      </c>
      <c r="BF271" s="37" t="s">
        <v>376</v>
      </c>
      <c r="BG271" s="128">
        <f t="shared" si="103"/>
        <v>26</v>
      </c>
      <c r="BH271" s="75">
        <v>60</v>
      </c>
      <c r="BI271" s="75">
        <v>127</v>
      </c>
      <c r="BJ271" s="12"/>
      <c r="BK271" s="12"/>
      <c r="BL271" s="12"/>
    </row>
    <row r="272" spans="1:64" s="1" customFormat="1" ht="19.5" thickBot="1" x14ac:dyDescent="0.35">
      <c r="A272" s="57" t="s">
        <v>160</v>
      </c>
      <c r="B272" s="57" t="s">
        <v>242</v>
      </c>
      <c r="C272" s="58" t="s">
        <v>242</v>
      </c>
      <c r="D272" s="58" t="s">
        <v>265</v>
      </c>
      <c r="E272" s="105">
        <v>5313</v>
      </c>
      <c r="F272" s="59">
        <v>46.2</v>
      </c>
      <c r="G272" s="79">
        <f t="shared" ref="G272" si="105">IFERROR(IF(F272&lt;10,0,IF(F272&lt;50,3,IF(F272&lt;75,5,IF(F272&lt;100,8,10)))),"")</f>
        <v>3</v>
      </c>
      <c r="H272" s="58" t="s">
        <v>352</v>
      </c>
      <c r="I272" s="71">
        <f t="shared" ref="I272" si="106">VLOOKUP(H272,ponderacion,2,FALSE)</f>
        <v>3</v>
      </c>
      <c r="J272" s="61">
        <v>2</v>
      </c>
      <c r="K272" s="61">
        <v>0</v>
      </c>
      <c r="L272" s="61">
        <v>0</v>
      </c>
      <c r="M272" s="61">
        <v>0</v>
      </c>
      <c r="N272" s="61">
        <v>0</v>
      </c>
      <c r="O272" s="61">
        <v>0</v>
      </c>
      <c r="P272" s="61">
        <v>0</v>
      </c>
      <c r="Q272" s="61">
        <v>0</v>
      </c>
      <c r="R272" s="61">
        <v>0</v>
      </c>
      <c r="S272" s="61">
        <v>0</v>
      </c>
      <c r="T272" s="61">
        <v>0</v>
      </c>
      <c r="U272" s="62">
        <v>4153</v>
      </c>
      <c r="V272" s="61">
        <v>0</v>
      </c>
      <c r="W272" s="61">
        <v>0</v>
      </c>
      <c r="X272" s="61">
        <v>0</v>
      </c>
      <c r="Y272" s="61">
        <v>0</v>
      </c>
      <c r="Z272" s="61">
        <v>0</v>
      </c>
      <c r="AA272" s="61">
        <v>0</v>
      </c>
      <c r="AB272" s="61">
        <v>0</v>
      </c>
      <c r="AC272" s="61">
        <v>0</v>
      </c>
      <c r="AD272" s="61">
        <v>0</v>
      </c>
      <c r="AE272" s="61">
        <v>0</v>
      </c>
      <c r="AF272" s="61">
        <v>0</v>
      </c>
      <c r="AG272" s="60">
        <f t="shared" si="92"/>
        <v>0</v>
      </c>
      <c r="AH272" s="25">
        <f t="shared" si="93"/>
        <v>124.59</v>
      </c>
      <c r="AI272" s="27">
        <f t="shared" si="94"/>
        <v>37</v>
      </c>
      <c r="AJ272" s="63">
        <v>4</v>
      </c>
      <c r="AK272" s="27">
        <v>33</v>
      </c>
      <c r="AL272" s="112">
        <f t="shared" si="95"/>
        <v>3.7376999999999998</v>
      </c>
      <c r="AM272" s="78">
        <f t="shared" si="89"/>
        <v>70.302592503411191</v>
      </c>
      <c r="AN272" s="79">
        <f t="shared" si="96"/>
        <v>5</v>
      </c>
      <c r="AO272" s="78">
        <f t="shared" si="97"/>
        <v>29.697407496588813</v>
      </c>
      <c r="AP272" s="30">
        <f t="shared" si="98"/>
        <v>70.350084697910788</v>
      </c>
      <c r="AQ272" s="107">
        <f t="shared" si="99"/>
        <v>75.287031808770934</v>
      </c>
      <c r="AR272" s="109">
        <f t="shared" si="100"/>
        <v>-7.0176846723921011</v>
      </c>
      <c r="AS272" s="63">
        <f t="shared" si="101"/>
        <v>0</v>
      </c>
      <c r="AT272" s="64">
        <v>3</v>
      </c>
      <c r="AU272" s="65">
        <f t="shared" si="102"/>
        <v>56.4652738565782</v>
      </c>
      <c r="AV272" s="64">
        <v>0</v>
      </c>
      <c r="AW272" s="80" t="s">
        <v>402</v>
      </c>
      <c r="AX272" s="64">
        <v>3</v>
      </c>
      <c r="AY272" s="64">
        <f t="shared" si="104"/>
        <v>24</v>
      </c>
      <c r="AZ272" s="64">
        <v>4</v>
      </c>
      <c r="BA272" s="64">
        <f t="shared" ref="BA272" si="107">+AZ272*8</f>
        <v>32</v>
      </c>
      <c r="BB272" s="64">
        <v>0</v>
      </c>
      <c r="BC272" s="64">
        <v>6</v>
      </c>
      <c r="BD272" s="64">
        <v>0</v>
      </c>
      <c r="BE272" s="37" t="s">
        <v>375</v>
      </c>
      <c r="BF272" s="37" t="s">
        <v>376</v>
      </c>
      <c r="BG272" s="130">
        <f t="shared" si="103"/>
        <v>11</v>
      </c>
      <c r="BH272" s="76">
        <v>24</v>
      </c>
      <c r="BI272" s="76">
        <v>61</v>
      </c>
      <c r="BJ272" s="12"/>
      <c r="BK272" s="12"/>
      <c r="BL272" s="12"/>
    </row>
    <row r="273" spans="2:56" x14ac:dyDescent="0.3"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V273" s="142">
        <f t="shared" ref="V273:AI273" si="108">SUM(V6:V272)</f>
        <v>1388</v>
      </c>
      <c r="W273" s="142">
        <f t="shared" si="108"/>
        <v>20</v>
      </c>
      <c r="X273" s="142">
        <f t="shared" si="108"/>
        <v>81</v>
      </c>
      <c r="Y273" s="142">
        <f t="shared" si="108"/>
        <v>1</v>
      </c>
      <c r="Z273" s="142">
        <f t="shared" si="108"/>
        <v>136</v>
      </c>
      <c r="AA273" s="142">
        <f t="shared" si="108"/>
        <v>1</v>
      </c>
      <c r="AB273" s="142">
        <f t="shared" si="108"/>
        <v>2</v>
      </c>
      <c r="AC273" s="142">
        <f t="shared" si="108"/>
        <v>0</v>
      </c>
      <c r="AD273" s="142">
        <f t="shared" si="108"/>
        <v>0</v>
      </c>
      <c r="AE273" s="142">
        <f t="shared" si="108"/>
        <v>0</v>
      </c>
      <c r="AF273" s="142">
        <f t="shared" si="108"/>
        <v>0</v>
      </c>
      <c r="AG273" s="141">
        <f t="shared" si="108"/>
        <v>1629</v>
      </c>
      <c r="AH273" s="118">
        <f t="shared" si="108"/>
        <v>134301.74999999994</v>
      </c>
      <c r="AI273" s="115">
        <f t="shared" si="108"/>
        <v>50655</v>
      </c>
      <c r="AJ273" s="143">
        <f>SUM(AJ49:AJ272)</f>
        <v>1115</v>
      </c>
      <c r="AK273" s="114">
        <f>SUM(AK49:AK272)</f>
        <v>43820</v>
      </c>
      <c r="AL273" s="116">
        <f>SUM(AL6:AL272)</f>
        <v>4029.0524999999984</v>
      </c>
      <c r="AO273" s="144">
        <f t="shared" si="97"/>
        <v>37.717304502733597</v>
      </c>
      <c r="BD273" s="15"/>
    </row>
    <row r="274" spans="2:56" ht="19.5" thickBot="1" x14ac:dyDescent="0.35">
      <c r="BD274" s="15"/>
    </row>
    <row r="275" spans="2:56" ht="63" x14ac:dyDescent="0.3">
      <c r="B275" s="133" t="s">
        <v>500</v>
      </c>
      <c r="C275" s="134" t="s">
        <v>497</v>
      </c>
      <c r="D275" s="135" t="s">
        <v>504</v>
      </c>
      <c r="BD275" s="15"/>
    </row>
    <row r="276" spans="2:56" x14ac:dyDescent="0.3">
      <c r="B276" s="136" t="s">
        <v>495</v>
      </c>
      <c r="C276" s="136" t="s">
        <v>496</v>
      </c>
      <c r="D276" s="138">
        <v>145</v>
      </c>
    </row>
    <row r="277" spans="2:56" x14ac:dyDescent="0.3">
      <c r="B277" s="136" t="s">
        <v>498</v>
      </c>
      <c r="C277" s="136" t="s">
        <v>501</v>
      </c>
      <c r="D277" s="138">
        <v>114</v>
      </c>
    </row>
    <row r="278" spans="2:56" x14ac:dyDescent="0.3">
      <c r="B278" s="136" t="s">
        <v>499</v>
      </c>
      <c r="C278" s="136" t="s">
        <v>502</v>
      </c>
      <c r="D278" s="138">
        <v>3</v>
      </c>
    </row>
    <row r="279" spans="2:56" x14ac:dyDescent="0.3">
      <c r="B279" s="12"/>
      <c r="C279" s="139" t="s">
        <v>503</v>
      </c>
      <c r="D279" s="140">
        <f>SUM(D276:D278)</f>
        <v>262</v>
      </c>
    </row>
  </sheetData>
  <sortState ref="A6:BI273">
    <sortCondition ref="B5"/>
  </sortState>
  <mergeCells count="10">
    <mergeCell ref="A1:BI1"/>
    <mergeCell ref="E4:G4"/>
    <mergeCell ref="H4:I4"/>
    <mergeCell ref="J4:T4"/>
    <mergeCell ref="V4:AG4"/>
    <mergeCell ref="AI4:AK4"/>
    <mergeCell ref="AV4:AW4"/>
    <mergeCell ref="AX4:BC4"/>
    <mergeCell ref="BD4:BF4"/>
    <mergeCell ref="BH4:BI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I280"/>
  <sheetViews>
    <sheetView topLeftCell="AE256" zoomScale="90" zoomScaleNormal="90" workbookViewId="0">
      <selection activeCell="B280" sqref="B280"/>
    </sheetView>
  </sheetViews>
  <sheetFormatPr baseColWidth="10" defaultColWidth="11.19921875" defaultRowHeight="18.75" x14ac:dyDescent="0.3"/>
  <cols>
    <col min="1" max="1" width="25.8984375" customWidth="1"/>
    <col min="2" max="2" width="12.296875" customWidth="1"/>
    <col min="3" max="3" width="18.59765625" customWidth="1"/>
    <col min="4" max="4" width="20.296875" customWidth="1"/>
    <col min="5" max="5" width="9.19921875" customWidth="1"/>
    <col min="6" max="6" width="7.59765625" customWidth="1"/>
    <col min="7" max="7" width="9.8984375" customWidth="1"/>
    <col min="8" max="8" width="12.796875" customWidth="1"/>
    <col min="9" max="9" width="11.19921875" customWidth="1"/>
    <col min="10" max="10" width="2.8984375" customWidth="1"/>
    <col min="11" max="11" width="3.296875" customWidth="1"/>
    <col min="12" max="12" width="2.8984375" customWidth="1"/>
    <col min="13" max="13" width="2.296875" customWidth="1"/>
    <col min="14" max="14" width="2.8984375" customWidth="1"/>
    <col min="15" max="16" width="2.296875" customWidth="1"/>
    <col min="17" max="17" width="2.796875" customWidth="1"/>
    <col min="18" max="18" width="3.59765625" customWidth="1"/>
    <col min="19" max="19" width="3" customWidth="1"/>
    <col min="20" max="20" width="3.69921875" customWidth="1"/>
    <col min="21" max="21" width="16.8984375" customWidth="1"/>
    <col min="22" max="22" width="3.09765625" customWidth="1"/>
    <col min="23" max="25" width="2.296875" customWidth="1"/>
    <col min="26" max="26" width="4" customWidth="1"/>
    <col min="27" max="31" width="2.296875" customWidth="1"/>
    <col min="32" max="32" width="2.796875" customWidth="1"/>
    <col min="33" max="33" width="10.59765625" customWidth="1"/>
    <col min="34" max="35" width="11.19921875" customWidth="1"/>
    <col min="36" max="38" width="10.09765625" customWidth="1"/>
    <col min="39" max="39" width="11.19921875" customWidth="1"/>
    <col min="40" max="40" width="9.3984375" customWidth="1"/>
    <col min="41" max="41" width="9.296875" customWidth="1"/>
    <col min="42" max="42" width="10.19921875" customWidth="1"/>
    <col min="43" max="46" width="11.19921875" customWidth="1"/>
    <col min="47" max="47" width="7.5" customWidth="1"/>
    <col min="48" max="48" width="10.59765625" customWidth="1"/>
    <col min="49" max="49" width="24.69921875" customWidth="1"/>
    <col min="50" max="50" width="15.59765625" customWidth="1"/>
    <col min="51" max="51" width="14.69921875" customWidth="1"/>
    <col min="52" max="52" width="9.796875" customWidth="1"/>
    <col min="53" max="53" width="13.8984375" customWidth="1"/>
    <col min="54" max="54" width="8.796875" customWidth="1"/>
    <col min="55" max="55" width="7.69921875" customWidth="1"/>
    <col min="56" max="59" width="10.69921875" customWidth="1"/>
    <col min="60" max="60" width="12" style="12" customWidth="1"/>
    <col min="61" max="16384" width="11.19921875" style="12"/>
  </cols>
  <sheetData>
    <row r="1" spans="1:61" s="99" customFormat="1" ht="23.25" x14ac:dyDescent="0.35">
      <c r="A1" s="145" t="s">
        <v>477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</row>
    <row r="2" spans="1:61" ht="26.25" x14ac:dyDescent="0.4">
      <c r="A2" s="98"/>
      <c r="AI2" s="74"/>
      <c r="AJ2" s="74"/>
      <c r="AM2" s="74"/>
    </row>
    <row r="4" spans="1:61" ht="29.25" customHeight="1" thickBot="1" x14ac:dyDescent="0.35">
      <c r="A4" s="1"/>
      <c r="B4" s="1"/>
      <c r="C4" s="1"/>
      <c r="D4" s="1"/>
      <c r="E4" s="147" t="s">
        <v>426</v>
      </c>
      <c r="F4" s="148"/>
      <c r="G4" s="149"/>
      <c r="H4" s="147" t="s">
        <v>427</v>
      </c>
      <c r="I4" s="149"/>
      <c r="J4" s="150" t="s">
        <v>424</v>
      </c>
      <c r="K4" s="151"/>
      <c r="L4" s="151"/>
      <c r="M4" s="151"/>
      <c r="N4" s="151"/>
      <c r="O4" s="151"/>
      <c r="P4" s="151"/>
      <c r="Q4" s="151"/>
      <c r="R4" s="151"/>
      <c r="S4" s="151"/>
      <c r="T4" s="152"/>
      <c r="U4" s="20" t="s">
        <v>425</v>
      </c>
      <c r="V4" s="150" t="s">
        <v>423</v>
      </c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2"/>
      <c r="AH4" s="5"/>
      <c r="AI4" s="151" t="s">
        <v>422</v>
      </c>
      <c r="AJ4" s="151"/>
      <c r="AK4" s="151"/>
      <c r="AL4" s="110"/>
      <c r="AM4" s="5"/>
      <c r="AN4" s="5"/>
      <c r="AO4" s="5"/>
      <c r="AP4" s="5"/>
      <c r="AQ4" s="5"/>
      <c r="AR4" s="5"/>
      <c r="AS4" s="5"/>
      <c r="AT4" s="5"/>
      <c r="AU4" s="6"/>
      <c r="AV4" s="153" t="s">
        <v>368</v>
      </c>
      <c r="AW4" s="153"/>
      <c r="AX4" s="150" t="s">
        <v>366</v>
      </c>
      <c r="AY4" s="151"/>
      <c r="AZ4" s="151"/>
      <c r="BA4" s="151"/>
      <c r="BB4" s="151"/>
      <c r="BC4" s="152"/>
      <c r="BD4" s="153" t="s">
        <v>367</v>
      </c>
      <c r="BE4" s="153"/>
      <c r="BF4" s="150"/>
      <c r="BH4" s="146" t="s">
        <v>425</v>
      </c>
      <c r="BI4" s="146"/>
    </row>
    <row r="5" spans="1:61" ht="81.75" thickBot="1" x14ac:dyDescent="0.35">
      <c r="A5" s="2" t="s">
        <v>0</v>
      </c>
      <c r="B5" s="2" t="s">
        <v>1</v>
      </c>
      <c r="C5" s="2" t="s">
        <v>2</v>
      </c>
      <c r="D5" s="2" t="s">
        <v>3</v>
      </c>
      <c r="E5" s="4" t="s">
        <v>346</v>
      </c>
      <c r="F5" s="3" t="s">
        <v>347</v>
      </c>
      <c r="G5" s="72" t="s">
        <v>446</v>
      </c>
      <c r="H5" s="3" t="s">
        <v>379</v>
      </c>
      <c r="I5" s="72" t="s">
        <v>378</v>
      </c>
      <c r="J5" s="21" t="s">
        <v>356</v>
      </c>
      <c r="K5" s="21" t="s">
        <v>409</v>
      </c>
      <c r="L5" s="21" t="s">
        <v>353</v>
      </c>
      <c r="M5" s="21" t="s">
        <v>354</v>
      </c>
      <c r="N5" s="21" t="s">
        <v>355</v>
      </c>
      <c r="O5" s="21" t="s">
        <v>410</v>
      </c>
      <c r="P5" s="21" t="s">
        <v>357</v>
      </c>
      <c r="Q5" s="21" t="s">
        <v>411</v>
      </c>
      <c r="R5" s="21" t="s">
        <v>412</v>
      </c>
      <c r="S5" s="21" t="s">
        <v>413</v>
      </c>
      <c r="T5" s="21" t="s">
        <v>414</v>
      </c>
      <c r="U5" s="19" t="s">
        <v>408</v>
      </c>
      <c r="V5" s="22" t="s">
        <v>356</v>
      </c>
      <c r="W5" s="23" t="s">
        <v>409</v>
      </c>
      <c r="X5" s="23" t="s">
        <v>353</v>
      </c>
      <c r="Y5" s="23" t="s">
        <v>354</v>
      </c>
      <c r="Z5" s="23" t="s">
        <v>355</v>
      </c>
      <c r="AA5" s="23" t="s">
        <v>410</v>
      </c>
      <c r="AB5" s="23" t="s">
        <v>357</v>
      </c>
      <c r="AC5" s="23" t="s">
        <v>411</v>
      </c>
      <c r="AD5" s="23" t="s">
        <v>412</v>
      </c>
      <c r="AE5" s="23" t="s">
        <v>413</v>
      </c>
      <c r="AF5" s="23" t="s">
        <v>414</v>
      </c>
      <c r="AG5" s="24" t="s">
        <v>405</v>
      </c>
      <c r="AH5" s="3" t="s">
        <v>417</v>
      </c>
      <c r="AI5" s="17" t="s">
        <v>419</v>
      </c>
      <c r="AJ5" s="18" t="s">
        <v>420</v>
      </c>
      <c r="AK5" s="18" t="s">
        <v>421</v>
      </c>
      <c r="AL5" s="111" t="s">
        <v>493</v>
      </c>
      <c r="AM5" s="3" t="s">
        <v>489</v>
      </c>
      <c r="AN5" s="72" t="s">
        <v>447</v>
      </c>
      <c r="AO5" s="3" t="s">
        <v>448</v>
      </c>
      <c r="AP5" s="3" t="s">
        <v>359</v>
      </c>
      <c r="AQ5" s="106" t="s">
        <v>490</v>
      </c>
      <c r="AR5" s="108" t="s">
        <v>406</v>
      </c>
      <c r="AS5" s="72" t="s">
        <v>449</v>
      </c>
      <c r="AT5" s="3" t="s">
        <v>415</v>
      </c>
      <c r="AU5" s="10" t="s">
        <v>416</v>
      </c>
      <c r="AV5" s="7" t="s">
        <v>369</v>
      </c>
      <c r="AW5" s="8" t="s">
        <v>360</v>
      </c>
      <c r="AX5" s="9" t="s">
        <v>370</v>
      </c>
      <c r="AY5" s="3" t="s">
        <v>361</v>
      </c>
      <c r="AZ5" s="9" t="s">
        <v>371</v>
      </c>
      <c r="BA5" s="3" t="s">
        <v>377</v>
      </c>
      <c r="BB5" s="3" t="s">
        <v>362</v>
      </c>
      <c r="BC5" s="3" t="s">
        <v>363</v>
      </c>
      <c r="BD5" s="73" t="s">
        <v>418</v>
      </c>
      <c r="BE5" s="4" t="s">
        <v>364</v>
      </c>
      <c r="BF5" s="4" t="s">
        <v>365</v>
      </c>
      <c r="BG5" s="126" t="s">
        <v>407</v>
      </c>
      <c r="BH5" s="77" t="s">
        <v>450</v>
      </c>
      <c r="BI5" s="131" t="s">
        <v>451</v>
      </c>
    </row>
    <row r="6" spans="1:61" x14ac:dyDescent="0.3">
      <c r="A6" s="28" t="s">
        <v>4</v>
      </c>
      <c r="B6" s="28" t="s">
        <v>5</v>
      </c>
      <c r="C6" s="29" t="s">
        <v>38</v>
      </c>
      <c r="D6" s="29" t="s">
        <v>40</v>
      </c>
      <c r="E6" s="102">
        <v>12078</v>
      </c>
      <c r="F6" s="30">
        <v>231.7</v>
      </c>
      <c r="G6" s="36">
        <f t="shared" ref="G6:G69" si="0">IFERROR(IF(F6&lt;10,0,IF(F6&lt;50,3,IF(F6&lt;75,5,IF(F6&lt;100,8,10)))),"")</f>
        <v>10</v>
      </c>
      <c r="H6" s="29" t="s">
        <v>349</v>
      </c>
      <c r="I6" s="69">
        <f t="shared" ref="I6:I69" si="1">VLOOKUP(H6,ponderacion,2,FALSE)</f>
        <v>10</v>
      </c>
      <c r="J6" s="41">
        <v>1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32">
        <v>0</v>
      </c>
      <c r="R6" s="41">
        <v>0</v>
      </c>
      <c r="S6" s="41">
        <v>0</v>
      </c>
      <c r="T6" s="41">
        <v>0</v>
      </c>
      <c r="U6" s="33">
        <v>13082</v>
      </c>
      <c r="V6" s="32">
        <v>5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31">
        <f t="shared" ref="AG6:AG69" si="2">SUM(V6:AF6)</f>
        <v>5</v>
      </c>
      <c r="AH6" s="25">
        <f>+(U6*3)/100</f>
        <v>392.46</v>
      </c>
      <c r="AI6" s="25">
        <f t="shared" ref="AI6:AI69" si="3">+AJ6+AK6</f>
        <v>85</v>
      </c>
      <c r="AJ6" s="34">
        <v>2</v>
      </c>
      <c r="AK6" s="25">
        <v>83</v>
      </c>
      <c r="AL6" s="112">
        <f>(AH6*3)/100</f>
        <v>11.7738</v>
      </c>
      <c r="AM6" s="35">
        <f t="shared" ref="AM6:AM69" si="4">IFERROR(((AH6-AI6)/AH6)*100,"")</f>
        <v>78.341741833562651</v>
      </c>
      <c r="AN6" s="36">
        <f t="shared" ref="AN6:AN69" si="5">IFERROR(IF(AM6&lt;10,0,IF(AM6&lt;50,3,IF(AM6&lt;75,5,IF(AM6&lt;100,8,10)))),"")</f>
        <v>8</v>
      </c>
      <c r="AO6" s="35">
        <f t="shared" ref="AO6:AO69" si="6">IFERROR(AI6/AH6*100,0)</f>
        <v>21.658258166437346</v>
      </c>
      <c r="AP6" s="30">
        <f t="shared" ref="AP6:AP69" si="7">((AH6*0.05)/E6)*100000</f>
        <v>162.46895181321412</v>
      </c>
      <c r="AQ6" s="107">
        <f t="shared" ref="AQ6:AQ69" si="8">(AJ6/E6)*100000</f>
        <v>16.559032952475576</v>
      </c>
      <c r="AR6" s="109">
        <f t="shared" ref="AR6:AR69" si="9">IFERROR(((AP6-AQ6)/AP6)*100,"")</f>
        <v>89.807878509911845</v>
      </c>
      <c r="AS6" s="34">
        <f t="shared" ref="AS6:AS69" si="10">IFERROR(IF(AR6&lt;10,0,IF(AR6&lt;50,3,IF(AR6&lt;75,5,IF(AR6&lt;100,8,10)))),"")</f>
        <v>8</v>
      </c>
      <c r="AT6" s="37">
        <v>0</v>
      </c>
      <c r="AU6" s="38">
        <f t="shared" ref="AU6:AU69" si="11">(AT6/E6)*100000</f>
        <v>0</v>
      </c>
      <c r="AV6" s="37">
        <v>0</v>
      </c>
      <c r="AW6" s="66" t="s">
        <v>435</v>
      </c>
      <c r="AX6" s="37">
        <v>2</v>
      </c>
      <c r="AY6" s="37">
        <f t="shared" ref="AY6:AY37" si="12">+AX6*8</f>
        <v>16</v>
      </c>
      <c r="AZ6" s="37">
        <v>4</v>
      </c>
      <c r="BA6" s="37">
        <f t="shared" ref="BA6:BA37" si="13">+AZ6*8</f>
        <v>32</v>
      </c>
      <c r="BB6" s="37">
        <v>0</v>
      </c>
      <c r="BC6" s="37">
        <v>7</v>
      </c>
      <c r="BD6" s="37">
        <v>10</v>
      </c>
      <c r="BE6" s="37" t="s">
        <v>428</v>
      </c>
      <c r="BF6" s="37" t="s">
        <v>429</v>
      </c>
      <c r="BG6" s="127">
        <f t="shared" ref="BG6:BG69" si="14">+G6+I6+AN6+AS6+BD6</f>
        <v>46</v>
      </c>
      <c r="BH6" s="75">
        <v>84</v>
      </c>
      <c r="BI6" s="75">
        <v>84</v>
      </c>
    </row>
    <row r="7" spans="1:61" x14ac:dyDescent="0.3">
      <c r="A7" s="28" t="s">
        <v>4</v>
      </c>
      <c r="B7" s="28" t="s">
        <v>5</v>
      </c>
      <c r="C7" s="29" t="s">
        <v>36</v>
      </c>
      <c r="D7" s="29" t="s">
        <v>37</v>
      </c>
      <c r="E7" s="102">
        <v>30649</v>
      </c>
      <c r="F7" s="39">
        <v>119</v>
      </c>
      <c r="G7" s="36">
        <f t="shared" si="0"/>
        <v>10</v>
      </c>
      <c r="H7" s="29" t="s">
        <v>349</v>
      </c>
      <c r="I7" s="69">
        <f t="shared" si="1"/>
        <v>10</v>
      </c>
      <c r="J7" s="41">
        <v>3</v>
      </c>
      <c r="K7" s="41">
        <v>1</v>
      </c>
      <c r="L7" s="41">
        <v>0</v>
      </c>
      <c r="M7" s="41">
        <v>1</v>
      </c>
      <c r="N7" s="41">
        <v>0</v>
      </c>
      <c r="O7" s="41">
        <v>0</v>
      </c>
      <c r="P7" s="41">
        <v>0</v>
      </c>
      <c r="Q7" s="32">
        <v>0</v>
      </c>
      <c r="R7" s="41">
        <v>0</v>
      </c>
      <c r="S7" s="41">
        <v>0</v>
      </c>
      <c r="T7" s="41">
        <v>0</v>
      </c>
      <c r="U7" s="33">
        <v>28932</v>
      </c>
      <c r="V7" s="32">
        <v>11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31">
        <f t="shared" si="2"/>
        <v>11</v>
      </c>
      <c r="AH7" s="25">
        <f>+(U7*3)/100</f>
        <v>867.96</v>
      </c>
      <c r="AI7" s="25">
        <f t="shared" si="3"/>
        <v>351</v>
      </c>
      <c r="AJ7" s="34">
        <v>7</v>
      </c>
      <c r="AK7" s="25">
        <v>344</v>
      </c>
      <c r="AL7" s="112">
        <f>(AH7*3)/100</f>
        <v>26.038800000000002</v>
      </c>
      <c r="AM7" s="35">
        <f t="shared" si="4"/>
        <v>59.560348403152219</v>
      </c>
      <c r="AN7" s="36">
        <f t="shared" si="5"/>
        <v>5</v>
      </c>
      <c r="AO7" s="35">
        <f t="shared" si="6"/>
        <v>40.439651596847781</v>
      </c>
      <c r="AP7" s="30">
        <f t="shared" si="7"/>
        <v>141.59678945479462</v>
      </c>
      <c r="AQ7" s="107">
        <f t="shared" si="8"/>
        <v>22.839244347287025</v>
      </c>
      <c r="AR7" s="109">
        <f t="shared" si="9"/>
        <v>83.870224434305726</v>
      </c>
      <c r="AS7" s="34">
        <f t="shared" si="10"/>
        <v>8</v>
      </c>
      <c r="AT7" s="37">
        <v>2</v>
      </c>
      <c r="AU7" s="38">
        <f t="shared" si="11"/>
        <v>6.5254983849391488</v>
      </c>
      <c r="AV7" s="37">
        <v>1</v>
      </c>
      <c r="AW7" s="66"/>
      <c r="AX7" s="37">
        <v>3</v>
      </c>
      <c r="AY7" s="37">
        <f t="shared" si="12"/>
        <v>24</v>
      </c>
      <c r="AZ7" s="37">
        <v>11</v>
      </c>
      <c r="BA7" s="37">
        <f t="shared" si="13"/>
        <v>88</v>
      </c>
      <c r="BB7" s="37">
        <v>0</v>
      </c>
      <c r="BC7" s="37">
        <v>15</v>
      </c>
      <c r="BD7" s="37">
        <v>10</v>
      </c>
      <c r="BE7" s="37" t="s">
        <v>428</v>
      </c>
      <c r="BF7" s="37" t="s">
        <v>429</v>
      </c>
      <c r="BG7" s="127">
        <f t="shared" si="14"/>
        <v>43</v>
      </c>
      <c r="BH7" s="75">
        <v>205</v>
      </c>
      <c r="BI7" s="75">
        <v>283</v>
      </c>
    </row>
    <row r="8" spans="1:61" x14ac:dyDescent="0.3">
      <c r="A8" s="28" t="s">
        <v>4</v>
      </c>
      <c r="B8" s="28" t="s">
        <v>43</v>
      </c>
      <c r="C8" s="29" t="s">
        <v>44</v>
      </c>
      <c r="D8" s="29" t="s">
        <v>47</v>
      </c>
      <c r="E8" s="102">
        <v>16148</v>
      </c>
      <c r="F8" s="30">
        <v>364.3</v>
      </c>
      <c r="G8" s="36">
        <f t="shared" si="0"/>
        <v>10</v>
      </c>
      <c r="H8" s="29" t="s">
        <v>351</v>
      </c>
      <c r="I8" s="69">
        <f t="shared" si="1"/>
        <v>5</v>
      </c>
      <c r="J8" s="45">
        <v>1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32">
        <v>0</v>
      </c>
      <c r="R8" s="45">
        <v>0</v>
      </c>
      <c r="S8" s="45">
        <v>0</v>
      </c>
      <c r="T8" s="45">
        <v>0</v>
      </c>
      <c r="U8" s="33">
        <v>6282</v>
      </c>
      <c r="V8" s="32">
        <v>3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31">
        <f t="shared" si="2"/>
        <v>3</v>
      </c>
      <c r="AH8" s="25">
        <f>+(U8*5)/100</f>
        <v>314.10000000000002</v>
      </c>
      <c r="AI8" s="25">
        <f t="shared" si="3"/>
        <v>73</v>
      </c>
      <c r="AJ8" s="34">
        <v>0</v>
      </c>
      <c r="AK8" s="25">
        <v>73</v>
      </c>
      <c r="AL8" s="112">
        <f>(AH8*5)/100</f>
        <v>15.705</v>
      </c>
      <c r="AM8" s="35">
        <f t="shared" si="4"/>
        <v>76.758993950971032</v>
      </c>
      <c r="AN8" s="36">
        <f t="shared" si="5"/>
        <v>8</v>
      </c>
      <c r="AO8" s="35">
        <f t="shared" si="6"/>
        <v>23.241006049028972</v>
      </c>
      <c r="AP8" s="30">
        <f t="shared" si="7"/>
        <v>97.256626207579899</v>
      </c>
      <c r="AQ8" s="107">
        <f t="shared" si="8"/>
        <v>0</v>
      </c>
      <c r="AR8" s="109">
        <f t="shared" si="9"/>
        <v>100</v>
      </c>
      <c r="AS8" s="34">
        <f t="shared" si="10"/>
        <v>10</v>
      </c>
      <c r="AT8" s="37">
        <v>3</v>
      </c>
      <c r="AU8" s="38">
        <f t="shared" si="11"/>
        <v>18.57815209313847</v>
      </c>
      <c r="AV8" s="37">
        <v>0</v>
      </c>
      <c r="AW8" s="66" t="s">
        <v>441</v>
      </c>
      <c r="AX8" s="37">
        <v>2</v>
      </c>
      <c r="AY8" s="37">
        <f t="shared" si="12"/>
        <v>16</v>
      </c>
      <c r="AZ8" s="37">
        <v>3</v>
      </c>
      <c r="BA8" s="37">
        <f t="shared" si="13"/>
        <v>24</v>
      </c>
      <c r="BB8" s="37">
        <v>0</v>
      </c>
      <c r="BC8" s="37">
        <v>7</v>
      </c>
      <c r="BD8" s="37">
        <v>10</v>
      </c>
      <c r="BE8" s="37" t="s">
        <v>428</v>
      </c>
      <c r="BF8" s="37" t="s">
        <v>429</v>
      </c>
      <c r="BG8" s="127">
        <f t="shared" si="14"/>
        <v>43</v>
      </c>
      <c r="BH8" s="75">
        <v>18</v>
      </c>
      <c r="BI8" s="75">
        <v>30</v>
      </c>
    </row>
    <row r="9" spans="1:61" x14ac:dyDescent="0.3">
      <c r="A9" s="28" t="s">
        <v>4</v>
      </c>
      <c r="B9" s="28" t="s">
        <v>43</v>
      </c>
      <c r="C9" s="29" t="s">
        <v>52</v>
      </c>
      <c r="D9" s="29" t="s">
        <v>56</v>
      </c>
      <c r="E9" s="102">
        <v>7698</v>
      </c>
      <c r="F9" s="30">
        <v>146.5</v>
      </c>
      <c r="G9" s="36">
        <f t="shared" si="0"/>
        <v>10</v>
      </c>
      <c r="H9" s="29" t="s">
        <v>351</v>
      </c>
      <c r="I9" s="69">
        <f t="shared" si="1"/>
        <v>5</v>
      </c>
      <c r="J9" s="45">
        <v>1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32">
        <v>0</v>
      </c>
      <c r="R9" s="45">
        <v>0</v>
      </c>
      <c r="S9" s="45">
        <v>0</v>
      </c>
      <c r="T9" s="45">
        <v>0</v>
      </c>
      <c r="U9" s="33">
        <v>5617</v>
      </c>
      <c r="V9" s="32">
        <v>1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31">
        <f t="shared" si="2"/>
        <v>1</v>
      </c>
      <c r="AH9" s="25">
        <f>+(U9*5)/100</f>
        <v>280.85000000000002</v>
      </c>
      <c r="AI9" s="25">
        <f t="shared" si="3"/>
        <v>49</v>
      </c>
      <c r="AJ9" s="34">
        <v>0</v>
      </c>
      <c r="AK9" s="25">
        <v>49</v>
      </c>
      <c r="AL9" s="112">
        <f>(AH9*5)/100</f>
        <v>14.0425</v>
      </c>
      <c r="AM9" s="35">
        <f t="shared" si="4"/>
        <v>82.552964215773557</v>
      </c>
      <c r="AN9" s="36">
        <f t="shared" si="5"/>
        <v>8</v>
      </c>
      <c r="AO9" s="35">
        <f t="shared" si="6"/>
        <v>17.447035784226454</v>
      </c>
      <c r="AP9" s="30">
        <f t="shared" si="7"/>
        <v>182.41751104182907</v>
      </c>
      <c r="AQ9" s="107">
        <f t="shared" si="8"/>
        <v>0</v>
      </c>
      <c r="AR9" s="109">
        <f t="shared" si="9"/>
        <v>100</v>
      </c>
      <c r="AS9" s="34">
        <f t="shared" si="10"/>
        <v>10</v>
      </c>
      <c r="AT9" s="37">
        <v>0</v>
      </c>
      <c r="AU9" s="38">
        <f t="shared" si="11"/>
        <v>0</v>
      </c>
      <c r="AV9" s="37">
        <v>1</v>
      </c>
      <c r="AW9" s="66"/>
      <c r="AX9" s="37">
        <v>1</v>
      </c>
      <c r="AY9" s="37">
        <f t="shared" si="12"/>
        <v>8</v>
      </c>
      <c r="AZ9" s="37">
        <v>2</v>
      </c>
      <c r="BA9" s="37">
        <f t="shared" si="13"/>
        <v>16</v>
      </c>
      <c r="BB9" s="37">
        <v>1</v>
      </c>
      <c r="BC9" s="37">
        <v>8</v>
      </c>
      <c r="BD9" s="37">
        <v>10</v>
      </c>
      <c r="BE9" s="37" t="s">
        <v>428</v>
      </c>
      <c r="BF9" s="37" t="s">
        <v>429</v>
      </c>
      <c r="BG9" s="127">
        <f t="shared" si="14"/>
        <v>43</v>
      </c>
      <c r="BH9" s="75">
        <v>43</v>
      </c>
      <c r="BI9" s="75">
        <v>71</v>
      </c>
    </row>
    <row r="10" spans="1:61" x14ac:dyDescent="0.3">
      <c r="A10" s="28" t="s">
        <v>4</v>
      </c>
      <c r="B10" s="28" t="s">
        <v>43</v>
      </c>
      <c r="C10" s="29" t="s">
        <v>58</v>
      </c>
      <c r="D10" s="29" t="s">
        <v>62</v>
      </c>
      <c r="E10" s="102">
        <v>9160</v>
      </c>
      <c r="F10" s="30">
        <v>308.2</v>
      </c>
      <c r="G10" s="36">
        <f t="shared" si="0"/>
        <v>10</v>
      </c>
      <c r="H10" s="29" t="s">
        <v>351</v>
      </c>
      <c r="I10" s="69">
        <f t="shared" si="1"/>
        <v>5</v>
      </c>
      <c r="J10" s="45">
        <v>2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32">
        <v>0</v>
      </c>
      <c r="R10" s="45">
        <v>0</v>
      </c>
      <c r="S10" s="45">
        <v>0</v>
      </c>
      <c r="T10" s="45">
        <v>0</v>
      </c>
      <c r="U10" s="33">
        <v>8490</v>
      </c>
      <c r="V10" s="32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31">
        <f t="shared" si="2"/>
        <v>0</v>
      </c>
      <c r="AH10" s="25">
        <f>+(U10*5)/100</f>
        <v>424.5</v>
      </c>
      <c r="AI10" s="25">
        <f t="shared" si="3"/>
        <v>51</v>
      </c>
      <c r="AJ10" s="34">
        <v>0</v>
      </c>
      <c r="AK10" s="25">
        <v>51</v>
      </c>
      <c r="AL10" s="112">
        <f>(AH10*5)/100</f>
        <v>21.225000000000001</v>
      </c>
      <c r="AM10" s="35">
        <f t="shared" si="4"/>
        <v>87.985865724381625</v>
      </c>
      <c r="AN10" s="36">
        <f t="shared" si="5"/>
        <v>8</v>
      </c>
      <c r="AO10" s="35">
        <f t="shared" si="6"/>
        <v>12.014134275618375</v>
      </c>
      <c r="AP10" s="30">
        <f t="shared" si="7"/>
        <v>231.71397379912665</v>
      </c>
      <c r="AQ10" s="107">
        <f t="shared" si="8"/>
        <v>0</v>
      </c>
      <c r="AR10" s="109">
        <f t="shared" si="9"/>
        <v>100</v>
      </c>
      <c r="AS10" s="34">
        <f t="shared" si="10"/>
        <v>10</v>
      </c>
      <c r="AT10" s="37">
        <v>0</v>
      </c>
      <c r="AU10" s="38">
        <f t="shared" si="11"/>
        <v>0</v>
      </c>
      <c r="AV10" s="37">
        <v>0</v>
      </c>
      <c r="AW10" s="66" t="s">
        <v>444</v>
      </c>
      <c r="AX10" s="37">
        <v>2</v>
      </c>
      <c r="AY10" s="37">
        <f t="shared" si="12"/>
        <v>16</v>
      </c>
      <c r="AZ10" s="37">
        <v>4</v>
      </c>
      <c r="BA10" s="37">
        <f t="shared" si="13"/>
        <v>32</v>
      </c>
      <c r="BB10" s="37">
        <v>0</v>
      </c>
      <c r="BC10" s="37">
        <v>4</v>
      </c>
      <c r="BD10" s="37">
        <v>10</v>
      </c>
      <c r="BE10" s="37" t="s">
        <v>428</v>
      </c>
      <c r="BF10" s="37" t="s">
        <v>429</v>
      </c>
      <c r="BG10" s="127">
        <f t="shared" si="14"/>
        <v>43</v>
      </c>
      <c r="BH10" s="75">
        <v>85</v>
      </c>
      <c r="BI10" s="75">
        <v>127</v>
      </c>
    </row>
    <row r="11" spans="1:61" x14ac:dyDescent="0.3">
      <c r="A11" s="28" t="s">
        <v>269</v>
      </c>
      <c r="B11" s="28" t="s">
        <v>303</v>
      </c>
      <c r="C11" s="29" t="s">
        <v>283</v>
      </c>
      <c r="D11" s="29" t="s">
        <v>304</v>
      </c>
      <c r="E11" s="102">
        <v>2832</v>
      </c>
      <c r="F11" s="31">
        <v>392.8</v>
      </c>
      <c r="G11" s="36">
        <f t="shared" si="0"/>
        <v>10</v>
      </c>
      <c r="H11" s="29" t="s">
        <v>349</v>
      </c>
      <c r="I11" s="69">
        <f t="shared" si="1"/>
        <v>10</v>
      </c>
      <c r="J11" s="32">
        <v>1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3">
        <v>2639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1">
        <f t="shared" si="2"/>
        <v>0</v>
      </c>
      <c r="AH11" s="25">
        <f>+(U11*5)/100</f>
        <v>131.94999999999999</v>
      </c>
      <c r="AI11" s="25">
        <f t="shared" si="3"/>
        <v>27</v>
      </c>
      <c r="AJ11" s="34">
        <v>0</v>
      </c>
      <c r="AK11" s="25">
        <v>27</v>
      </c>
      <c r="AL11" s="112">
        <f>(AH11*5)/100</f>
        <v>6.5975000000000001</v>
      </c>
      <c r="AM11" s="35">
        <f t="shared" si="4"/>
        <v>79.537703675634702</v>
      </c>
      <c r="AN11" s="36">
        <f t="shared" si="5"/>
        <v>8</v>
      </c>
      <c r="AO11" s="35">
        <f t="shared" si="6"/>
        <v>20.46229632436529</v>
      </c>
      <c r="AP11" s="30">
        <f t="shared" si="7"/>
        <v>232.96257062146893</v>
      </c>
      <c r="AQ11" s="107">
        <f t="shared" si="8"/>
        <v>0</v>
      </c>
      <c r="AR11" s="109">
        <f t="shared" si="9"/>
        <v>100</v>
      </c>
      <c r="AS11" s="34">
        <f t="shared" si="10"/>
        <v>10</v>
      </c>
      <c r="AT11" s="37">
        <v>3</v>
      </c>
      <c r="AU11" s="38">
        <f t="shared" si="11"/>
        <v>105.93220338983051</v>
      </c>
      <c r="AV11" s="37">
        <v>0</v>
      </c>
      <c r="AW11" s="66"/>
      <c r="AX11" s="37">
        <v>1</v>
      </c>
      <c r="AY11" s="37">
        <f t="shared" si="12"/>
        <v>8</v>
      </c>
      <c r="AZ11" s="37">
        <v>2</v>
      </c>
      <c r="BA11" s="37">
        <f t="shared" si="13"/>
        <v>16</v>
      </c>
      <c r="BB11" s="37">
        <v>0</v>
      </c>
      <c r="BC11" s="37">
        <v>4</v>
      </c>
      <c r="BD11" s="37">
        <v>5</v>
      </c>
      <c r="BE11" s="37" t="s">
        <v>375</v>
      </c>
      <c r="BF11" s="37" t="s">
        <v>376</v>
      </c>
      <c r="BG11" s="127">
        <f t="shared" si="14"/>
        <v>43</v>
      </c>
      <c r="BH11" s="75">
        <v>22</v>
      </c>
      <c r="BI11" s="75">
        <v>23</v>
      </c>
    </row>
    <row r="12" spans="1:61" x14ac:dyDescent="0.3">
      <c r="A12" s="28" t="s">
        <v>160</v>
      </c>
      <c r="B12" s="28" t="s">
        <v>176</v>
      </c>
      <c r="C12" s="29" t="s">
        <v>231</v>
      </c>
      <c r="D12" s="29" t="s">
        <v>233</v>
      </c>
      <c r="E12" s="102">
        <v>9782</v>
      </c>
      <c r="F12" s="30">
        <v>121.2</v>
      </c>
      <c r="G12" s="36">
        <f t="shared" si="0"/>
        <v>10</v>
      </c>
      <c r="H12" s="29" t="s">
        <v>350</v>
      </c>
      <c r="I12" s="69">
        <f t="shared" si="1"/>
        <v>8</v>
      </c>
      <c r="J12" s="32">
        <v>3</v>
      </c>
      <c r="K12" s="32">
        <v>1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3">
        <v>8593</v>
      </c>
      <c r="V12" s="32">
        <v>1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1">
        <f t="shared" si="2"/>
        <v>1</v>
      </c>
      <c r="AH12" s="25">
        <f>+(U12*3)/100</f>
        <v>257.79000000000002</v>
      </c>
      <c r="AI12" s="25">
        <f t="shared" si="3"/>
        <v>71</v>
      </c>
      <c r="AJ12" s="34">
        <v>0</v>
      </c>
      <c r="AK12" s="25">
        <v>71</v>
      </c>
      <c r="AL12" s="112">
        <f>(AH12*3)/100</f>
        <v>7.7337000000000016</v>
      </c>
      <c r="AM12" s="35">
        <f t="shared" si="4"/>
        <v>72.458202412816647</v>
      </c>
      <c r="AN12" s="36">
        <f t="shared" si="5"/>
        <v>5</v>
      </c>
      <c r="AO12" s="35">
        <f t="shared" si="6"/>
        <v>27.541797587183364</v>
      </c>
      <c r="AP12" s="30">
        <f t="shared" si="7"/>
        <v>131.76753220200371</v>
      </c>
      <c r="AQ12" s="107">
        <f t="shared" si="8"/>
        <v>0</v>
      </c>
      <c r="AR12" s="109">
        <f t="shared" si="9"/>
        <v>100</v>
      </c>
      <c r="AS12" s="34">
        <f t="shared" si="10"/>
        <v>10</v>
      </c>
      <c r="AT12" s="37">
        <v>1</v>
      </c>
      <c r="AU12" s="38">
        <f t="shared" si="11"/>
        <v>10.222858311183806</v>
      </c>
      <c r="AV12" s="37">
        <v>0</v>
      </c>
      <c r="AW12" s="66" t="s">
        <v>400</v>
      </c>
      <c r="AX12" s="37">
        <v>5</v>
      </c>
      <c r="AY12" s="37">
        <f t="shared" si="12"/>
        <v>40</v>
      </c>
      <c r="AZ12" s="37">
        <v>8</v>
      </c>
      <c r="BA12" s="37">
        <f t="shared" si="13"/>
        <v>64</v>
      </c>
      <c r="BB12" s="37">
        <v>0</v>
      </c>
      <c r="BC12" s="37">
        <v>13</v>
      </c>
      <c r="BD12" s="37">
        <v>10</v>
      </c>
      <c r="BE12" s="37" t="s">
        <v>375</v>
      </c>
      <c r="BF12" s="37" t="s">
        <v>376</v>
      </c>
      <c r="BG12" s="127">
        <f t="shared" si="14"/>
        <v>43</v>
      </c>
      <c r="BH12" s="75">
        <v>46</v>
      </c>
      <c r="BI12" s="75">
        <v>202</v>
      </c>
    </row>
    <row r="13" spans="1:61" x14ac:dyDescent="0.3">
      <c r="A13" s="28" t="s">
        <v>160</v>
      </c>
      <c r="B13" s="28" t="s">
        <v>161</v>
      </c>
      <c r="C13" s="29" t="s">
        <v>172</v>
      </c>
      <c r="D13" s="29" t="s">
        <v>173</v>
      </c>
      <c r="E13" s="102">
        <v>13268</v>
      </c>
      <c r="F13" s="30">
        <v>126.4</v>
      </c>
      <c r="G13" s="36">
        <f t="shared" si="0"/>
        <v>10</v>
      </c>
      <c r="H13" s="29" t="s">
        <v>351</v>
      </c>
      <c r="I13" s="69">
        <f t="shared" si="1"/>
        <v>5</v>
      </c>
      <c r="J13" s="32">
        <v>3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3">
        <v>9387</v>
      </c>
      <c r="V13" s="32">
        <v>7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1">
        <f t="shared" si="2"/>
        <v>7</v>
      </c>
      <c r="AH13" s="25">
        <f>+(U13*3)/100</f>
        <v>281.61</v>
      </c>
      <c r="AI13" s="25">
        <f t="shared" si="3"/>
        <v>70</v>
      </c>
      <c r="AJ13" s="34">
        <v>0</v>
      </c>
      <c r="AK13" s="25">
        <v>70</v>
      </c>
      <c r="AL13" s="112">
        <f>(AH13*3)/100</f>
        <v>8.4482999999999997</v>
      </c>
      <c r="AM13" s="35">
        <f t="shared" si="4"/>
        <v>75.142928163062393</v>
      </c>
      <c r="AN13" s="36">
        <f t="shared" si="5"/>
        <v>8</v>
      </c>
      <c r="AO13" s="35">
        <f t="shared" si="6"/>
        <v>24.857071836937607</v>
      </c>
      <c r="AP13" s="30">
        <f t="shared" si="7"/>
        <v>106.12375640639132</v>
      </c>
      <c r="AQ13" s="107">
        <f t="shared" si="8"/>
        <v>0</v>
      </c>
      <c r="AR13" s="109">
        <f t="shared" si="9"/>
        <v>100</v>
      </c>
      <c r="AS13" s="34">
        <f t="shared" si="10"/>
        <v>10</v>
      </c>
      <c r="AT13" s="37">
        <v>1</v>
      </c>
      <c r="AU13" s="38">
        <f t="shared" si="11"/>
        <v>7.5369309617123905</v>
      </c>
      <c r="AV13" s="37">
        <v>1</v>
      </c>
      <c r="AW13" s="66"/>
      <c r="AX13" s="37">
        <v>6</v>
      </c>
      <c r="AY13" s="37">
        <f t="shared" si="12"/>
        <v>48</v>
      </c>
      <c r="AZ13" s="37">
        <v>5</v>
      </c>
      <c r="BA13" s="37">
        <f t="shared" si="13"/>
        <v>40</v>
      </c>
      <c r="BB13" s="48">
        <v>1</v>
      </c>
      <c r="BC13" s="48">
        <v>7</v>
      </c>
      <c r="BD13" s="48">
        <v>10</v>
      </c>
      <c r="BE13" s="48" t="s">
        <v>375</v>
      </c>
      <c r="BF13" s="48" t="s">
        <v>376</v>
      </c>
      <c r="BG13" s="127">
        <f t="shared" si="14"/>
        <v>43</v>
      </c>
      <c r="BH13" s="75">
        <v>34</v>
      </c>
      <c r="BI13" s="75">
        <v>130</v>
      </c>
    </row>
    <row r="14" spans="1:61" x14ac:dyDescent="0.3">
      <c r="A14" s="28" t="s">
        <v>105</v>
      </c>
      <c r="B14" s="28" t="s">
        <v>140</v>
      </c>
      <c r="C14" s="29" t="s">
        <v>143</v>
      </c>
      <c r="D14" s="29" t="s">
        <v>148</v>
      </c>
      <c r="E14" s="102">
        <v>19790</v>
      </c>
      <c r="F14" s="30">
        <v>241.4</v>
      </c>
      <c r="G14" s="36">
        <f t="shared" si="0"/>
        <v>10</v>
      </c>
      <c r="H14" s="29" t="s">
        <v>351</v>
      </c>
      <c r="I14" s="69">
        <f t="shared" si="1"/>
        <v>5</v>
      </c>
      <c r="J14" s="32">
        <v>1</v>
      </c>
      <c r="K14" s="32">
        <v>1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3">
        <v>18076</v>
      </c>
      <c r="V14" s="32">
        <v>4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1">
        <f t="shared" si="2"/>
        <v>4</v>
      </c>
      <c r="AH14" s="25">
        <f t="shared" ref="AH14:AH20" si="15">+(U14*5)/100</f>
        <v>903.8</v>
      </c>
      <c r="AI14" s="25">
        <f t="shared" si="3"/>
        <v>143</v>
      </c>
      <c r="AJ14" s="34">
        <v>1</v>
      </c>
      <c r="AK14" s="25">
        <v>142</v>
      </c>
      <c r="AL14" s="112">
        <f t="shared" ref="AL14:AL20" si="16">(AH14*5)/100</f>
        <v>45.19</v>
      </c>
      <c r="AM14" s="35">
        <f t="shared" si="4"/>
        <v>84.177915468023897</v>
      </c>
      <c r="AN14" s="36">
        <f t="shared" si="5"/>
        <v>8</v>
      </c>
      <c r="AO14" s="35">
        <f t="shared" si="6"/>
        <v>15.822084531976103</v>
      </c>
      <c r="AP14" s="30">
        <f t="shared" si="7"/>
        <v>228.34765032844871</v>
      </c>
      <c r="AQ14" s="107">
        <f t="shared" si="8"/>
        <v>5.0530570995452244</v>
      </c>
      <c r="AR14" s="109">
        <f t="shared" si="9"/>
        <v>97.78712104447888</v>
      </c>
      <c r="AS14" s="34">
        <f t="shared" si="10"/>
        <v>8</v>
      </c>
      <c r="AT14" s="37">
        <v>5</v>
      </c>
      <c r="AU14" s="38">
        <f t="shared" si="11"/>
        <v>25.265285497726126</v>
      </c>
      <c r="AV14" s="37">
        <v>1</v>
      </c>
      <c r="AW14" s="66"/>
      <c r="AX14" s="37">
        <v>2</v>
      </c>
      <c r="AY14" s="37">
        <f t="shared" si="12"/>
        <v>16</v>
      </c>
      <c r="AZ14" s="37">
        <v>9</v>
      </c>
      <c r="BA14" s="37">
        <f t="shared" si="13"/>
        <v>72</v>
      </c>
      <c r="BB14" s="37">
        <v>2</v>
      </c>
      <c r="BC14" s="37">
        <v>10</v>
      </c>
      <c r="BD14" s="37">
        <v>10</v>
      </c>
      <c r="BE14" s="37" t="s">
        <v>376</v>
      </c>
      <c r="BF14" s="37" t="s">
        <v>429</v>
      </c>
      <c r="BG14" s="127">
        <f t="shared" si="14"/>
        <v>41</v>
      </c>
      <c r="BH14" s="75">
        <v>73</v>
      </c>
      <c r="BI14" s="75">
        <v>300</v>
      </c>
    </row>
    <row r="15" spans="1:61" x14ac:dyDescent="0.3">
      <c r="A15" s="28" t="s">
        <v>4</v>
      </c>
      <c r="B15" s="28" t="s">
        <v>43</v>
      </c>
      <c r="C15" s="29" t="s">
        <v>58</v>
      </c>
      <c r="D15" s="29" t="s">
        <v>60</v>
      </c>
      <c r="E15" s="102">
        <v>12091</v>
      </c>
      <c r="F15" s="30">
        <v>254.4</v>
      </c>
      <c r="G15" s="36">
        <f t="shared" si="0"/>
        <v>10</v>
      </c>
      <c r="H15" s="29" t="s">
        <v>352</v>
      </c>
      <c r="I15" s="69">
        <f t="shared" si="1"/>
        <v>3</v>
      </c>
      <c r="J15" s="45">
        <v>1</v>
      </c>
      <c r="K15" s="45">
        <v>1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32">
        <v>0</v>
      </c>
      <c r="R15" s="45">
        <v>0</v>
      </c>
      <c r="S15" s="45">
        <v>0</v>
      </c>
      <c r="T15" s="45">
        <v>0</v>
      </c>
      <c r="U15" s="33">
        <v>8973</v>
      </c>
      <c r="V15" s="32">
        <v>8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31">
        <f t="shared" si="2"/>
        <v>8</v>
      </c>
      <c r="AH15" s="25">
        <f t="shared" si="15"/>
        <v>448.65</v>
      </c>
      <c r="AI15" s="25">
        <f t="shared" si="3"/>
        <v>68</v>
      </c>
      <c r="AJ15" s="34">
        <v>0</v>
      </c>
      <c r="AK15" s="25">
        <v>68</v>
      </c>
      <c r="AL15" s="112">
        <f t="shared" si="16"/>
        <v>22.432500000000001</v>
      </c>
      <c r="AM15" s="35">
        <f t="shared" si="4"/>
        <v>84.843419146327875</v>
      </c>
      <c r="AN15" s="36">
        <f t="shared" si="5"/>
        <v>8</v>
      </c>
      <c r="AO15" s="35">
        <f t="shared" si="6"/>
        <v>15.156580853672127</v>
      </c>
      <c r="AP15" s="30">
        <f t="shared" si="7"/>
        <v>185.53055992060212</v>
      </c>
      <c r="AQ15" s="107">
        <f t="shared" si="8"/>
        <v>0</v>
      </c>
      <c r="AR15" s="109">
        <f t="shared" si="9"/>
        <v>100</v>
      </c>
      <c r="AS15" s="34">
        <f t="shared" si="10"/>
        <v>10</v>
      </c>
      <c r="AT15" s="37">
        <v>4</v>
      </c>
      <c r="AU15" s="38">
        <f t="shared" si="11"/>
        <v>33.082458026631379</v>
      </c>
      <c r="AV15" s="37">
        <v>0</v>
      </c>
      <c r="AW15" s="66"/>
      <c r="AX15" s="37">
        <v>1</v>
      </c>
      <c r="AY15" s="37">
        <f t="shared" si="12"/>
        <v>8</v>
      </c>
      <c r="AZ15" s="37">
        <v>5</v>
      </c>
      <c r="BA15" s="37">
        <f t="shared" si="13"/>
        <v>40</v>
      </c>
      <c r="BB15" s="37">
        <v>1</v>
      </c>
      <c r="BC15" s="37">
        <v>10</v>
      </c>
      <c r="BD15" s="37">
        <v>10</v>
      </c>
      <c r="BE15" s="37" t="s">
        <v>428</v>
      </c>
      <c r="BF15" s="37" t="s">
        <v>429</v>
      </c>
      <c r="BG15" s="127">
        <f t="shared" si="14"/>
        <v>41</v>
      </c>
      <c r="BH15" s="75">
        <v>56</v>
      </c>
      <c r="BI15" s="75">
        <v>81</v>
      </c>
    </row>
    <row r="16" spans="1:61" x14ac:dyDescent="0.3">
      <c r="A16" s="28" t="s">
        <v>4</v>
      </c>
      <c r="B16" s="28" t="s">
        <v>43</v>
      </c>
      <c r="C16" s="29" t="s">
        <v>44</v>
      </c>
      <c r="D16" s="29" t="s">
        <v>49</v>
      </c>
      <c r="E16" s="102">
        <v>16352</v>
      </c>
      <c r="F16" s="30">
        <v>556.6</v>
      </c>
      <c r="G16" s="36">
        <f t="shared" si="0"/>
        <v>10</v>
      </c>
      <c r="H16" s="29" t="s">
        <v>352</v>
      </c>
      <c r="I16" s="69">
        <f t="shared" si="1"/>
        <v>3</v>
      </c>
      <c r="J16" s="45">
        <v>1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32">
        <v>0</v>
      </c>
      <c r="R16" s="45">
        <v>0</v>
      </c>
      <c r="S16" s="45">
        <v>0</v>
      </c>
      <c r="T16" s="45">
        <v>0</v>
      </c>
      <c r="U16" s="33">
        <v>10194</v>
      </c>
      <c r="V16" s="32">
        <v>2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31">
        <f t="shared" si="2"/>
        <v>2</v>
      </c>
      <c r="AH16" s="25">
        <f t="shared" si="15"/>
        <v>509.7</v>
      </c>
      <c r="AI16" s="25">
        <f t="shared" si="3"/>
        <v>85</v>
      </c>
      <c r="AJ16" s="34">
        <v>0</v>
      </c>
      <c r="AK16" s="25">
        <v>85</v>
      </c>
      <c r="AL16" s="112">
        <f t="shared" si="16"/>
        <v>25.484999999999999</v>
      </c>
      <c r="AM16" s="35">
        <f t="shared" si="4"/>
        <v>83.323523641357667</v>
      </c>
      <c r="AN16" s="36">
        <f t="shared" si="5"/>
        <v>8</v>
      </c>
      <c r="AO16" s="35">
        <f t="shared" si="6"/>
        <v>16.67647635864234</v>
      </c>
      <c r="AP16" s="30">
        <f t="shared" si="7"/>
        <v>155.85249510763208</v>
      </c>
      <c r="AQ16" s="107">
        <f t="shared" si="8"/>
        <v>0</v>
      </c>
      <c r="AR16" s="109">
        <f t="shared" si="9"/>
        <v>100</v>
      </c>
      <c r="AS16" s="34">
        <f t="shared" si="10"/>
        <v>10</v>
      </c>
      <c r="AT16" s="37">
        <v>4</v>
      </c>
      <c r="AU16" s="38">
        <f t="shared" si="11"/>
        <v>24.461839530332679</v>
      </c>
      <c r="AV16" s="37">
        <v>1</v>
      </c>
      <c r="AW16" s="66"/>
      <c r="AX16" s="37">
        <v>2</v>
      </c>
      <c r="AY16" s="37">
        <f t="shared" si="12"/>
        <v>16</v>
      </c>
      <c r="AZ16" s="37">
        <v>3</v>
      </c>
      <c r="BA16" s="37">
        <f t="shared" si="13"/>
        <v>24</v>
      </c>
      <c r="BB16" s="37">
        <v>1</v>
      </c>
      <c r="BC16" s="37">
        <v>7</v>
      </c>
      <c r="BD16" s="37">
        <v>10</v>
      </c>
      <c r="BE16" s="37" t="s">
        <v>428</v>
      </c>
      <c r="BF16" s="37" t="s">
        <v>429</v>
      </c>
      <c r="BG16" s="127">
        <f t="shared" si="14"/>
        <v>41</v>
      </c>
      <c r="BH16" s="75">
        <v>69</v>
      </c>
      <c r="BI16" s="75">
        <v>103</v>
      </c>
    </row>
    <row r="17" spans="1:61" x14ac:dyDescent="0.3">
      <c r="A17" s="28" t="s">
        <v>4</v>
      </c>
      <c r="B17" s="28" t="s">
        <v>43</v>
      </c>
      <c r="C17" s="29" t="s">
        <v>58</v>
      </c>
      <c r="D17" s="29" t="s">
        <v>63</v>
      </c>
      <c r="E17" s="102">
        <v>15532</v>
      </c>
      <c r="F17" s="30">
        <v>254.1</v>
      </c>
      <c r="G17" s="36">
        <f t="shared" si="0"/>
        <v>10</v>
      </c>
      <c r="H17" s="29" t="s">
        <v>351</v>
      </c>
      <c r="I17" s="69">
        <f t="shared" si="1"/>
        <v>5</v>
      </c>
      <c r="J17" s="45">
        <v>1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32">
        <v>0</v>
      </c>
      <c r="R17" s="45">
        <v>0</v>
      </c>
      <c r="S17" s="45">
        <v>0</v>
      </c>
      <c r="T17" s="45">
        <v>0</v>
      </c>
      <c r="U17" s="33">
        <v>7044</v>
      </c>
      <c r="V17" s="32">
        <v>2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31">
        <f t="shared" si="2"/>
        <v>2</v>
      </c>
      <c r="AH17" s="25">
        <f t="shared" si="15"/>
        <v>352.2</v>
      </c>
      <c r="AI17" s="25">
        <f t="shared" si="3"/>
        <v>63</v>
      </c>
      <c r="AJ17" s="34">
        <v>1</v>
      </c>
      <c r="AK17" s="25">
        <v>62</v>
      </c>
      <c r="AL17" s="112">
        <f t="shared" si="16"/>
        <v>17.61</v>
      </c>
      <c r="AM17" s="35">
        <f t="shared" si="4"/>
        <v>82.112436115843266</v>
      </c>
      <c r="AN17" s="36">
        <f t="shared" si="5"/>
        <v>8</v>
      </c>
      <c r="AO17" s="35">
        <f t="shared" si="6"/>
        <v>17.88756388415673</v>
      </c>
      <c r="AP17" s="30">
        <f t="shared" si="7"/>
        <v>113.37883080092712</v>
      </c>
      <c r="AQ17" s="107">
        <f t="shared" si="8"/>
        <v>6.4383208859129546</v>
      </c>
      <c r="AR17" s="109">
        <f t="shared" si="9"/>
        <v>94.321408290743889</v>
      </c>
      <c r="AS17" s="34">
        <f t="shared" si="10"/>
        <v>8</v>
      </c>
      <c r="AT17" s="37">
        <v>4</v>
      </c>
      <c r="AU17" s="38">
        <f t="shared" si="11"/>
        <v>25.753283543651818</v>
      </c>
      <c r="AV17" s="37">
        <v>1</v>
      </c>
      <c r="AW17" s="66"/>
      <c r="AX17" s="37">
        <v>1</v>
      </c>
      <c r="AY17" s="37">
        <f t="shared" si="12"/>
        <v>8</v>
      </c>
      <c r="AZ17" s="37">
        <v>2</v>
      </c>
      <c r="BA17" s="37">
        <f t="shared" si="13"/>
        <v>16</v>
      </c>
      <c r="BB17" s="37">
        <v>1</v>
      </c>
      <c r="BC17" s="37">
        <v>10</v>
      </c>
      <c r="BD17" s="37">
        <v>10</v>
      </c>
      <c r="BE17" s="37" t="s">
        <v>428</v>
      </c>
      <c r="BF17" s="37" t="s">
        <v>429</v>
      </c>
      <c r="BG17" s="127">
        <f t="shared" si="14"/>
        <v>41</v>
      </c>
      <c r="BH17" s="75">
        <v>24</v>
      </c>
      <c r="BI17" s="75">
        <v>46</v>
      </c>
    </row>
    <row r="18" spans="1:61" x14ac:dyDescent="0.3">
      <c r="A18" s="28" t="s">
        <v>4</v>
      </c>
      <c r="B18" s="28" t="s">
        <v>43</v>
      </c>
      <c r="C18" s="29" t="s">
        <v>44</v>
      </c>
      <c r="D18" s="29" t="s">
        <v>51</v>
      </c>
      <c r="E18" s="102">
        <v>28196</v>
      </c>
      <c r="F18" s="40">
        <v>1241.5999999999999</v>
      </c>
      <c r="G18" s="36">
        <f t="shared" si="0"/>
        <v>10</v>
      </c>
      <c r="H18" s="29" t="s">
        <v>352</v>
      </c>
      <c r="I18" s="69">
        <f t="shared" si="1"/>
        <v>3</v>
      </c>
      <c r="J18" s="45">
        <v>1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32">
        <v>0</v>
      </c>
      <c r="R18" s="45">
        <v>0</v>
      </c>
      <c r="S18" s="45">
        <v>0</v>
      </c>
      <c r="T18" s="45">
        <v>0</v>
      </c>
      <c r="U18" s="33">
        <v>12019</v>
      </c>
      <c r="V18" s="32">
        <v>9</v>
      </c>
      <c r="W18" s="41">
        <v>0</v>
      </c>
      <c r="X18" s="41">
        <v>1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31">
        <f t="shared" si="2"/>
        <v>10</v>
      </c>
      <c r="AH18" s="25">
        <f t="shared" si="15"/>
        <v>600.95000000000005</v>
      </c>
      <c r="AI18" s="25">
        <f t="shared" si="3"/>
        <v>82</v>
      </c>
      <c r="AJ18" s="34">
        <v>0</v>
      </c>
      <c r="AK18" s="25">
        <v>82</v>
      </c>
      <c r="AL18" s="112">
        <f t="shared" si="16"/>
        <v>30.047499999999999</v>
      </c>
      <c r="AM18" s="35">
        <f t="shared" si="4"/>
        <v>86.354938014809889</v>
      </c>
      <c r="AN18" s="36">
        <f t="shared" si="5"/>
        <v>8</v>
      </c>
      <c r="AO18" s="35">
        <f t="shared" si="6"/>
        <v>13.645061985190116</v>
      </c>
      <c r="AP18" s="30">
        <f t="shared" si="7"/>
        <v>106.56653426017876</v>
      </c>
      <c r="AQ18" s="107">
        <f t="shared" si="8"/>
        <v>0</v>
      </c>
      <c r="AR18" s="109">
        <f t="shared" si="9"/>
        <v>100</v>
      </c>
      <c r="AS18" s="34">
        <f t="shared" si="10"/>
        <v>10</v>
      </c>
      <c r="AT18" s="37">
        <v>7</v>
      </c>
      <c r="AU18" s="38">
        <f t="shared" si="11"/>
        <v>24.826216484607745</v>
      </c>
      <c r="AV18" s="37">
        <v>1</v>
      </c>
      <c r="AW18" s="66"/>
      <c r="AX18" s="37">
        <v>3</v>
      </c>
      <c r="AY18" s="37">
        <f t="shared" si="12"/>
        <v>24</v>
      </c>
      <c r="AZ18" s="37">
        <v>4</v>
      </c>
      <c r="BA18" s="37">
        <f t="shared" si="13"/>
        <v>32</v>
      </c>
      <c r="BB18" s="37">
        <v>1</v>
      </c>
      <c r="BC18" s="37">
        <v>3</v>
      </c>
      <c r="BD18" s="37">
        <v>10</v>
      </c>
      <c r="BE18" s="37" t="s">
        <v>428</v>
      </c>
      <c r="BF18" s="37" t="s">
        <v>429</v>
      </c>
      <c r="BG18" s="127">
        <f t="shared" si="14"/>
        <v>41</v>
      </c>
      <c r="BH18" s="75">
        <v>103</v>
      </c>
      <c r="BI18" s="75">
        <v>186</v>
      </c>
    </row>
    <row r="19" spans="1:61" x14ac:dyDescent="0.3">
      <c r="A19" s="28" t="s">
        <v>70</v>
      </c>
      <c r="B19" s="28" t="s">
        <v>71</v>
      </c>
      <c r="C19" s="29" t="s">
        <v>94</v>
      </c>
      <c r="D19" s="29" t="s">
        <v>96</v>
      </c>
      <c r="E19" s="102">
        <v>21802</v>
      </c>
      <c r="F19" s="30">
        <v>714.4</v>
      </c>
      <c r="G19" s="36">
        <f t="shared" si="0"/>
        <v>10</v>
      </c>
      <c r="H19" s="29" t="s">
        <v>352</v>
      </c>
      <c r="I19" s="69">
        <f t="shared" si="1"/>
        <v>3</v>
      </c>
      <c r="J19" s="32">
        <v>1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3">
        <v>10924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1">
        <f t="shared" si="2"/>
        <v>0</v>
      </c>
      <c r="AH19" s="25">
        <f t="shared" si="15"/>
        <v>546.20000000000005</v>
      </c>
      <c r="AI19" s="25">
        <f t="shared" si="3"/>
        <v>74</v>
      </c>
      <c r="AJ19" s="34">
        <v>0</v>
      </c>
      <c r="AK19" s="25">
        <v>74</v>
      </c>
      <c r="AL19" s="112">
        <f t="shared" si="16"/>
        <v>27.31</v>
      </c>
      <c r="AM19" s="35">
        <f t="shared" si="4"/>
        <v>86.451849139509335</v>
      </c>
      <c r="AN19" s="36">
        <f t="shared" si="5"/>
        <v>8</v>
      </c>
      <c r="AO19" s="35">
        <f t="shared" si="6"/>
        <v>13.548150860490663</v>
      </c>
      <c r="AP19" s="30">
        <f t="shared" si="7"/>
        <v>125.26373727180994</v>
      </c>
      <c r="AQ19" s="107">
        <f t="shared" si="8"/>
        <v>0</v>
      </c>
      <c r="AR19" s="109">
        <f t="shared" si="9"/>
        <v>100</v>
      </c>
      <c r="AS19" s="34">
        <f t="shared" si="10"/>
        <v>10</v>
      </c>
      <c r="AT19" s="37">
        <v>8</v>
      </c>
      <c r="AU19" s="38">
        <f t="shared" si="11"/>
        <v>36.693881295294005</v>
      </c>
      <c r="AV19" s="37">
        <v>0</v>
      </c>
      <c r="AW19" s="66" t="s">
        <v>394</v>
      </c>
      <c r="AX19" s="37">
        <v>1</v>
      </c>
      <c r="AY19" s="37">
        <f t="shared" si="12"/>
        <v>8</v>
      </c>
      <c r="AZ19" s="37">
        <v>3</v>
      </c>
      <c r="BA19" s="37">
        <f t="shared" si="13"/>
        <v>24</v>
      </c>
      <c r="BB19" s="37">
        <v>0</v>
      </c>
      <c r="BC19" s="37">
        <v>8</v>
      </c>
      <c r="BD19" s="37">
        <v>10</v>
      </c>
      <c r="BE19" s="37" t="s">
        <v>375</v>
      </c>
      <c r="BF19" s="37" t="s">
        <v>376</v>
      </c>
      <c r="BG19" s="127">
        <f t="shared" si="14"/>
        <v>41</v>
      </c>
      <c r="BH19" s="75">
        <v>128</v>
      </c>
      <c r="BI19" s="75">
        <v>191</v>
      </c>
    </row>
    <row r="20" spans="1:61" x14ac:dyDescent="0.3">
      <c r="A20" s="28" t="s">
        <v>70</v>
      </c>
      <c r="B20" s="28" t="s">
        <v>71</v>
      </c>
      <c r="C20" s="29" t="s">
        <v>94</v>
      </c>
      <c r="D20" s="29" t="s">
        <v>97</v>
      </c>
      <c r="E20" s="102">
        <v>28706</v>
      </c>
      <c r="F20" s="40">
        <v>1180.4000000000001</v>
      </c>
      <c r="G20" s="36">
        <f t="shared" si="0"/>
        <v>10</v>
      </c>
      <c r="H20" s="29" t="s">
        <v>352</v>
      </c>
      <c r="I20" s="69">
        <f t="shared" si="1"/>
        <v>3</v>
      </c>
      <c r="J20" s="32">
        <v>1</v>
      </c>
      <c r="K20" s="32">
        <v>0</v>
      </c>
      <c r="L20" s="32">
        <v>1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3">
        <v>17934</v>
      </c>
      <c r="V20" s="32">
        <v>2</v>
      </c>
      <c r="W20" s="32">
        <v>0</v>
      </c>
      <c r="X20" s="32">
        <v>1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1">
        <f t="shared" si="2"/>
        <v>3</v>
      </c>
      <c r="AH20" s="25">
        <f t="shared" si="15"/>
        <v>896.7</v>
      </c>
      <c r="AI20" s="25">
        <f t="shared" si="3"/>
        <v>99</v>
      </c>
      <c r="AJ20" s="34">
        <v>0</v>
      </c>
      <c r="AK20" s="25">
        <v>99</v>
      </c>
      <c r="AL20" s="112">
        <f t="shared" si="16"/>
        <v>44.835000000000001</v>
      </c>
      <c r="AM20" s="35">
        <f t="shared" si="4"/>
        <v>88.959518233522914</v>
      </c>
      <c r="AN20" s="36">
        <f t="shared" si="5"/>
        <v>8</v>
      </c>
      <c r="AO20" s="35">
        <f t="shared" si="6"/>
        <v>11.040481766477082</v>
      </c>
      <c r="AP20" s="30">
        <f t="shared" si="7"/>
        <v>156.18685988991851</v>
      </c>
      <c r="AQ20" s="107">
        <f t="shared" si="8"/>
        <v>0</v>
      </c>
      <c r="AR20" s="109">
        <f t="shared" si="9"/>
        <v>100</v>
      </c>
      <c r="AS20" s="34">
        <f t="shared" si="10"/>
        <v>10</v>
      </c>
      <c r="AT20" s="37">
        <v>9</v>
      </c>
      <c r="AU20" s="38">
        <f t="shared" si="11"/>
        <v>31.352330523235562</v>
      </c>
      <c r="AV20" s="37">
        <v>1</v>
      </c>
      <c r="AW20" s="66"/>
      <c r="AX20" s="37">
        <v>7</v>
      </c>
      <c r="AY20" s="37">
        <f t="shared" si="12"/>
        <v>56</v>
      </c>
      <c r="AZ20" s="37">
        <v>5</v>
      </c>
      <c r="BA20" s="37">
        <f t="shared" si="13"/>
        <v>40</v>
      </c>
      <c r="BB20" s="37">
        <v>0</v>
      </c>
      <c r="BC20" s="37">
        <v>8</v>
      </c>
      <c r="BD20" s="37">
        <v>10</v>
      </c>
      <c r="BE20" s="37" t="s">
        <v>375</v>
      </c>
      <c r="BF20" s="37" t="s">
        <v>376</v>
      </c>
      <c r="BG20" s="127">
        <f t="shared" si="14"/>
        <v>41</v>
      </c>
      <c r="BH20" s="75">
        <v>247</v>
      </c>
      <c r="BI20" s="75">
        <v>202</v>
      </c>
    </row>
    <row r="21" spans="1:61" s="1" customFormat="1" x14ac:dyDescent="0.3">
      <c r="A21" s="28" t="s">
        <v>269</v>
      </c>
      <c r="B21" s="28" t="s">
        <v>282</v>
      </c>
      <c r="C21" s="29" t="s">
        <v>98</v>
      </c>
      <c r="D21" s="29" t="s">
        <v>293</v>
      </c>
      <c r="E21" s="102">
        <v>9082</v>
      </c>
      <c r="F21" s="31">
        <v>649</v>
      </c>
      <c r="G21" s="36">
        <f t="shared" si="0"/>
        <v>10</v>
      </c>
      <c r="H21" s="29" t="s">
        <v>352</v>
      </c>
      <c r="I21" s="69">
        <f t="shared" si="1"/>
        <v>3</v>
      </c>
      <c r="J21" s="32">
        <v>1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3">
        <v>6242</v>
      </c>
      <c r="V21" s="32">
        <v>1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1">
        <f t="shared" si="2"/>
        <v>1</v>
      </c>
      <c r="AH21" s="25">
        <f>+(U21*3)/100</f>
        <v>187.26</v>
      </c>
      <c r="AI21" s="25">
        <f t="shared" si="3"/>
        <v>20</v>
      </c>
      <c r="AJ21" s="34">
        <v>0</v>
      </c>
      <c r="AK21" s="25">
        <v>20</v>
      </c>
      <c r="AL21" s="112">
        <f>(AH21*3)/100</f>
        <v>5.6177999999999999</v>
      </c>
      <c r="AM21" s="35">
        <f t="shared" si="4"/>
        <v>89.319662501335046</v>
      </c>
      <c r="AN21" s="36">
        <f t="shared" si="5"/>
        <v>8</v>
      </c>
      <c r="AO21" s="35">
        <f t="shared" si="6"/>
        <v>10.680337498664958</v>
      </c>
      <c r="AP21" s="30">
        <f t="shared" si="7"/>
        <v>103.09403215150847</v>
      </c>
      <c r="AQ21" s="107">
        <f t="shared" si="8"/>
        <v>0</v>
      </c>
      <c r="AR21" s="109">
        <f t="shared" si="9"/>
        <v>100</v>
      </c>
      <c r="AS21" s="34">
        <f t="shared" si="10"/>
        <v>10</v>
      </c>
      <c r="AT21" s="37">
        <v>3</v>
      </c>
      <c r="AU21" s="38">
        <f t="shared" si="11"/>
        <v>33.032371724289803</v>
      </c>
      <c r="AV21" s="37">
        <v>0</v>
      </c>
      <c r="AW21" s="66" t="s">
        <v>460</v>
      </c>
      <c r="AX21" s="37">
        <v>1</v>
      </c>
      <c r="AY21" s="37">
        <f t="shared" si="12"/>
        <v>8</v>
      </c>
      <c r="AZ21" s="37">
        <v>9</v>
      </c>
      <c r="BA21" s="37">
        <f t="shared" si="13"/>
        <v>72</v>
      </c>
      <c r="BB21" s="37">
        <v>0</v>
      </c>
      <c r="BC21" s="37">
        <v>3</v>
      </c>
      <c r="BD21" s="37">
        <v>10</v>
      </c>
      <c r="BE21" s="37" t="s">
        <v>375</v>
      </c>
      <c r="BF21" s="37" t="s">
        <v>376</v>
      </c>
      <c r="BG21" s="127">
        <f t="shared" si="14"/>
        <v>41</v>
      </c>
      <c r="BH21" s="75">
        <v>42</v>
      </c>
      <c r="BI21" s="75">
        <v>68</v>
      </c>
    </row>
    <row r="22" spans="1:61" s="1" customFormat="1" x14ac:dyDescent="0.3">
      <c r="A22" s="28" t="s">
        <v>269</v>
      </c>
      <c r="B22" s="28" t="s">
        <v>282</v>
      </c>
      <c r="C22" s="29" t="s">
        <v>283</v>
      </c>
      <c r="D22" s="29" t="s">
        <v>286</v>
      </c>
      <c r="E22" s="102">
        <v>2804</v>
      </c>
      <c r="F22" s="31">
        <v>195</v>
      </c>
      <c r="G22" s="36">
        <f t="shared" si="0"/>
        <v>10</v>
      </c>
      <c r="H22" s="29" t="s">
        <v>350</v>
      </c>
      <c r="I22" s="69">
        <f t="shared" si="1"/>
        <v>8</v>
      </c>
      <c r="J22" s="32">
        <v>1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3">
        <v>2701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1">
        <f t="shared" si="2"/>
        <v>0</v>
      </c>
      <c r="AH22" s="25">
        <f>+(U22*3)/100</f>
        <v>81.03</v>
      </c>
      <c r="AI22" s="25">
        <f t="shared" si="3"/>
        <v>19</v>
      </c>
      <c r="AJ22" s="34">
        <v>0</v>
      </c>
      <c r="AK22" s="25">
        <v>19</v>
      </c>
      <c r="AL22" s="112">
        <f>(AH22*3)/100</f>
        <v>2.4308999999999998</v>
      </c>
      <c r="AM22" s="35">
        <f t="shared" si="4"/>
        <v>76.551894360113536</v>
      </c>
      <c r="AN22" s="36">
        <f t="shared" si="5"/>
        <v>8</v>
      </c>
      <c r="AO22" s="35">
        <f t="shared" si="6"/>
        <v>23.44810563988646</v>
      </c>
      <c r="AP22" s="30">
        <f t="shared" si="7"/>
        <v>144.49001426533522</v>
      </c>
      <c r="AQ22" s="107">
        <f t="shared" si="8"/>
        <v>0</v>
      </c>
      <c r="AR22" s="109">
        <f t="shared" si="9"/>
        <v>100</v>
      </c>
      <c r="AS22" s="34">
        <f t="shared" si="10"/>
        <v>10</v>
      </c>
      <c r="AT22" s="37">
        <v>0</v>
      </c>
      <c r="AU22" s="38">
        <f t="shared" si="11"/>
        <v>0</v>
      </c>
      <c r="AV22" s="37">
        <v>1</v>
      </c>
      <c r="AW22" s="66"/>
      <c r="AX22" s="37">
        <v>1</v>
      </c>
      <c r="AY22" s="37">
        <f t="shared" si="12"/>
        <v>8</v>
      </c>
      <c r="AZ22" s="37">
        <v>2</v>
      </c>
      <c r="BA22" s="37">
        <f t="shared" si="13"/>
        <v>16</v>
      </c>
      <c r="BB22" s="37">
        <v>1</v>
      </c>
      <c r="BC22" s="37">
        <v>3</v>
      </c>
      <c r="BD22" s="37">
        <v>5</v>
      </c>
      <c r="BE22" s="37" t="s">
        <v>375</v>
      </c>
      <c r="BF22" s="37" t="s">
        <v>376</v>
      </c>
      <c r="BG22" s="127">
        <f t="shared" si="14"/>
        <v>41</v>
      </c>
      <c r="BH22" s="75">
        <v>8</v>
      </c>
      <c r="BI22" s="75">
        <v>13</v>
      </c>
    </row>
    <row r="23" spans="1:61" s="1" customFormat="1" x14ac:dyDescent="0.3">
      <c r="A23" s="28" t="s">
        <v>269</v>
      </c>
      <c r="B23" s="28" t="s">
        <v>282</v>
      </c>
      <c r="C23" s="29" t="s">
        <v>287</v>
      </c>
      <c r="D23" s="29" t="s">
        <v>292</v>
      </c>
      <c r="E23" s="102">
        <v>6666</v>
      </c>
      <c r="F23" s="31">
        <v>181.2</v>
      </c>
      <c r="G23" s="36">
        <f t="shared" si="0"/>
        <v>10</v>
      </c>
      <c r="H23" s="29" t="s">
        <v>350</v>
      </c>
      <c r="I23" s="69">
        <f t="shared" si="1"/>
        <v>8</v>
      </c>
      <c r="J23" s="32">
        <v>3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3">
        <v>5379</v>
      </c>
      <c r="V23" s="32">
        <v>1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1">
        <f t="shared" si="2"/>
        <v>1</v>
      </c>
      <c r="AH23" s="25">
        <f>+(U23*3)/100</f>
        <v>161.37</v>
      </c>
      <c r="AI23" s="25">
        <f t="shared" si="3"/>
        <v>34</v>
      </c>
      <c r="AJ23" s="34">
        <v>0</v>
      </c>
      <c r="AK23" s="25">
        <v>34</v>
      </c>
      <c r="AL23" s="112">
        <f>(AH23*3)/100</f>
        <v>4.8411</v>
      </c>
      <c r="AM23" s="35">
        <f t="shared" si="4"/>
        <v>78.930408378261134</v>
      </c>
      <c r="AN23" s="36">
        <f t="shared" si="5"/>
        <v>8</v>
      </c>
      <c r="AO23" s="35">
        <f t="shared" si="6"/>
        <v>21.069591621738859</v>
      </c>
      <c r="AP23" s="30">
        <f t="shared" si="7"/>
        <v>121.03960396039604</v>
      </c>
      <c r="AQ23" s="107">
        <f t="shared" si="8"/>
        <v>0</v>
      </c>
      <c r="AR23" s="109">
        <f t="shared" si="9"/>
        <v>100</v>
      </c>
      <c r="AS23" s="34">
        <f t="shared" si="10"/>
        <v>10</v>
      </c>
      <c r="AT23" s="37">
        <v>0</v>
      </c>
      <c r="AU23" s="38">
        <f t="shared" si="11"/>
        <v>0</v>
      </c>
      <c r="AV23" s="37">
        <v>0</v>
      </c>
      <c r="AW23" s="66"/>
      <c r="AX23" s="37">
        <v>1</v>
      </c>
      <c r="AY23" s="37">
        <f t="shared" si="12"/>
        <v>8</v>
      </c>
      <c r="AZ23" s="37">
        <v>6</v>
      </c>
      <c r="BA23" s="37">
        <f t="shared" si="13"/>
        <v>48</v>
      </c>
      <c r="BB23" s="37">
        <v>0</v>
      </c>
      <c r="BC23" s="37">
        <v>9</v>
      </c>
      <c r="BD23" s="37">
        <v>5</v>
      </c>
      <c r="BE23" s="37" t="s">
        <v>375</v>
      </c>
      <c r="BF23" s="37" t="s">
        <v>376</v>
      </c>
      <c r="BG23" s="127">
        <f t="shared" si="14"/>
        <v>41</v>
      </c>
      <c r="BH23" s="75">
        <v>24</v>
      </c>
      <c r="BI23" s="75">
        <v>51</v>
      </c>
    </row>
    <row r="24" spans="1:61" s="1" customFormat="1" x14ac:dyDescent="0.3">
      <c r="A24" s="28" t="s">
        <v>269</v>
      </c>
      <c r="B24" s="28" t="s">
        <v>303</v>
      </c>
      <c r="C24" s="29" t="s">
        <v>306</v>
      </c>
      <c r="D24" s="29" t="s">
        <v>314</v>
      </c>
      <c r="E24" s="102">
        <v>3885</v>
      </c>
      <c r="F24" s="31">
        <v>271.5</v>
      </c>
      <c r="G24" s="36">
        <f t="shared" si="0"/>
        <v>10</v>
      </c>
      <c r="H24" s="29" t="s">
        <v>350</v>
      </c>
      <c r="I24" s="69">
        <f t="shared" si="1"/>
        <v>8</v>
      </c>
      <c r="J24" s="32">
        <v>1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3">
        <v>5221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1">
        <f t="shared" si="2"/>
        <v>0</v>
      </c>
      <c r="AH24" s="25">
        <f>+(U24*5)/100</f>
        <v>261.05</v>
      </c>
      <c r="AI24" s="25">
        <f t="shared" si="3"/>
        <v>42</v>
      </c>
      <c r="AJ24" s="34">
        <v>0</v>
      </c>
      <c r="AK24" s="25">
        <v>42</v>
      </c>
      <c r="AL24" s="112">
        <f>(AH24*5)/100</f>
        <v>13.0525</v>
      </c>
      <c r="AM24" s="35">
        <f t="shared" si="4"/>
        <v>83.911128136372355</v>
      </c>
      <c r="AN24" s="36">
        <f t="shared" si="5"/>
        <v>8</v>
      </c>
      <c r="AO24" s="35">
        <f t="shared" si="6"/>
        <v>16.088871863627656</v>
      </c>
      <c r="AP24" s="30">
        <f t="shared" si="7"/>
        <v>335.97168597168604</v>
      </c>
      <c r="AQ24" s="107">
        <f t="shared" si="8"/>
        <v>0</v>
      </c>
      <c r="AR24" s="109">
        <f t="shared" si="9"/>
        <v>100</v>
      </c>
      <c r="AS24" s="34">
        <f t="shared" si="10"/>
        <v>10</v>
      </c>
      <c r="AT24" s="37">
        <v>1</v>
      </c>
      <c r="AU24" s="38">
        <f t="shared" si="11"/>
        <v>25.74002574002574</v>
      </c>
      <c r="AV24" s="37">
        <v>0</v>
      </c>
      <c r="AW24" s="66"/>
      <c r="AX24" s="37">
        <v>1</v>
      </c>
      <c r="AY24" s="37">
        <f t="shared" si="12"/>
        <v>8</v>
      </c>
      <c r="AZ24" s="37">
        <v>2</v>
      </c>
      <c r="BA24" s="37">
        <f t="shared" si="13"/>
        <v>16</v>
      </c>
      <c r="BB24" s="37">
        <v>0</v>
      </c>
      <c r="BC24" s="37">
        <v>4</v>
      </c>
      <c r="BD24" s="37">
        <v>5</v>
      </c>
      <c r="BE24" s="37" t="s">
        <v>375</v>
      </c>
      <c r="BF24" s="37" t="s">
        <v>376</v>
      </c>
      <c r="BG24" s="127">
        <f t="shared" si="14"/>
        <v>41</v>
      </c>
      <c r="BH24" s="75">
        <v>20</v>
      </c>
      <c r="BI24" s="75">
        <v>54</v>
      </c>
    </row>
    <row r="25" spans="1:61" s="1" customFormat="1" x14ac:dyDescent="0.3">
      <c r="A25" s="28" t="s">
        <v>160</v>
      </c>
      <c r="B25" s="28" t="s">
        <v>186</v>
      </c>
      <c r="C25" s="29" t="s">
        <v>189</v>
      </c>
      <c r="D25" s="29" t="s">
        <v>191</v>
      </c>
      <c r="E25" s="102">
        <v>11330</v>
      </c>
      <c r="F25" s="30">
        <v>178.3</v>
      </c>
      <c r="G25" s="36">
        <f t="shared" si="0"/>
        <v>10</v>
      </c>
      <c r="H25" s="29" t="s">
        <v>352</v>
      </c>
      <c r="I25" s="69">
        <f t="shared" si="1"/>
        <v>3</v>
      </c>
      <c r="J25" s="32">
        <v>1</v>
      </c>
      <c r="K25" s="32">
        <v>0</v>
      </c>
      <c r="L25" s="32">
        <v>0</v>
      </c>
      <c r="M25" s="32">
        <v>1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3">
        <v>8518</v>
      </c>
      <c r="V25" s="32">
        <v>1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1">
        <f t="shared" si="2"/>
        <v>1</v>
      </c>
      <c r="AH25" s="25">
        <f t="shared" ref="AH25:AH37" si="17">+(U25*3)/100</f>
        <v>255.54</v>
      </c>
      <c r="AI25" s="25">
        <f t="shared" si="3"/>
        <v>57</v>
      </c>
      <c r="AJ25" s="34">
        <v>0</v>
      </c>
      <c r="AK25" s="25">
        <v>57</v>
      </c>
      <c r="AL25" s="112">
        <f t="shared" ref="AL25:AL37" si="18">(AH25*3)/100</f>
        <v>7.6661999999999999</v>
      </c>
      <c r="AM25" s="35">
        <f t="shared" si="4"/>
        <v>77.694294435313452</v>
      </c>
      <c r="AN25" s="36">
        <f t="shared" si="5"/>
        <v>8</v>
      </c>
      <c r="AO25" s="35">
        <f t="shared" si="6"/>
        <v>22.305705564686548</v>
      </c>
      <c r="AP25" s="30">
        <f t="shared" si="7"/>
        <v>112.77140335392764</v>
      </c>
      <c r="AQ25" s="107">
        <f t="shared" si="8"/>
        <v>0</v>
      </c>
      <c r="AR25" s="109">
        <f t="shared" si="9"/>
        <v>100</v>
      </c>
      <c r="AS25" s="34">
        <f t="shared" si="10"/>
        <v>10</v>
      </c>
      <c r="AT25" s="37">
        <v>1</v>
      </c>
      <c r="AU25" s="38">
        <f t="shared" si="11"/>
        <v>8.8261253309796999</v>
      </c>
      <c r="AV25" s="37">
        <v>0</v>
      </c>
      <c r="AW25" s="66" t="s">
        <v>389</v>
      </c>
      <c r="AX25" s="37">
        <v>5</v>
      </c>
      <c r="AY25" s="37">
        <f t="shared" si="12"/>
        <v>40</v>
      </c>
      <c r="AZ25" s="37">
        <v>6</v>
      </c>
      <c r="BA25" s="37">
        <f t="shared" si="13"/>
        <v>48</v>
      </c>
      <c r="BB25" s="48">
        <v>0</v>
      </c>
      <c r="BC25" s="48">
        <v>7</v>
      </c>
      <c r="BD25" s="48">
        <v>10</v>
      </c>
      <c r="BE25" s="48" t="s">
        <v>375</v>
      </c>
      <c r="BF25" s="48" t="s">
        <v>375</v>
      </c>
      <c r="BG25" s="127">
        <f t="shared" si="14"/>
        <v>41</v>
      </c>
      <c r="BH25" s="75">
        <v>29</v>
      </c>
      <c r="BI25" s="75">
        <v>37</v>
      </c>
    </row>
    <row r="26" spans="1:61" s="1" customFormat="1" x14ac:dyDescent="0.3">
      <c r="A26" s="28" t="s">
        <v>160</v>
      </c>
      <c r="B26" s="28" t="s">
        <v>161</v>
      </c>
      <c r="C26" s="29" t="s">
        <v>162</v>
      </c>
      <c r="D26" s="29" t="s">
        <v>163</v>
      </c>
      <c r="E26" s="102">
        <v>15891</v>
      </c>
      <c r="F26" s="30">
        <v>147.19999999999999</v>
      </c>
      <c r="G26" s="36">
        <f t="shared" si="0"/>
        <v>10</v>
      </c>
      <c r="H26" s="29" t="s">
        <v>351</v>
      </c>
      <c r="I26" s="69">
        <f t="shared" si="1"/>
        <v>5</v>
      </c>
      <c r="J26" s="32">
        <v>1</v>
      </c>
      <c r="K26" s="32">
        <v>1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3">
        <v>22349</v>
      </c>
      <c r="V26" s="32">
        <v>2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1">
        <f t="shared" si="2"/>
        <v>2</v>
      </c>
      <c r="AH26" s="25">
        <f t="shared" si="17"/>
        <v>670.47</v>
      </c>
      <c r="AI26" s="25">
        <f t="shared" si="3"/>
        <v>110</v>
      </c>
      <c r="AJ26" s="34">
        <v>1</v>
      </c>
      <c r="AK26" s="25">
        <v>109</v>
      </c>
      <c r="AL26" s="112">
        <f t="shared" si="18"/>
        <v>20.114100000000001</v>
      </c>
      <c r="AM26" s="35">
        <f t="shared" si="4"/>
        <v>83.593598520440878</v>
      </c>
      <c r="AN26" s="36">
        <f t="shared" si="5"/>
        <v>8</v>
      </c>
      <c r="AO26" s="35">
        <f t="shared" si="6"/>
        <v>16.406401479559115</v>
      </c>
      <c r="AP26" s="30">
        <f t="shared" si="7"/>
        <v>210.95903341514068</v>
      </c>
      <c r="AQ26" s="107">
        <f t="shared" si="8"/>
        <v>6.2928701780882257</v>
      </c>
      <c r="AR26" s="109">
        <f t="shared" si="9"/>
        <v>97.017017912807418</v>
      </c>
      <c r="AS26" s="34">
        <f t="shared" si="10"/>
        <v>8</v>
      </c>
      <c r="AT26" s="37">
        <v>1</v>
      </c>
      <c r="AU26" s="38">
        <f t="shared" si="11"/>
        <v>6.2928701780882257</v>
      </c>
      <c r="AV26" s="37">
        <v>1</v>
      </c>
      <c r="AW26" s="66"/>
      <c r="AX26" s="37">
        <v>14</v>
      </c>
      <c r="AY26" s="37">
        <f t="shared" si="12"/>
        <v>112</v>
      </c>
      <c r="AZ26" s="37">
        <v>11</v>
      </c>
      <c r="BA26" s="37">
        <f t="shared" si="13"/>
        <v>88</v>
      </c>
      <c r="BB26" s="48">
        <v>2</v>
      </c>
      <c r="BC26" s="48">
        <v>11</v>
      </c>
      <c r="BD26" s="48">
        <v>10</v>
      </c>
      <c r="BE26" s="48" t="s">
        <v>375</v>
      </c>
      <c r="BF26" s="48" t="s">
        <v>376</v>
      </c>
      <c r="BG26" s="127">
        <f t="shared" si="14"/>
        <v>41</v>
      </c>
      <c r="BH26" s="75">
        <v>80</v>
      </c>
      <c r="BI26" s="75">
        <v>37</v>
      </c>
    </row>
    <row r="27" spans="1:61" s="1" customFormat="1" x14ac:dyDescent="0.3">
      <c r="A27" s="28" t="s">
        <v>160</v>
      </c>
      <c r="B27" s="28" t="s">
        <v>161</v>
      </c>
      <c r="C27" s="29" t="s">
        <v>170</v>
      </c>
      <c r="D27" s="29" t="s">
        <v>171</v>
      </c>
      <c r="E27" s="102">
        <v>2646</v>
      </c>
      <c r="F27" s="30">
        <v>105.8</v>
      </c>
      <c r="G27" s="36">
        <f t="shared" si="0"/>
        <v>10</v>
      </c>
      <c r="H27" s="29" t="s">
        <v>352</v>
      </c>
      <c r="I27" s="69">
        <f t="shared" si="1"/>
        <v>3</v>
      </c>
      <c r="J27" s="32">
        <v>2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3">
        <v>2025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1">
        <f t="shared" si="2"/>
        <v>0</v>
      </c>
      <c r="AH27" s="25">
        <f t="shared" si="17"/>
        <v>60.75</v>
      </c>
      <c r="AI27" s="25">
        <f t="shared" si="3"/>
        <v>13</v>
      </c>
      <c r="AJ27" s="34">
        <v>0</v>
      </c>
      <c r="AK27" s="25">
        <v>13</v>
      </c>
      <c r="AL27" s="112">
        <f t="shared" si="18"/>
        <v>1.8225</v>
      </c>
      <c r="AM27" s="35">
        <f t="shared" si="4"/>
        <v>78.600823045267489</v>
      </c>
      <c r="AN27" s="36">
        <f t="shared" si="5"/>
        <v>8</v>
      </c>
      <c r="AO27" s="35">
        <f t="shared" si="6"/>
        <v>21.399176954732511</v>
      </c>
      <c r="AP27" s="30">
        <f t="shared" si="7"/>
        <v>114.79591836734694</v>
      </c>
      <c r="AQ27" s="107">
        <f t="shared" si="8"/>
        <v>0</v>
      </c>
      <c r="AR27" s="109">
        <f t="shared" si="9"/>
        <v>100</v>
      </c>
      <c r="AS27" s="34">
        <f t="shared" si="10"/>
        <v>10</v>
      </c>
      <c r="AT27" s="37">
        <v>0</v>
      </c>
      <c r="AU27" s="38">
        <f t="shared" si="11"/>
        <v>0</v>
      </c>
      <c r="AV27" s="37">
        <v>1</v>
      </c>
      <c r="AW27" s="66"/>
      <c r="AX27" s="37">
        <v>1</v>
      </c>
      <c r="AY27" s="37">
        <f t="shared" si="12"/>
        <v>8</v>
      </c>
      <c r="AZ27" s="37">
        <v>1</v>
      </c>
      <c r="BA27" s="37">
        <f t="shared" si="13"/>
        <v>8</v>
      </c>
      <c r="BB27" s="48">
        <v>1</v>
      </c>
      <c r="BC27" s="48">
        <v>3</v>
      </c>
      <c r="BD27" s="48">
        <v>10</v>
      </c>
      <c r="BE27" s="48" t="s">
        <v>375</v>
      </c>
      <c r="BF27" s="48" t="s">
        <v>376</v>
      </c>
      <c r="BG27" s="127">
        <f t="shared" si="14"/>
        <v>41</v>
      </c>
      <c r="BH27" s="75">
        <v>3</v>
      </c>
      <c r="BI27" s="75">
        <v>11</v>
      </c>
    </row>
    <row r="28" spans="1:61" s="1" customFormat="1" x14ac:dyDescent="0.3">
      <c r="A28" s="28" t="s">
        <v>105</v>
      </c>
      <c r="B28" s="28" t="s">
        <v>122</v>
      </c>
      <c r="C28" s="29" t="s">
        <v>123</v>
      </c>
      <c r="D28" s="29" t="s">
        <v>126</v>
      </c>
      <c r="E28" s="102">
        <v>5606</v>
      </c>
      <c r="F28" s="30">
        <v>126.8</v>
      </c>
      <c r="G28" s="36">
        <f t="shared" si="0"/>
        <v>10</v>
      </c>
      <c r="H28" s="29" t="s">
        <v>349</v>
      </c>
      <c r="I28" s="69">
        <f t="shared" si="1"/>
        <v>10</v>
      </c>
      <c r="J28" s="32">
        <v>3</v>
      </c>
      <c r="K28" s="32">
        <v>1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3">
        <v>3843</v>
      </c>
      <c r="V28" s="32">
        <v>1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1">
        <f t="shared" si="2"/>
        <v>1</v>
      </c>
      <c r="AH28" s="25">
        <f t="shared" si="17"/>
        <v>115.29</v>
      </c>
      <c r="AI28" s="25">
        <f t="shared" si="3"/>
        <v>47</v>
      </c>
      <c r="AJ28" s="34">
        <v>0</v>
      </c>
      <c r="AK28" s="25">
        <v>47</v>
      </c>
      <c r="AL28" s="112">
        <f t="shared" si="18"/>
        <v>3.4586999999999999</v>
      </c>
      <c r="AM28" s="35">
        <f t="shared" si="4"/>
        <v>59.233237921762516</v>
      </c>
      <c r="AN28" s="36">
        <f t="shared" si="5"/>
        <v>5</v>
      </c>
      <c r="AO28" s="35">
        <f t="shared" si="6"/>
        <v>40.766762078237484</v>
      </c>
      <c r="AP28" s="30">
        <f t="shared" si="7"/>
        <v>102.82732786300393</v>
      </c>
      <c r="AQ28" s="107">
        <f t="shared" si="8"/>
        <v>0</v>
      </c>
      <c r="AR28" s="109">
        <f t="shared" si="9"/>
        <v>100</v>
      </c>
      <c r="AS28" s="34">
        <f t="shared" si="10"/>
        <v>10</v>
      </c>
      <c r="AT28" s="37">
        <v>0</v>
      </c>
      <c r="AU28" s="38">
        <f t="shared" si="11"/>
        <v>0</v>
      </c>
      <c r="AV28" s="37">
        <v>0</v>
      </c>
      <c r="AW28" s="66"/>
      <c r="AX28" s="37">
        <v>3</v>
      </c>
      <c r="AY28" s="37">
        <f t="shared" si="12"/>
        <v>24</v>
      </c>
      <c r="AZ28" s="37">
        <v>8</v>
      </c>
      <c r="BA28" s="37">
        <f t="shared" si="13"/>
        <v>64</v>
      </c>
      <c r="BB28" s="37">
        <v>0</v>
      </c>
      <c r="BC28" s="37">
        <v>6</v>
      </c>
      <c r="BD28" s="37">
        <v>5</v>
      </c>
      <c r="BE28" s="37" t="s">
        <v>375</v>
      </c>
      <c r="BF28" s="37" t="s">
        <v>429</v>
      </c>
      <c r="BG28" s="127">
        <f t="shared" si="14"/>
        <v>40</v>
      </c>
      <c r="BH28" s="75">
        <v>24</v>
      </c>
      <c r="BI28" s="75">
        <v>116</v>
      </c>
    </row>
    <row r="29" spans="1:61" s="1" customFormat="1" x14ac:dyDescent="0.3">
      <c r="A29" s="28" t="s">
        <v>269</v>
      </c>
      <c r="B29" s="28" t="s">
        <v>276</v>
      </c>
      <c r="C29" s="29" t="s">
        <v>276</v>
      </c>
      <c r="D29" s="29" t="s">
        <v>339</v>
      </c>
      <c r="E29" s="102">
        <v>7173</v>
      </c>
      <c r="F29" s="31">
        <v>407.3</v>
      </c>
      <c r="G29" s="36">
        <f t="shared" si="0"/>
        <v>10</v>
      </c>
      <c r="H29" s="29" t="s">
        <v>351</v>
      </c>
      <c r="I29" s="69">
        <f t="shared" si="1"/>
        <v>5</v>
      </c>
      <c r="J29" s="32">
        <v>1</v>
      </c>
      <c r="K29" s="32">
        <v>0</v>
      </c>
      <c r="L29" s="32">
        <v>0</v>
      </c>
      <c r="M29" s="32">
        <v>1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3">
        <v>5278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1">
        <f t="shared" si="2"/>
        <v>0</v>
      </c>
      <c r="AH29" s="25">
        <f t="shared" si="17"/>
        <v>158.34</v>
      </c>
      <c r="AI29" s="25">
        <f t="shared" si="3"/>
        <v>58</v>
      </c>
      <c r="AJ29" s="34">
        <v>0</v>
      </c>
      <c r="AK29" s="25">
        <v>58</v>
      </c>
      <c r="AL29" s="112">
        <f t="shared" si="18"/>
        <v>4.7501999999999995</v>
      </c>
      <c r="AM29" s="35">
        <f t="shared" si="4"/>
        <v>63.369963369963365</v>
      </c>
      <c r="AN29" s="36">
        <f t="shared" si="5"/>
        <v>5</v>
      </c>
      <c r="AO29" s="35">
        <f t="shared" si="6"/>
        <v>36.630036630036628</v>
      </c>
      <c r="AP29" s="30">
        <f t="shared" si="7"/>
        <v>110.37222919280637</v>
      </c>
      <c r="AQ29" s="107">
        <f t="shared" si="8"/>
        <v>0</v>
      </c>
      <c r="AR29" s="109">
        <f t="shared" si="9"/>
        <v>100</v>
      </c>
      <c r="AS29" s="34">
        <f t="shared" si="10"/>
        <v>10</v>
      </c>
      <c r="AT29" s="37">
        <v>3</v>
      </c>
      <c r="AU29" s="38">
        <f t="shared" si="11"/>
        <v>41.823504809703053</v>
      </c>
      <c r="AV29" s="48">
        <v>0</v>
      </c>
      <c r="AW29" s="67" t="s">
        <v>374</v>
      </c>
      <c r="AX29" s="48">
        <v>2</v>
      </c>
      <c r="AY29" s="37">
        <f t="shared" si="12"/>
        <v>16</v>
      </c>
      <c r="AZ29" s="48">
        <v>2</v>
      </c>
      <c r="BA29" s="37">
        <f t="shared" si="13"/>
        <v>16</v>
      </c>
      <c r="BB29" s="48">
        <v>0</v>
      </c>
      <c r="BC29" s="48">
        <v>4</v>
      </c>
      <c r="BD29" s="37">
        <v>10</v>
      </c>
      <c r="BE29" s="48" t="s">
        <v>375</v>
      </c>
      <c r="BF29" s="48" t="s">
        <v>376</v>
      </c>
      <c r="BG29" s="127">
        <f t="shared" si="14"/>
        <v>40</v>
      </c>
      <c r="BH29" s="75">
        <v>43</v>
      </c>
      <c r="BI29" s="75">
        <v>42</v>
      </c>
    </row>
    <row r="30" spans="1:61" s="1" customFormat="1" x14ac:dyDescent="0.3">
      <c r="A30" s="28" t="s">
        <v>160</v>
      </c>
      <c r="B30" s="28" t="s">
        <v>242</v>
      </c>
      <c r="C30" s="29" t="s">
        <v>259</v>
      </c>
      <c r="D30" s="29" t="s">
        <v>260</v>
      </c>
      <c r="E30" s="102">
        <v>2813</v>
      </c>
      <c r="F30" s="30">
        <v>115.3</v>
      </c>
      <c r="G30" s="36">
        <f t="shared" si="0"/>
        <v>10</v>
      </c>
      <c r="H30" s="29" t="s">
        <v>351</v>
      </c>
      <c r="I30" s="69">
        <f t="shared" si="1"/>
        <v>5</v>
      </c>
      <c r="J30" s="32">
        <v>1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3">
        <v>2631</v>
      </c>
      <c r="V30" s="32">
        <v>1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1">
        <f t="shared" si="2"/>
        <v>1</v>
      </c>
      <c r="AH30" s="25">
        <f t="shared" si="17"/>
        <v>78.930000000000007</v>
      </c>
      <c r="AI30" s="25">
        <f t="shared" si="3"/>
        <v>29</v>
      </c>
      <c r="AJ30" s="34">
        <v>0</v>
      </c>
      <c r="AK30" s="25">
        <v>29</v>
      </c>
      <c r="AL30" s="112">
        <f t="shared" si="18"/>
        <v>2.3679000000000001</v>
      </c>
      <c r="AM30" s="35">
        <f t="shared" si="4"/>
        <v>63.258583555048773</v>
      </c>
      <c r="AN30" s="36">
        <f t="shared" si="5"/>
        <v>5</v>
      </c>
      <c r="AO30" s="35">
        <f t="shared" si="6"/>
        <v>36.74141644495122</v>
      </c>
      <c r="AP30" s="30">
        <f t="shared" si="7"/>
        <v>140.29505865623889</v>
      </c>
      <c r="AQ30" s="107">
        <f t="shared" si="8"/>
        <v>0</v>
      </c>
      <c r="AR30" s="109">
        <f t="shared" si="9"/>
        <v>100</v>
      </c>
      <c r="AS30" s="34">
        <f t="shared" si="10"/>
        <v>10</v>
      </c>
      <c r="AT30" s="37">
        <v>0</v>
      </c>
      <c r="AU30" s="38">
        <f t="shared" si="11"/>
        <v>0</v>
      </c>
      <c r="AV30" s="37">
        <v>0</v>
      </c>
      <c r="AW30" s="66" t="s">
        <v>398</v>
      </c>
      <c r="AX30" s="37">
        <v>2</v>
      </c>
      <c r="AY30" s="37">
        <f t="shared" si="12"/>
        <v>16</v>
      </c>
      <c r="AZ30" s="37">
        <v>2</v>
      </c>
      <c r="BA30" s="37">
        <f t="shared" si="13"/>
        <v>16</v>
      </c>
      <c r="BB30" s="37">
        <v>0</v>
      </c>
      <c r="BC30" s="37">
        <v>1</v>
      </c>
      <c r="BD30" s="37">
        <v>10</v>
      </c>
      <c r="BE30" s="37" t="s">
        <v>375</v>
      </c>
      <c r="BF30" s="37" t="s">
        <v>376</v>
      </c>
      <c r="BG30" s="127">
        <f t="shared" si="14"/>
        <v>40</v>
      </c>
      <c r="BH30" s="75">
        <v>29</v>
      </c>
      <c r="BI30" s="75">
        <v>85</v>
      </c>
    </row>
    <row r="31" spans="1:61" s="1" customFormat="1" x14ac:dyDescent="0.3">
      <c r="A31" s="28" t="s">
        <v>160</v>
      </c>
      <c r="B31" s="28" t="s">
        <v>242</v>
      </c>
      <c r="C31" s="29" t="s">
        <v>259</v>
      </c>
      <c r="D31" s="29" t="s">
        <v>261</v>
      </c>
      <c r="E31" s="102">
        <v>7554</v>
      </c>
      <c r="F31" s="30">
        <v>190.2</v>
      </c>
      <c r="G31" s="36">
        <f t="shared" si="0"/>
        <v>10</v>
      </c>
      <c r="H31" s="29" t="s">
        <v>351</v>
      </c>
      <c r="I31" s="69">
        <f t="shared" si="1"/>
        <v>5</v>
      </c>
      <c r="J31" s="32">
        <v>1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3">
        <v>5477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1">
        <f t="shared" si="2"/>
        <v>0</v>
      </c>
      <c r="AH31" s="25">
        <f t="shared" si="17"/>
        <v>164.31</v>
      </c>
      <c r="AI31" s="25">
        <f t="shared" si="3"/>
        <v>71</v>
      </c>
      <c r="AJ31" s="34">
        <v>0</v>
      </c>
      <c r="AK31" s="25">
        <v>71</v>
      </c>
      <c r="AL31" s="112">
        <f t="shared" si="18"/>
        <v>4.9293000000000005</v>
      </c>
      <c r="AM31" s="35">
        <f t="shared" si="4"/>
        <v>56.788996409226463</v>
      </c>
      <c r="AN31" s="36">
        <f t="shared" si="5"/>
        <v>5</v>
      </c>
      <c r="AO31" s="35">
        <f t="shared" si="6"/>
        <v>43.211003590773537</v>
      </c>
      <c r="AP31" s="30">
        <f t="shared" si="7"/>
        <v>108.75694996028595</v>
      </c>
      <c r="AQ31" s="107">
        <f t="shared" si="8"/>
        <v>0</v>
      </c>
      <c r="AR31" s="109">
        <f t="shared" si="9"/>
        <v>100</v>
      </c>
      <c r="AS31" s="34">
        <f t="shared" si="10"/>
        <v>10</v>
      </c>
      <c r="AT31" s="37">
        <v>0</v>
      </c>
      <c r="AU31" s="38">
        <f t="shared" si="11"/>
        <v>0</v>
      </c>
      <c r="AV31" s="37">
        <v>0</v>
      </c>
      <c r="AW31" s="66" t="s">
        <v>399</v>
      </c>
      <c r="AX31" s="37">
        <v>3</v>
      </c>
      <c r="AY31" s="37">
        <f t="shared" si="12"/>
        <v>24</v>
      </c>
      <c r="AZ31" s="37">
        <v>3</v>
      </c>
      <c r="BA31" s="37">
        <f t="shared" si="13"/>
        <v>24</v>
      </c>
      <c r="BB31" s="37">
        <v>0</v>
      </c>
      <c r="BC31" s="37">
        <v>5</v>
      </c>
      <c r="BD31" s="37">
        <v>10</v>
      </c>
      <c r="BE31" s="37" t="s">
        <v>375</v>
      </c>
      <c r="BF31" s="37" t="s">
        <v>376</v>
      </c>
      <c r="BG31" s="127">
        <f t="shared" si="14"/>
        <v>40</v>
      </c>
      <c r="BH31" s="75">
        <v>46</v>
      </c>
      <c r="BI31" s="75">
        <v>114</v>
      </c>
    </row>
    <row r="32" spans="1:61" s="1" customFormat="1" x14ac:dyDescent="0.3">
      <c r="A32" s="28" t="s">
        <v>160</v>
      </c>
      <c r="B32" s="28" t="s">
        <v>242</v>
      </c>
      <c r="C32" s="29" t="s">
        <v>218</v>
      </c>
      <c r="D32" s="29" t="s">
        <v>249</v>
      </c>
      <c r="E32" s="102">
        <v>19753</v>
      </c>
      <c r="F32" s="39">
        <v>547</v>
      </c>
      <c r="G32" s="36">
        <f t="shared" si="0"/>
        <v>10</v>
      </c>
      <c r="H32" s="29" t="s">
        <v>351</v>
      </c>
      <c r="I32" s="69">
        <f t="shared" si="1"/>
        <v>5</v>
      </c>
      <c r="J32" s="32">
        <v>1</v>
      </c>
      <c r="K32" s="32">
        <v>1</v>
      </c>
      <c r="L32" s="32">
        <v>0</v>
      </c>
      <c r="M32" s="32">
        <v>1</v>
      </c>
      <c r="N32" s="32">
        <v>1</v>
      </c>
      <c r="O32" s="32">
        <v>0</v>
      </c>
      <c r="P32" s="32">
        <v>0</v>
      </c>
      <c r="Q32" s="32">
        <v>1</v>
      </c>
      <c r="R32" s="32">
        <v>0</v>
      </c>
      <c r="S32" s="32">
        <v>0</v>
      </c>
      <c r="T32" s="32">
        <v>0</v>
      </c>
      <c r="U32" s="33">
        <v>12086</v>
      </c>
      <c r="V32" s="32">
        <v>1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1</v>
      </c>
      <c r="AC32" s="32">
        <v>0</v>
      </c>
      <c r="AD32" s="32">
        <v>0</v>
      </c>
      <c r="AE32" s="32">
        <v>0</v>
      </c>
      <c r="AF32" s="32">
        <v>0</v>
      </c>
      <c r="AG32" s="31">
        <f t="shared" si="2"/>
        <v>2</v>
      </c>
      <c r="AH32" s="25">
        <f t="shared" si="17"/>
        <v>362.58</v>
      </c>
      <c r="AI32" s="25">
        <f t="shared" si="3"/>
        <v>129</v>
      </c>
      <c r="AJ32" s="34">
        <v>0</v>
      </c>
      <c r="AK32" s="25">
        <v>129</v>
      </c>
      <c r="AL32" s="112">
        <f t="shared" si="18"/>
        <v>10.8774</v>
      </c>
      <c r="AM32" s="35">
        <f t="shared" si="4"/>
        <v>64.421644878371666</v>
      </c>
      <c r="AN32" s="36">
        <f t="shared" si="5"/>
        <v>5</v>
      </c>
      <c r="AO32" s="35">
        <f t="shared" si="6"/>
        <v>35.578355121628327</v>
      </c>
      <c r="AP32" s="30">
        <f t="shared" si="7"/>
        <v>91.778464030780142</v>
      </c>
      <c r="AQ32" s="107">
        <f t="shared" si="8"/>
        <v>0</v>
      </c>
      <c r="AR32" s="109">
        <f t="shared" si="9"/>
        <v>100</v>
      </c>
      <c r="AS32" s="34">
        <f t="shared" si="10"/>
        <v>10</v>
      </c>
      <c r="AT32" s="37">
        <v>2</v>
      </c>
      <c r="AU32" s="38">
        <f t="shared" si="11"/>
        <v>10.125044297068801</v>
      </c>
      <c r="AV32" s="37">
        <v>1</v>
      </c>
      <c r="AW32" s="66"/>
      <c r="AX32" s="37">
        <v>1</v>
      </c>
      <c r="AY32" s="37">
        <f t="shared" si="12"/>
        <v>8</v>
      </c>
      <c r="AZ32" s="37">
        <v>4</v>
      </c>
      <c r="BA32" s="37">
        <f t="shared" si="13"/>
        <v>32</v>
      </c>
      <c r="BB32" s="37">
        <v>1</v>
      </c>
      <c r="BC32" s="37">
        <v>10</v>
      </c>
      <c r="BD32" s="37">
        <v>10</v>
      </c>
      <c r="BE32" s="37" t="s">
        <v>375</v>
      </c>
      <c r="BF32" s="37" t="s">
        <v>376</v>
      </c>
      <c r="BG32" s="127">
        <f t="shared" si="14"/>
        <v>40</v>
      </c>
      <c r="BH32" s="75">
        <v>124</v>
      </c>
      <c r="BI32" s="75">
        <v>166</v>
      </c>
    </row>
    <row r="33" spans="1:61" s="1" customFormat="1" x14ac:dyDescent="0.3">
      <c r="A33" s="28" t="s">
        <v>160</v>
      </c>
      <c r="B33" s="28" t="s">
        <v>176</v>
      </c>
      <c r="C33" s="29" t="s">
        <v>218</v>
      </c>
      <c r="D33" s="29" t="s">
        <v>220</v>
      </c>
      <c r="E33" s="102">
        <v>23270</v>
      </c>
      <c r="F33" s="30">
        <v>144.4</v>
      </c>
      <c r="G33" s="36">
        <f t="shared" si="0"/>
        <v>10</v>
      </c>
      <c r="H33" s="29" t="s">
        <v>351</v>
      </c>
      <c r="I33" s="69">
        <f t="shared" si="1"/>
        <v>5</v>
      </c>
      <c r="J33" s="32">
        <v>4</v>
      </c>
      <c r="K33" s="32">
        <v>1</v>
      </c>
      <c r="L33" s="32">
        <v>1</v>
      </c>
      <c r="M33" s="32">
        <v>1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3">
        <v>18672</v>
      </c>
      <c r="V33" s="32">
        <v>1</v>
      </c>
      <c r="W33" s="32">
        <v>1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1">
        <f t="shared" si="2"/>
        <v>2</v>
      </c>
      <c r="AH33" s="25">
        <f t="shared" si="17"/>
        <v>560.16</v>
      </c>
      <c r="AI33" s="25">
        <f t="shared" si="3"/>
        <v>198</v>
      </c>
      <c r="AJ33" s="34">
        <v>0</v>
      </c>
      <c r="AK33" s="25">
        <v>198</v>
      </c>
      <c r="AL33" s="112">
        <f t="shared" si="18"/>
        <v>16.8048</v>
      </c>
      <c r="AM33" s="35">
        <f t="shared" si="4"/>
        <v>64.652956298200507</v>
      </c>
      <c r="AN33" s="36">
        <f t="shared" si="5"/>
        <v>5</v>
      </c>
      <c r="AO33" s="35">
        <f t="shared" si="6"/>
        <v>35.347043701799485</v>
      </c>
      <c r="AP33" s="30">
        <f t="shared" si="7"/>
        <v>120.36097980232059</v>
      </c>
      <c r="AQ33" s="107">
        <f t="shared" si="8"/>
        <v>0</v>
      </c>
      <c r="AR33" s="109">
        <f t="shared" si="9"/>
        <v>100</v>
      </c>
      <c r="AS33" s="34">
        <f t="shared" si="10"/>
        <v>10</v>
      </c>
      <c r="AT33" s="37">
        <v>1</v>
      </c>
      <c r="AU33" s="38">
        <f t="shared" si="11"/>
        <v>4.2973785990545768</v>
      </c>
      <c r="AV33" s="37">
        <v>1</v>
      </c>
      <c r="AW33" s="66"/>
      <c r="AX33" s="37">
        <v>2</v>
      </c>
      <c r="AY33" s="37">
        <f t="shared" si="12"/>
        <v>16</v>
      </c>
      <c r="AZ33" s="37">
        <v>6</v>
      </c>
      <c r="BA33" s="37">
        <f t="shared" si="13"/>
        <v>48</v>
      </c>
      <c r="BB33" s="37">
        <v>1</v>
      </c>
      <c r="BC33" s="37">
        <v>9</v>
      </c>
      <c r="BD33" s="37">
        <v>10</v>
      </c>
      <c r="BE33" s="37" t="s">
        <v>375</v>
      </c>
      <c r="BF33" s="37" t="s">
        <v>376</v>
      </c>
      <c r="BG33" s="127">
        <f t="shared" si="14"/>
        <v>40</v>
      </c>
      <c r="BH33" s="75">
        <v>82</v>
      </c>
      <c r="BI33" s="75">
        <v>181</v>
      </c>
    </row>
    <row r="34" spans="1:61" s="1" customFormat="1" x14ac:dyDescent="0.3">
      <c r="A34" s="28" t="s">
        <v>160</v>
      </c>
      <c r="B34" s="28" t="s">
        <v>176</v>
      </c>
      <c r="C34" s="29" t="s">
        <v>218</v>
      </c>
      <c r="D34" s="29" t="s">
        <v>222</v>
      </c>
      <c r="E34" s="102">
        <v>25518</v>
      </c>
      <c r="F34" s="30">
        <v>117.4</v>
      </c>
      <c r="G34" s="36">
        <f t="shared" si="0"/>
        <v>10</v>
      </c>
      <c r="H34" s="29" t="s">
        <v>351</v>
      </c>
      <c r="I34" s="69">
        <f t="shared" si="1"/>
        <v>5</v>
      </c>
      <c r="J34" s="32">
        <v>3</v>
      </c>
      <c r="K34" s="32">
        <v>1</v>
      </c>
      <c r="L34" s="32">
        <v>1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3">
        <v>14567</v>
      </c>
      <c r="V34" s="32">
        <v>2</v>
      </c>
      <c r="W34" s="32">
        <v>1</v>
      </c>
      <c r="X34" s="32">
        <v>1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1">
        <f t="shared" si="2"/>
        <v>4</v>
      </c>
      <c r="AH34" s="25">
        <f t="shared" si="17"/>
        <v>437.01</v>
      </c>
      <c r="AI34" s="25">
        <f t="shared" si="3"/>
        <v>134</v>
      </c>
      <c r="AJ34" s="34">
        <v>0</v>
      </c>
      <c r="AK34" s="25">
        <v>134</v>
      </c>
      <c r="AL34" s="112">
        <f t="shared" si="18"/>
        <v>13.110300000000001</v>
      </c>
      <c r="AM34" s="35">
        <f t="shared" si="4"/>
        <v>69.337086107869382</v>
      </c>
      <c r="AN34" s="36">
        <f t="shared" si="5"/>
        <v>5</v>
      </c>
      <c r="AO34" s="35">
        <f t="shared" si="6"/>
        <v>30.662913892130618</v>
      </c>
      <c r="AP34" s="30">
        <f t="shared" si="7"/>
        <v>85.627792146719969</v>
      </c>
      <c r="AQ34" s="107">
        <f t="shared" si="8"/>
        <v>0</v>
      </c>
      <c r="AR34" s="109">
        <f t="shared" si="9"/>
        <v>100</v>
      </c>
      <c r="AS34" s="34">
        <f t="shared" si="10"/>
        <v>10</v>
      </c>
      <c r="AT34" s="37">
        <v>3</v>
      </c>
      <c r="AU34" s="38">
        <f t="shared" si="11"/>
        <v>11.756407241946862</v>
      </c>
      <c r="AV34" s="37">
        <v>0</v>
      </c>
      <c r="AW34" s="66"/>
      <c r="AX34" s="37">
        <v>3</v>
      </c>
      <c r="AY34" s="37">
        <f t="shared" si="12"/>
        <v>24</v>
      </c>
      <c r="AZ34" s="37">
        <v>4</v>
      </c>
      <c r="BA34" s="37">
        <f t="shared" si="13"/>
        <v>32</v>
      </c>
      <c r="BB34" s="37">
        <v>1</v>
      </c>
      <c r="BC34" s="37">
        <v>7</v>
      </c>
      <c r="BD34" s="37">
        <v>10</v>
      </c>
      <c r="BE34" s="37" t="s">
        <v>375</v>
      </c>
      <c r="BF34" s="37" t="s">
        <v>375</v>
      </c>
      <c r="BG34" s="127">
        <f t="shared" si="14"/>
        <v>40</v>
      </c>
      <c r="BH34" s="75">
        <v>93</v>
      </c>
      <c r="BI34" s="75">
        <v>157</v>
      </c>
    </row>
    <row r="35" spans="1:61" s="1" customFormat="1" x14ac:dyDescent="0.3">
      <c r="A35" s="28" t="s">
        <v>160</v>
      </c>
      <c r="B35" s="28" t="s">
        <v>186</v>
      </c>
      <c r="C35" s="29" t="s">
        <v>189</v>
      </c>
      <c r="D35" s="29" t="s">
        <v>190</v>
      </c>
      <c r="E35" s="102">
        <v>8604</v>
      </c>
      <c r="F35" s="30">
        <v>140.19999999999999</v>
      </c>
      <c r="G35" s="36">
        <f t="shared" si="0"/>
        <v>10</v>
      </c>
      <c r="H35" s="29" t="s">
        <v>351</v>
      </c>
      <c r="I35" s="69">
        <f t="shared" si="1"/>
        <v>5</v>
      </c>
      <c r="J35" s="32">
        <v>1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3">
        <v>6028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1">
        <f t="shared" si="2"/>
        <v>0</v>
      </c>
      <c r="AH35" s="25">
        <f t="shared" si="17"/>
        <v>180.84</v>
      </c>
      <c r="AI35" s="25">
        <f t="shared" si="3"/>
        <v>66</v>
      </c>
      <c r="AJ35" s="34">
        <v>0</v>
      </c>
      <c r="AK35" s="25">
        <v>66</v>
      </c>
      <c r="AL35" s="112">
        <f t="shared" si="18"/>
        <v>5.4252000000000002</v>
      </c>
      <c r="AM35" s="35">
        <f t="shared" si="4"/>
        <v>63.503649635036496</v>
      </c>
      <c r="AN35" s="36">
        <f t="shared" si="5"/>
        <v>5</v>
      </c>
      <c r="AO35" s="35">
        <f t="shared" si="6"/>
        <v>36.496350364963504</v>
      </c>
      <c r="AP35" s="30">
        <f t="shared" si="7"/>
        <v>105.09065550906554</v>
      </c>
      <c r="AQ35" s="107">
        <f t="shared" si="8"/>
        <v>0</v>
      </c>
      <c r="AR35" s="109">
        <f t="shared" si="9"/>
        <v>100</v>
      </c>
      <c r="AS35" s="34">
        <f t="shared" si="10"/>
        <v>10</v>
      </c>
      <c r="AT35" s="37">
        <v>0</v>
      </c>
      <c r="AU35" s="38">
        <f t="shared" si="11"/>
        <v>0</v>
      </c>
      <c r="AV35" s="37">
        <v>1</v>
      </c>
      <c r="AW35" s="66"/>
      <c r="AX35" s="37">
        <v>4</v>
      </c>
      <c r="AY35" s="37">
        <f t="shared" si="12"/>
        <v>32</v>
      </c>
      <c r="AZ35" s="37">
        <v>5</v>
      </c>
      <c r="BA35" s="37">
        <f t="shared" si="13"/>
        <v>40</v>
      </c>
      <c r="BB35" s="48">
        <v>1</v>
      </c>
      <c r="BC35" s="48">
        <v>7</v>
      </c>
      <c r="BD35" s="48">
        <v>10</v>
      </c>
      <c r="BE35" s="48" t="s">
        <v>375</v>
      </c>
      <c r="BF35" s="48" t="s">
        <v>375</v>
      </c>
      <c r="BG35" s="127">
        <f t="shared" si="14"/>
        <v>40</v>
      </c>
      <c r="BH35" s="75">
        <v>94</v>
      </c>
      <c r="BI35" s="75">
        <v>142</v>
      </c>
    </row>
    <row r="36" spans="1:61" s="1" customFormat="1" x14ac:dyDescent="0.3">
      <c r="A36" s="28" t="s">
        <v>160</v>
      </c>
      <c r="B36" s="28" t="s">
        <v>186</v>
      </c>
      <c r="C36" s="29" t="s">
        <v>193</v>
      </c>
      <c r="D36" s="29" t="s">
        <v>196</v>
      </c>
      <c r="E36" s="102">
        <v>10375</v>
      </c>
      <c r="F36" s="30">
        <v>220.5</v>
      </c>
      <c r="G36" s="36">
        <f t="shared" si="0"/>
        <v>10</v>
      </c>
      <c r="H36" s="29" t="s">
        <v>351</v>
      </c>
      <c r="I36" s="69">
        <f t="shared" si="1"/>
        <v>5</v>
      </c>
      <c r="J36" s="32">
        <v>1</v>
      </c>
      <c r="K36" s="32">
        <v>1</v>
      </c>
      <c r="L36" s="32">
        <v>0</v>
      </c>
      <c r="M36" s="32">
        <v>1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3">
        <v>13988</v>
      </c>
      <c r="V36" s="32">
        <v>0</v>
      </c>
      <c r="W36" s="32">
        <v>0</v>
      </c>
      <c r="X36" s="32">
        <v>0</v>
      </c>
      <c r="Y36" s="32">
        <v>0</v>
      </c>
      <c r="Z36" s="32">
        <v>1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1">
        <f t="shared" si="2"/>
        <v>1</v>
      </c>
      <c r="AH36" s="25">
        <f t="shared" si="17"/>
        <v>419.64</v>
      </c>
      <c r="AI36" s="25">
        <f t="shared" si="3"/>
        <v>125</v>
      </c>
      <c r="AJ36" s="34">
        <v>0</v>
      </c>
      <c r="AK36" s="25">
        <v>125</v>
      </c>
      <c r="AL36" s="112">
        <f t="shared" si="18"/>
        <v>12.5892</v>
      </c>
      <c r="AM36" s="35">
        <f t="shared" si="4"/>
        <v>70.212563149366119</v>
      </c>
      <c r="AN36" s="36">
        <f t="shared" si="5"/>
        <v>5</v>
      </c>
      <c r="AO36" s="35">
        <f t="shared" si="6"/>
        <v>29.787436850633874</v>
      </c>
      <c r="AP36" s="30">
        <f t="shared" si="7"/>
        <v>202.23614457831326</v>
      </c>
      <c r="AQ36" s="107">
        <f t="shared" si="8"/>
        <v>0</v>
      </c>
      <c r="AR36" s="109">
        <f t="shared" si="9"/>
        <v>100</v>
      </c>
      <c r="AS36" s="34">
        <f t="shared" si="10"/>
        <v>10</v>
      </c>
      <c r="AT36" s="37">
        <v>3</v>
      </c>
      <c r="AU36" s="38">
        <f t="shared" si="11"/>
        <v>28.915662650602407</v>
      </c>
      <c r="AV36" s="37">
        <v>1</v>
      </c>
      <c r="AW36" s="66"/>
      <c r="AX36" s="37">
        <v>9</v>
      </c>
      <c r="AY36" s="37">
        <f t="shared" si="12"/>
        <v>72</v>
      </c>
      <c r="AZ36" s="37">
        <v>5</v>
      </c>
      <c r="BA36" s="37">
        <f t="shared" si="13"/>
        <v>40</v>
      </c>
      <c r="BB36" s="48">
        <v>2</v>
      </c>
      <c r="BC36" s="48">
        <v>8</v>
      </c>
      <c r="BD36" s="48">
        <v>10</v>
      </c>
      <c r="BE36" s="48" t="s">
        <v>375</v>
      </c>
      <c r="BF36" s="48" t="s">
        <v>375</v>
      </c>
      <c r="BG36" s="127">
        <f t="shared" si="14"/>
        <v>40</v>
      </c>
      <c r="BH36" s="75">
        <v>58</v>
      </c>
      <c r="BI36" s="75">
        <v>52</v>
      </c>
    </row>
    <row r="37" spans="1:61" s="1" customFormat="1" x14ac:dyDescent="0.3">
      <c r="A37" s="28" t="s">
        <v>160</v>
      </c>
      <c r="B37" s="28" t="s">
        <v>161</v>
      </c>
      <c r="C37" s="29" t="s">
        <v>176</v>
      </c>
      <c r="D37" s="29" t="s">
        <v>178</v>
      </c>
      <c r="E37" s="102">
        <v>7319</v>
      </c>
      <c r="F37" s="30">
        <v>133.1</v>
      </c>
      <c r="G37" s="36">
        <f t="shared" si="0"/>
        <v>10</v>
      </c>
      <c r="H37" s="29" t="s">
        <v>351</v>
      </c>
      <c r="I37" s="69">
        <f t="shared" si="1"/>
        <v>5</v>
      </c>
      <c r="J37" s="32">
        <v>1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3">
        <v>3544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1">
        <f t="shared" si="2"/>
        <v>0</v>
      </c>
      <c r="AH37" s="25">
        <f t="shared" si="17"/>
        <v>106.32</v>
      </c>
      <c r="AI37" s="25">
        <f t="shared" si="3"/>
        <v>34</v>
      </c>
      <c r="AJ37" s="34">
        <v>0</v>
      </c>
      <c r="AK37" s="25">
        <v>34</v>
      </c>
      <c r="AL37" s="112">
        <f t="shared" si="18"/>
        <v>3.1896</v>
      </c>
      <c r="AM37" s="35">
        <f t="shared" si="4"/>
        <v>68.021068472535745</v>
      </c>
      <c r="AN37" s="36">
        <f t="shared" si="5"/>
        <v>5</v>
      </c>
      <c r="AO37" s="35">
        <f t="shared" si="6"/>
        <v>31.978931527464262</v>
      </c>
      <c r="AP37" s="30">
        <f t="shared" si="7"/>
        <v>72.632873343352912</v>
      </c>
      <c r="AQ37" s="107">
        <f t="shared" si="8"/>
        <v>0</v>
      </c>
      <c r="AR37" s="109">
        <f t="shared" si="9"/>
        <v>100</v>
      </c>
      <c r="AS37" s="34">
        <f t="shared" si="10"/>
        <v>10</v>
      </c>
      <c r="AT37" s="37">
        <v>1</v>
      </c>
      <c r="AU37" s="38">
        <f t="shared" si="11"/>
        <v>13.663068725235687</v>
      </c>
      <c r="AV37" s="37">
        <v>0</v>
      </c>
      <c r="AW37" s="66" t="s">
        <v>454</v>
      </c>
      <c r="AX37" s="37">
        <v>1</v>
      </c>
      <c r="AY37" s="37">
        <f t="shared" si="12"/>
        <v>8</v>
      </c>
      <c r="AZ37" s="37">
        <v>1</v>
      </c>
      <c r="BA37" s="37">
        <f t="shared" si="13"/>
        <v>8</v>
      </c>
      <c r="BB37" s="37">
        <v>1</v>
      </c>
      <c r="BC37" s="37">
        <v>4</v>
      </c>
      <c r="BD37" s="37">
        <v>10</v>
      </c>
      <c r="BE37" s="48" t="s">
        <v>375</v>
      </c>
      <c r="BF37" s="48" t="s">
        <v>376</v>
      </c>
      <c r="BG37" s="127">
        <f t="shared" si="14"/>
        <v>40</v>
      </c>
      <c r="BH37" s="75">
        <v>18</v>
      </c>
      <c r="BI37" s="75">
        <v>32</v>
      </c>
    </row>
    <row r="38" spans="1:61" s="1" customFormat="1" x14ac:dyDescent="0.3">
      <c r="A38" s="28" t="s">
        <v>4</v>
      </c>
      <c r="B38" s="28" t="s">
        <v>43</v>
      </c>
      <c r="C38" s="29" t="s">
        <v>52</v>
      </c>
      <c r="D38" s="29" t="s">
        <v>53</v>
      </c>
      <c r="E38" s="102">
        <v>69119</v>
      </c>
      <c r="F38" s="30">
        <v>796.7</v>
      </c>
      <c r="G38" s="36">
        <f t="shared" si="0"/>
        <v>10</v>
      </c>
      <c r="H38" s="29" t="s">
        <v>352</v>
      </c>
      <c r="I38" s="69">
        <f t="shared" si="1"/>
        <v>3</v>
      </c>
      <c r="J38" s="45">
        <v>1</v>
      </c>
      <c r="K38" s="45">
        <v>1</v>
      </c>
      <c r="L38" s="45">
        <v>0</v>
      </c>
      <c r="M38" s="45">
        <v>1</v>
      </c>
      <c r="N38" s="45">
        <v>0</v>
      </c>
      <c r="O38" s="45">
        <v>0</v>
      </c>
      <c r="P38" s="45">
        <v>0</v>
      </c>
      <c r="Q38" s="32">
        <v>0</v>
      </c>
      <c r="R38" s="45">
        <v>0</v>
      </c>
      <c r="S38" s="45">
        <v>0</v>
      </c>
      <c r="T38" s="45">
        <v>0</v>
      </c>
      <c r="U38" s="33">
        <v>23801</v>
      </c>
      <c r="V38" s="32">
        <v>13</v>
      </c>
      <c r="W38" s="41">
        <v>0</v>
      </c>
      <c r="X38" s="41">
        <v>1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31">
        <f t="shared" si="2"/>
        <v>14</v>
      </c>
      <c r="AH38" s="25">
        <f t="shared" ref="AH38:AH47" si="19">+(U38*5)/100</f>
        <v>1190.05</v>
      </c>
      <c r="AI38" s="25">
        <f t="shared" si="3"/>
        <v>260</v>
      </c>
      <c r="AJ38" s="34">
        <v>6</v>
      </c>
      <c r="AK38" s="25">
        <v>254</v>
      </c>
      <c r="AL38" s="112">
        <f t="shared" ref="AL38:AL47" si="20">(AH38*5)/100</f>
        <v>59.502499999999998</v>
      </c>
      <c r="AM38" s="35">
        <f t="shared" si="4"/>
        <v>78.152178479895809</v>
      </c>
      <c r="AN38" s="36">
        <f t="shared" si="5"/>
        <v>8</v>
      </c>
      <c r="AO38" s="35">
        <f t="shared" si="6"/>
        <v>21.847821520104198</v>
      </c>
      <c r="AP38" s="30">
        <f t="shared" si="7"/>
        <v>86.087038296271643</v>
      </c>
      <c r="AQ38" s="107">
        <f t="shared" si="8"/>
        <v>8.680681144113775</v>
      </c>
      <c r="AR38" s="109">
        <f t="shared" si="9"/>
        <v>89.916390067644215</v>
      </c>
      <c r="AS38" s="34">
        <f t="shared" si="10"/>
        <v>8</v>
      </c>
      <c r="AT38" s="37">
        <v>11</v>
      </c>
      <c r="AU38" s="38">
        <f t="shared" si="11"/>
        <v>15.914582097541921</v>
      </c>
      <c r="AV38" s="37">
        <v>1</v>
      </c>
      <c r="AW38" s="66"/>
      <c r="AX38" s="37">
        <v>3</v>
      </c>
      <c r="AY38" s="37">
        <f t="shared" ref="AY38:AY69" si="21">+AX38*8</f>
        <v>24</v>
      </c>
      <c r="AZ38" s="37">
        <v>7</v>
      </c>
      <c r="BA38" s="37">
        <f t="shared" ref="BA38:BA69" si="22">+AZ38*8</f>
        <v>56</v>
      </c>
      <c r="BB38" s="37">
        <v>2</v>
      </c>
      <c r="BC38" s="37">
        <v>21</v>
      </c>
      <c r="BD38" s="37">
        <v>10</v>
      </c>
      <c r="BE38" s="37" t="s">
        <v>428</v>
      </c>
      <c r="BF38" s="37" t="s">
        <v>429</v>
      </c>
      <c r="BG38" s="127">
        <f t="shared" si="14"/>
        <v>39</v>
      </c>
      <c r="BH38" s="75">
        <v>197</v>
      </c>
      <c r="BI38" s="75">
        <v>219</v>
      </c>
    </row>
    <row r="39" spans="1:61" s="1" customFormat="1" x14ac:dyDescent="0.3">
      <c r="A39" s="28" t="s">
        <v>4</v>
      </c>
      <c r="B39" s="28" t="s">
        <v>43</v>
      </c>
      <c r="C39" s="29" t="s">
        <v>64</v>
      </c>
      <c r="D39" s="29" t="s">
        <v>67</v>
      </c>
      <c r="E39" s="102">
        <v>39589</v>
      </c>
      <c r="F39" s="30">
        <v>244.4</v>
      </c>
      <c r="G39" s="36">
        <f t="shared" si="0"/>
        <v>10</v>
      </c>
      <c r="H39" s="29" t="s">
        <v>352</v>
      </c>
      <c r="I39" s="69">
        <f t="shared" si="1"/>
        <v>3</v>
      </c>
      <c r="J39" s="45">
        <v>1</v>
      </c>
      <c r="K39" s="45">
        <v>1</v>
      </c>
      <c r="L39" s="45">
        <v>1</v>
      </c>
      <c r="M39" s="45">
        <v>1</v>
      </c>
      <c r="N39" s="45">
        <v>0</v>
      </c>
      <c r="O39" s="45">
        <v>1</v>
      </c>
      <c r="P39" s="45">
        <v>0</v>
      </c>
      <c r="Q39" s="32">
        <v>0</v>
      </c>
      <c r="R39" s="45">
        <v>0</v>
      </c>
      <c r="S39" s="45">
        <v>0</v>
      </c>
      <c r="T39" s="45">
        <v>0</v>
      </c>
      <c r="U39" s="33">
        <v>49766</v>
      </c>
      <c r="V39" s="32">
        <v>11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31">
        <f t="shared" si="2"/>
        <v>11</v>
      </c>
      <c r="AH39" s="25">
        <f t="shared" si="19"/>
        <v>2488.3000000000002</v>
      </c>
      <c r="AI39" s="25">
        <f t="shared" si="3"/>
        <v>170</v>
      </c>
      <c r="AJ39" s="34">
        <v>17</v>
      </c>
      <c r="AK39" s="25">
        <v>153</v>
      </c>
      <c r="AL39" s="112">
        <f t="shared" si="20"/>
        <v>124.41500000000001</v>
      </c>
      <c r="AM39" s="35">
        <f t="shared" si="4"/>
        <v>93.168026363380619</v>
      </c>
      <c r="AN39" s="36">
        <f t="shared" si="5"/>
        <v>8</v>
      </c>
      <c r="AO39" s="35">
        <f t="shared" si="6"/>
        <v>6.8319736366193773</v>
      </c>
      <c r="AP39" s="30">
        <f t="shared" si="7"/>
        <v>314.26658920407186</v>
      </c>
      <c r="AQ39" s="107">
        <f t="shared" si="8"/>
        <v>42.94122104625022</v>
      </c>
      <c r="AR39" s="109">
        <f t="shared" si="9"/>
        <v>86.336052726761238</v>
      </c>
      <c r="AS39" s="34">
        <f t="shared" si="10"/>
        <v>8</v>
      </c>
      <c r="AT39" s="37">
        <v>16</v>
      </c>
      <c r="AU39" s="38">
        <f t="shared" si="11"/>
        <v>40.415266867059032</v>
      </c>
      <c r="AV39" s="37">
        <v>1</v>
      </c>
      <c r="AW39" s="66"/>
      <c r="AX39" s="37">
        <v>6</v>
      </c>
      <c r="AY39" s="37">
        <f t="shared" si="21"/>
        <v>48</v>
      </c>
      <c r="AZ39" s="37">
        <v>12</v>
      </c>
      <c r="BA39" s="37">
        <f t="shared" si="22"/>
        <v>96</v>
      </c>
      <c r="BB39" s="37">
        <v>3</v>
      </c>
      <c r="BC39" s="37">
        <v>12</v>
      </c>
      <c r="BD39" s="37">
        <v>10</v>
      </c>
      <c r="BE39" s="37" t="s">
        <v>428</v>
      </c>
      <c r="BF39" s="37" t="s">
        <v>429</v>
      </c>
      <c r="BG39" s="127">
        <f t="shared" si="14"/>
        <v>39</v>
      </c>
      <c r="BH39" s="75">
        <v>478</v>
      </c>
      <c r="BI39" s="75">
        <v>391</v>
      </c>
    </row>
    <row r="40" spans="1:61" s="1" customFormat="1" x14ac:dyDescent="0.3">
      <c r="A40" s="28" t="s">
        <v>4</v>
      </c>
      <c r="B40" s="28" t="s">
        <v>43</v>
      </c>
      <c r="C40" s="29" t="s">
        <v>58</v>
      </c>
      <c r="D40" s="29" t="s">
        <v>61</v>
      </c>
      <c r="E40" s="102">
        <v>14038</v>
      </c>
      <c r="F40" s="30">
        <v>448.1</v>
      </c>
      <c r="G40" s="36">
        <f t="shared" si="0"/>
        <v>10</v>
      </c>
      <c r="H40" s="29" t="s">
        <v>352</v>
      </c>
      <c r="I40" s="69">
        <f t="shared" si="1"/>
        <v>3</v>
      </c>
      <c r="J40" s="45">
        <v>1</v>
      </c>
      <c r="K40" s="45">
        <v>0</v>
      </c>
      <c r="L40" s="45">
        <v>2</v>
      </c>
      <c r="M40" s="45">
        <v>0</v>
      </c>
      <c r="N40" s="45">
        <v>0</v>
      </c>
      <c r="O40" s="45">
        <v>0</v>
      </c>
      <c r="P40" s="45">
        <v>0</v>
      </c>
      <c r="Q40" s="32">
        <v>0</v>
      </c>
      <c r="R40" s="45">
        <v>0</v>
      </c>
      <c r="S40" s="45">
        <v>0</v>
      </c>
      <c r="T40" s="45">
        <v>0</v>
      </c>
      <c r="U40" s="33">
        <v>4674</v>
      </c>
      <c r="V40" s="32">
        <v>4</v>
      </c>
      <c r="W40" s="41">
        <v>0</v>
      </c>
      <c r="X40" s="41">
        <v>1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31">
        <f t="shared" si="2"/>
        <v>5</v>
      </c>
      <c r="AH40" s="25">
        <f t="shared" si="19"/>
        <v>233.7</v>
      </c>
      <c r="AI40" s="25">
        <f t="shared" si="3"/>
        <v>51</v>
      </c>
      <c r="AJ40" s="34">
        <v>1</v>
      </c>
      <c r="AK40" s="25">
        <v>50</v>
      </c>
      <c r="AL40" s="112">
        <f t="shared" si="20"/>
        <v>11.685</v>
      </c>
      <c r="AM40" s="35">
        <f t="shared" si="4"/>
        <v>78.177150192554564</v>
      </c>
      <c r="AN40" s="36">
        <f t="shared" si="5"/>
        <v>8</v>
      </c>
      <c r="AO40" s="35">
        <f t="shared" si="6"/>
        <v>21.822849807445444</v>
      </c>
      <c r="AP40" s="30">
        <f t="shared" si="7"/>
        <v>83.238353041743835</v>
      </c>
      <c r="AQ40" s="107">
        <f t="shared" si="8"/>
        <v>7.123521869212138</v>
      </c>
      <c r="AR40" s="109">
        <f t="shared" si="9"/>
        <v>91.442019683354729</v>
      </c>
      <c r="AS40" s="34">
        <f t="shared" si="10"/>
        <v>8</v>
      </c>
      <c r="AT40" s="37">
        <v>4</v>
      </c>
      <c r="AU40" s="38">
        <f t="shared" si="11"/>
        <v>28.494087476848552</v>
      </c>
      <c r="AV40" s="37">
        <v>0</v>
      </c>
      <c r="AW40" s="66" t="s">
        <v>443</v>
      </c>
      <c r="AX40" s="37">
        <v>1</v>
      </c>
      <c r="AY40" s="37">
        <f t="shared" si="21"/>
        <v>8</v>
      </c>
      <c r="AZ40" s="37">
        <v>2</v>
      </c>
      <c r="BA40" s="37">
        <f t="shared" si="22"/>
        <v>16</v>
      </c>
      <c r="BB40" s="37">
        <v>0</v>
      </c>
      <c r="BC40" s="37">
        <v>9</v>
      </c>
      <c r="BD40" s="37">
        <v>10</v>
      </c>
      <c r="BE40" s="37" t="s">
        <v>428</v>
      </c>
      <c r="BF40" s="37" t="s">
        <v>429</v>
      </c>
      <c r="BG40" s="127">
        <f t="shared" si="14"/>
        <v>39</v>
      </c>
      <c r="BH40" s="75">
        <v>39</v>
      </c>
      <c r="BI40" s="75">
        <v>35</v>
      </c>
    </row>
    <row r="41" spans="1:61" s="1" customFormat="1" x14ac:dyDescent="0.3">
      <c r="A41" s="28" t="s">
        <v>4</v>
      </c>
      <c r="B41" s="28" t="s">
        <v>43</v>
      </c>
      <c r="C41" s="29" t="s">
        <v>52</v>
      </c>
      <c r="D41" s="29" t="s">
        <v>55</v>
      </c>
      <c r="E41" s="102">
        <v>83285</v>
      </c>
      <c r="F41" s="30">
        <v>502.8</v>
      </c>
      <c r="G41" s="36">
        <f t="shared" si="0"/>
        <v>10</v>
      </c>
      <c r="H41" s="29" t="s">
        <v>352</v>
      </c>
      <c r="I41" s="69">
        <f t="shared" si="1"/>
        <v>3</v>
      </c>
      <c r="J41" s="45">
        <v>2</v>
      </c>
      <c r="K41" s="45">
        <v>2</v>
      </c>
      <c r="L41" s="45">
        <v>1</v>
      </c>
      <c r="M41" s="45">
        <v>1</v>
      </c>
      <c r="N41" s="45">
        <v>0</v>
      </c>
      <c r="O41" s="45">
        <v>4</v>
      </c>
      <c r="P41" s="45">
        <v>0</v>
      </c>
      <c r="Q41" s="32">
        <v>0</v>
      </c>
      <c r="R41" s="45">
        <v>0</v>
      </c>
      <c r="S41" s="45">
        <v>0</v>
      </c>
      <c r="T41" s="45">
        <v>0</v>
      </c>
      <c r="U41" s="33">
        <v>56072</v>
      </c>
      <c r="V41" s="32">
        <v>10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31">
        <f t="shared" si="2"/>
        <v>10</v>
      </c>
      <c r="AH41" s="25">
        <f t="shared" si="19"/>
        <v>2803.6</v>
      </c>
      <c r="AI41" s="25">
        <f t="shared" si="3"/>
        <v>307</v>
      </c>
      <c r="AJ41" s="34">
        <v>2</v>
      </c>
      <c r="AK41" s="25">
        <v>305</v>
      </c>
      <c r="AL41" s="112">
        <f t="shared" si="20"/>
        <v>140.18</v>
      </c>
      <c r="AM41" s="35">
        <f t="shared" si="4"/>
        <v>89.049793123127401</v>
      </c>
      <c r="AN41" s="36">
        <f t="shared" si="5"/>
        <v>8</v>
      </c>
      <c r="AO41" s="35">
        <f t="shared" si="6"/>
        <v>10.950206876872592</v>
      </c>
      <c r="AP41" s="30">
        <f t="shared" si="7"/>
        <v>168.3136219007024</v>
      </c>
      <c r="AQ41" s="107">
        <f t="shared" si="8"/>
        <v>2.4013928078285405</v>
      </c>
      <c r="AR41" s="109">
        <f t="shared" si="9"/>
        <v>98.573262947638767</v>
      </c>
      <c r="AS41" s="34">
        <f t="shared" si="10"/>
        <v>8</v>
      </c>
      <c r="AT41" s="37">
        <v>15</v>
      </c>
      <c r="AU41" s="38">
        <f t="shared" si="11"/>
        <v>18.010446058714056</v>
      </c>
      <c r="AV41" s="37">
        <v>2</v>
      </c>
      <c r="AW41" s="66"/>
      <c r="AX41" s="37">
        <v>12</v>
      </c>
      <c r="AY41" s="37">
        <f t="shared" si="21"/>
        <v>96</v>
      </c>
      <c r="AZ41" s="37">
        <v>18</v>
      </c>
      <c r="BA41" s="37">
        <f t="shared" si="22"/>
        <v>144</v>
      </c>
      <c r="BB41" s="37">
        <v>4</v>
      </c>
      <c r="BC41" s="37">
        <v>32</v>
      </c>
      <c r="BD41" s="37">
        <v>10</v>
      </c>
      <c r="BE41" s="37" t="s">
        <v>428</v>
      </c>
      <c r="BF41" s="37" t="s">
        <v>429</v>
      </c>
      <c r="BG41" s="127">
        <f t="shared" si="14"/>
        <v>39</v>
      </c>
      <c r="BH41" s="75">
        <v>407</v>
      </c>
      <c r="BI41" s="75">
        <v>573</v>
      </c>
    </row>
    <row r="42" spans="1:61" s="1" customFormat="1" x14ac:dyDescent="0.3">
      <c r="A42" s="28" t="s">
        <v>70</v>
      </c>
      <c r="B42" s="28" t="s">
        <v>71</v>
      </c>
      <c r="C42" s="29" t="s">
        <v>76</v>
      </c>
      <c r="D42" s="29" t="s">
        <v>77</v>
      </c>
      <c r="E42" s="102">
        <v>163140</v>
      </c>
      <c r="F42" s="40">
        <v>3147.2</v>
      </c>
      <c r="G42" s="36">
        <f t="shared" si="0"/>
        <v>10</v>
      </c>
      <c r="H42" s="29" t="s">
        <v>352</v>
      </c>
      <c r="I42" s="69">
        <f t="shared" si="1"/>
        <v>3</v>
      </c>
      <c r="J42" s="32">
        <v>3</v>
      </c>
      <c r="K42" s="32">
        <v>2</v>
      </c>
      <c r="L42" s="32">
        <v>10</v>
      </c>
      <c r="M42" s="32">
        <v>1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3">
        <v>104847</v>
      </c>
      <c r="V42" s="32">
        <v>33</v>
      </c>
      <c r="W42" s="32">
        <v>0</v>
      </c>
      <c r="X42" s="32">
        <v>7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1">
        <f t="shared" si="2"/>
        <v>40</v>
      </c>
      <c r="AH42" s="25">
        <f t="shared" si="19"/>
        <v>5242.3500000000004</v>
      </c>
      <c r="AI42" s="25">
        <f t="shared" si="3"/>
        <v>483</v>
      </c>
      <c r="AJ42" s="34">
        <v>12</v>
      </c>
      <c r="AK42" s="25">
        <v>471</v>
      </c>
      <c r="AL42" s="112">
        <f t="shared" si="20"/>
        <v>262.11750000000001</v>
      </c>
      <c r="AM42" s="35">
        <f t="shared" si="4"/>
        <v>90.786574723168044</v>
      </c>
      <c r="AN42" s="36">
        <f t="shared" si="5"/>
        <v>8</v>
      </c>
      <c r="AO42" s="35">
        <f t="shared" si="6"/>
        <v>9.2134252768319556</v>
      </c>
      <c r="AP42" s="30">
        <f t="shared" si="7"/>
        <v>160.67028319235013</v>
      </c>
      <c r="AQ42" s="107">
        <f t="shared" si="8"/>
        <v>7.3556454578889303</v>
      </c>
      <c r="AR42" s="109">
        <f t="shared" si="9"/>
        <v>95.421900483561757</v>
      </c>
      <c r="AS42" s="34">
        <f t="shared" si="10"/>
        <v>8</v>
      </c>
      <c r="AT42" s="37">
        <v>49</v>
      </c>
      <c r="AU42" s="38">
        <f t="shared" si="11"/>
        <v>30.035552286379797</v>
      </c>
      <c r="AV42" s="37">
        <v>3</v>
      </c>
      <c r="AW42" s="66"/>
      <c r="AX42" s="37">
        <v>27</v>
      </c>
      <c r="AY42" s="37">
        <f t="shared" si="21"/>
        <v>216</v>
      </c>
      <c r="AZ42" s="37">
        <v>29</v>
      </c>
      <c r="BA42" s="37">
        <f t="shared" si="22"/>
        <v>232</v>
      </c>
      <c r="BB42" s="37">
        <v>4</v>
      </c>
      <c r="BC42" s="37">
        <v>5</v>
      </c>
      <c r="BD42" s="37">
        <v>10</v>
      </c>
      <c r="BE42" s="37" t="s">
        <v>375</v>
      </c>
      <c r="BF42" s="37" t="s">
        <v>375</v>
      </c>
      <c r="BG42" s="127">
        <f t="shared" si="14"/>
        <v>39</v>
      </c>
      <c r="BH42" s="75">
        <v>1441</v>
      </c>
      <c r="BI42" s="75">
        <v>1543</v>
      </c>
    </row>
    <row r="43" spans="1:61" s="1" customFormat="1" x14ac:dyDescent="0.3">
      <c r="A43" s="28" t="s">
        <v>70</v>
      </c>
      <c r="B43" s="28" t="s">
        <v>71</v>
      </c>
      <c r="C43" s="29" t="s">
        <v>81</v>
      </c>
      <c r="D43" s="29" t="s">
        <v>82</v>
      </c>
      <c r="E43" s="102">
        <v>78141</v>
      </c>
      <c r="F43" s="40">
        <v>14471.6</v>
      </c>
      <c r="G43" s="36">
        <f t="shared" si="0"/>
        <v>10</v>
      </c>
      <c r="H43" s="29" t="s">
        <v>352</v>
      </c>
      <c r="I43" s="69">
        <f t="shared" si="1"/>
        <v>3</v>
      </c>
      <c r="J43" s="32">
        <v>2</v>
      </c>
      <c r="K43" s="32">
        <v>1</v>
      </c>
      <c r="L43" s="32">
        <v>1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3">
        <v>44843</v>
      </c>
      <c r="V43" s="32">
        <v>15</v>
      </c>
      <c r="W43" s="32">
        <v>1</v>
      </c>
      <c r="X43" s="32">
        <v>1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1">
        <f t="shared" si="2"/>
        <v>17</v>
      </c>
      <c r="AH43" s="25">
        <f t="shared" si="19"/>
        <v>2242.15</v>
      </c>
      <c r="AI43" s="25">
        <f t="shared" si="3"/>
        <v>132</v>
      </c>
      <c r="AJ43" s="34">
        <v>4</v>
      </c>
      <c r="AK43" s="25">
        <v>128</v>
      </c>
      <c r="AL43" s="112">
        <f t="shared" si="20"/>
        <v>112.1075</v>
      </c>
      <c r="AM43" s="35">
        <f t="shared" si="4"/>
        <v>94.112793524072885</v>
      </c>
      <c r="AN43" s="36">
        <f t="shared" si="5"/>
        <v>8</v>
      </c>
      <c r="AO43" s="35">
        <f t="shared" si="6"/>
        <v>5.8872064759271234</v>
      </c>
      <c r="AP43" s="30">
        <f t="shared" si="7"/>
        <v>143.4682177090132</v>
      </c>
      <c r="AQ43" s="107">
        <f t="shared" si="8"/>
        <v>5.1189516387043934</v>
      </c>
      <c r="AR43" s="109">
        <f t="shared" si="9"/>
        <v>96.431996075195684</v>
      </c>
      <c r="AS43" s="34">
        <f t="shared" si="10"/>
        <v>8</v>
      </c>
      <c r="AT43" s="37">
        <v>18</v>
      </c>
      <c r="AU43" s="38">
        <f t="shared" si="11"/>
        <v>23.035282374169771</v>
      </c>
      <c r="AV43" s="37">
        <v>2</v>
      </c>
      <c r="AW43" s="66"/>
      <c r="AX43" s="37">
        <v>20</v>
      </c>
      <c r="AY43" s="37">
        <f t="shared" si="21"/>
        <v>160</v>
      </c>
      <c r="AZ43" s="37">
        <v>26</v>
      </c>
      <c r="BA43" s="37">
        <f t="shared" si="22"/>
        <v>208</v>
      </c>
      <c r="BB43" s="37">
        <v>0</v>
      </c>
      <c r="BC43" s="37">
        <v>2</v>
      </c>
      <c r="BD43" s="37">
        <v>10</v>
      </c>
      <c r="BE43" s="37" t="s">
        <v>428</v>
      </c>
      <c r="BF43" s="37" t="s">
        <v>428</v>
      </c>
      <c r="BG43" s="127">
        <f t="shared" si="14"/>
        <v>39</v>
      </c>
      <c r="BH43" s="75">
        <v>360</v>
      </c>
      <c r="BI43" s="75">
        <v>516</v>
      </c>
    </row>
    <row r="44" spans="1:61" s="1" customFormat="1" x14ac:dyDescent="0.3">
      <c r="A44" s="28" t="s">
        <v>70</v>
      </c>
      <c r="B44" s="28" t="s">
        <v>71</v>
      </c>
      <c r="C44" s="29" t="s">
        <v>81</v>
      </c>
      <c r="D44" s="29" t="s">
        <v>83</v>
      </c>
      <c r="E44" s="102">
        <v>129246</v>
      </c>
      <c r="F44" s="40">
        <v>3867.5</v>
      </c>
      <c r="G44" s="36">
        <f t="shared" si="0"/>
        <v>10</v>
      </c>
      <c r="H44" s="29" t="s">
        <v>352</v>
      </c>
      <c r="I44" s="69">
        <f t="shared" si="1"/>
        <v>3</v>
      </c>
      <c r="J44" s="32">
        <v>2</v>
      </c>
      <c r="K44" s="32">
        <v>1</v>
      </c>
      <c r="L44" s="32">
        <v>1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3">
        <v>58072</v>
      </c>
      <c r="V44" s="32">
        <v>29</v>
      </c>
      <c r="W44" s="32">
        <v>0</v>
      </c>
      <c r="X44" s="32">
        <v>1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1">
        <f t="shared" si="2"/>
        <v>30</v>
      </c>
      <c r="AH44" s="25">
        <f t="shared" si="19"/>
        <v>2903.6</v>
      </c>
      <c r="AI44" s="25">
        <f t="shared" si="3"/>
        <v>516</v>
      </c>
      <c r="AJ44" s="34">
        <v>15</v>
      </c>
      <c r="AK44" s="25">
        <v>501</v>
      </c>
      <c r="AL44" s="112">
        <f t="shared" si="20"/>
        <v>145.18</v>
      </c>
      <c r="AM44" s="35">
        <f t="shared" si="4"/>
        <v>82.228957156633143</v>
      </c>
      <c r="AN44" s="36">
        <f t="shared" si="5"/>
        <v>8</v>
      </c>
      <c r="AO44" s="35">
        <f t="shared" si="6"/>
        <v>17.771042843366853</v>
      </c>
      <c r="AP44" s="30">
        <f t="shared" si="7"/>
        <v>112.32842795908579</v>
      </c>
      <c r="AQ44" s="107">
        <f t="shared" si="8"/>
        <v>11.605775033656748</v>
      </c>
      <c r="AR44" s="109">
        <f t="shared" si="9"/>
        <v>89.667998346879727</v>
      </c>
      <c r="AS44" s="34">
        <f t="shared" si="10"/>
        <v>8</v>
      </c>
      <c r="AT44" s="37">
        <v>39</v>
      </c>
      <c r="AU44" s="38">
        <f t="shared" si="11"/>
        <v>30.175015087507543</v>
      </c>
      <c r="AV44" s="37">
        <v>2</v>
      </c>
      <c r="AW44" s="66"/>
      <c r="AX44" s="37">
        <v>27</v>
      </c>
      <c r="AY44" s="37">
        <f t="shared" si="21"/>
        <v>216</v>
      </c>
      <c r="AZ44" s="37">
        <v>26</v>
      </c>
      <c r="BA44" s="37">
        <f t="shared" si="22"/>
        <v>208</v>
      </c>
      <c r="BB44" s="37">
        <v>0</v>
      </c>
      <c r="BC44" s="37">
        <v>3</v>
      </c>
      <c r="BD44" s="37">
        <v>10</v>
      </c>
      <c r="BE44" s="37" t="s">
        <v>428</v>
      </c>
      <c r="BF44" s="37" t="s">
        <v>428</v>
      </c>
      <c r="BG44" s="127">
        <f t="shared" si="14"/>
        <v>39</v>
      </c>
      <c r="BH44" s="75">
        <v>564</v>
      </c>
      <c r="BI44" s="75">
        <v>503</v>
      </c>
    </row>
    <row r="45" spans="1:61" s="1" customFormat="1" x14ac:dyDescent="0.3">
      <c r="A45" s="28" t="s">
        <v>70</v>
      </c>
      <c r="B45" s="28" t="s">
        <v>71</v>
      </c>
      <c r="C45" s="29" t="s">
        <v>72</v>
      </c>
      <c r="D45" s="29" t="s">
        <v>75</v>
      </c>
      <c r="E45" s="102">
        <v>25889</v>
      </c>
      <c r="F45" s="30">
        <v>406.8</v>
      </c>
      <c r="G45" s="36">
        <f t="shared" si="0"/>
        <v>10</v>
      </c>
      <c r="H45" s="29" t="s">
        <v>352</v>
      </c>
      <c r="I45" s="69">
        <f t="shared" si="1"/>
        <v>3</v>
      </c>
      <c r="J45" s="32">
        <v>1</v>
      </c>
      <c r="K45" s="32">
        <v>1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3">
        <v>21051</v>
      </c>
      <c r="V45" s="32">
        <v>6</v>
      </c>
      <c r="W45" s="32">
        <v>0</v>
      </c>
      <c r="X45" s="32">
        <v>1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1">
        <f t="shared" si="2"/>
        <v>7</v>
      </c>
      <c r="AH45" s="25">
        <f t="shared" si="19"/>
        <v>1052.55</v>
      </c>
      <c r="AI45" s="25">
        <f t="shared" si="3"/>
        <v>127</v>
      </c>
      <c r="AJ45" s="34">
        <v>5</v>
      </c>
      <c r="AK45" s="25">
        <v>122</v>
      </c>
      <c r="AL45" s="112">
        <f t="shared" si="20"/>
        <v>52.627499999999998</v>
      </c>
      <c r="AM45" s="35">
        <f t="shared" si="4"/>
        <v>87.934064890028978</v>
      </c>
      <c r="AN45" s="36">
        <f t="shared" si="5"/>
        <v>8</v>
      </c>
      <c r="AO45" s="35">
        <f t="shared" si="6"/>
        <v>12.065935109971024</v>
      </c>
      <c r="AP45" s="30">
        <f t="shared" si="7"/>
        <v>203.28131638920004</v>
      </c>
      <c r="AQ45" s="107">
        <f t="shared" si="8"/>
        <v>19.31322183166596</v>
      </c>
      <c r="AR45" s="109">
        <f t="shared" si="9"/>
        <v>90.499263692936196</v>
      </c>
      <c r="AS45" s="34">
        <f t="shared" si="10"/>
        <v>8</v>
      </c>
      <c r="AT45" s="37">
        <v>1</v>
      </c>
      <c r="AU45" s="38">
        <f t="shared" si="11"/>
        <v>3.8626443663331917</v>
      </c>
      <c r="AV45" s="37">
        <v>1</v>
      </c>
      <c r="AW45" s="66"/>
      <c r="AX45" s="37">
        <v>8</v>
      </c>
      <c r="AY45" s="37">
        <f t="shared" si="21"/>
        <v>64</v>
      </c>
      <c r="AZ45" s="37">
        <v>10</v>
      </c>
      <c r="BA45" s="37">
        <f t="shared" si="22"/>
        <v>80</v>
      </c>
      <c r="BB45" s="37">
        <v>1</v>
      </c>
      <c r="BC45" s="37">
        <v>7</v>
      </c>
      <c r="BD45" s="37">
        <v>10</v>
      </c>
      <c r="BE45" s="37" t="s">
        <v>375</v>
      </c>
      <c r="BF45" s="37" t="s">
        <v>375</v>
      </c>
      <c r="BG45" s="127">
        <f t="shared" si="14"/>
        <v>39</v>
      </c>
      <c r="BH45" s="75">
        <v>182</v>
      </c>
      <c r="BI45" s="75">
        <v>341</v>
      </c>
    </row>
    <row r="46" spans="1:61" s="1" customFormat="1" x14ac:dyDescent="0.3">
      <c r="A46" s="28" t="s">
        <v>70</v>
      </c>
      <c r="B46" s="28" t="s">
        <v>71</v>
      </c>
      <c r="C46" s="29" t="s">
        <v>84</v>
      </c>
      <c r="D46" s="29" t="s">
        <v>85</v>
      </c>
      <c r="E46" s="102">
        <v>123293</v>
      </c>
      <c r="F46" s="40">
        <v>3560.6</v>
      </c>
      <c r="G46" s="36">
        <f t="shared" si="0"/>
        <v>10</v>
      </c>
      <c r="H46" s="29" t="s">
        <v>352</v>
      </c>
      <c r="I46" s="69">
        <f t="shared" si="1"/>
        <v>3</v>
      </c>
      <c r="J46" s="32">
        <v>2</v>
      </c>
      <c r="K46" s="32">
        <v>2</v>
      </c>
      <c r="L46" s="32">
        <v>5</v>
      </c>
      <c r="M46" s="32">
        <v>1</v>
      </c>
      <c r="N46" s="32">
        <v>1</v>
      </c>
      <c r="O46" s="32">
        <v>2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3">
        <v>68370</v>
      </c>
      <c r="V46" s="32">
        <v>12</v>
      </c>
      <c r="W46" s="32">
        <v>0</v>
      </c>
      <c r="X46" s="32">
        <v>1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1">
        <f t="shared" si="2"/>
        <v>13</v>
      </c>
      <c r="AH46" s="25">
        <f t="shared" si="19"/>
        <v>3418.5</v>
      </c>
      <c r="AI46" s="25">
        <f t="shared" si="3"/>
        <v>654</v>
      </c>
      <c r="AJ46" s="34">
        <v>18</v>
      </c>
      <c r="AK46" s="25">
        <v>636</v>
      </c>
      <c r="AL46" s="112">
        <f t="shared" si="20"/>
        <v>170.92500000000001</v>
      </c>
      <c r="AM46" s="35">
        <f t="shared" si="4"/>
        <v>80.868802106186919</v>
      </c>
      <c r="AN46" s="36">
        <f t="shared" si="5"/>
        <v>8</v>
      </c>
      <c r="AO46" s="35">
        <f t="shared" si="6"/>
        <v>19.131197893813077</v>
      </c>
      <c r="AP46" s="30">
        <f t="shared" si="7"/>
        <v>138.63317463278531</v>
      </c>
      <c r="AQ46" s="107">
        <f t="shared" si="8"/>
        <v>14.599368982829521</v>
      </c>
      <c r="AR46" s="109">
        <f t="shared" si="9"/>
        <v>89.469065379552433</v>
      </c>
      <c r="AS46" s="34">
        <f t="shared" si="10"/>
        <v>8</v>
      </c>
      <c r="AT46" s="37">
        <v>55</v>
      </c>
      <c r="AU46" s="38">
        <f t="shared" si="11"/>
        <v>44.609183003090202</v>
      </c>
      <c r="AV46" s="37">
        <v>3</v>
      </c>
      <c r="AW46" s="66"/>
      <c r="AX46" s="37">
        <v>90</v>
      </c>
      <c r="AY46" s="37">
        <f t="shared" si="21"/>
        <v>720</v>
      </c>
      <c r="AZ46" s="37">
        <v>202</v>
      </c>
      <c r="BA46" s="37">
        <f t="shared" si="22"/>
        <v>1616</v>
      </c>
      <c r="BB46" s="37">
        <v>21</v>
      </c>
      <c r="BC46" s="37">
        <v>17</v>
      </c>
      <c r="BD46" s="37">
        <v>10</v>
      </c>
      <c r="BE46" s="37" t="s">
        <v>375</v>
      </c>
      <c r="BF46" s="37" t="s">
        <v>376</v>
      </c>
      <c r="BG46" s="127">
        <f t="shared" si="14"/>
        <v>39</v>
      </c>
      <c r="BH46" s="75">
        <v>824</v>
      </c>
      <c r="BI46" s="75">
        <v>823</v>
      </c>
    </row>
    <row r="47" spans="1:61" x14ac:dyDescent="0.3">
      <c r="A47" s="28" t="s">
        <v>70</v>
      </c>
      <c r="B47" s="28" t="s">
        <v>71</v>
      </c>
      <c r="C47" s="29" t="s">
        <v>101</v>
      </c>
      <c r="D47" s="29" t="s">
        <v>102</v>
      </c>
      <c r="E47" s="102">
        <v>275138</v>
      </c>
      <c r="F47" s="40">
        <v>9258.2999999999993</v>
      </c>
      <c r="G47" s="36">
        <f t="shared" si="0"/>
        <v>10</v>
      </c>
      <c r="H47" s="29" t="s">
        <v>352</v>
      </c>
      <c r="I47" s="69">
        <f t="shared" si="1"/>
        <v>3</v>
      </c>
      <c r="J47" s="32">
        <v>3</v>
      </c>
      <c r="K47" s="32">
        <v>1</v>
      </c>
      <c r="L47" s="32">
        <v>4</v>
      </c>
      <c r="M47" s="32">
        <v>1</v>
      </c>
      <c r="N47" s="32">
        <v>0</v>
      </c>
      <c r="O47" s="32">
        <v>0</v>
      </c>
      <c r="P47" s="32">
        <v>0</v>
      </c>
      <c r="Q47" s="32">
        <v>1</v>
      </c>
      <c r="R47" s="32">
        <v>0</v>
      </c>
      <c r="S47" s="32">
        <v>1</v>
      </c>
      <c r="T47" s="32">
        <v>0</v>
      </c>
      <c r="U47" s="33">
        <v>149382</v>
      </c>
      <c r="V47" s="32">
        <v>36</v>
      </c>
      <c r="W47" s="43">
        <v>0</v>
      </c>
      <c r="X47" s="43">
        <v>12</v>
      </c>
      <c r="Y47" s="43">
        <v>0</v>
      </c>
      <c r="Z47" s="43">
        <v>0</v>
      </c>
      <c r="AA47" s="43">
        <v>0</v>
      </c>
      <c r="AB47" s="43">
        <v>0</v>
      </c>
      <c r="AC47" s="42">
        <v>0</v>
      </c>
      <c r="AD47" s="42">
        <v>0</v>
      </c>
      <c r="AE47" s="42">
        <v>0</v>
      </c>
      <c r="AF47" s="42">
        <v>0</v>
      </c>
      <c r="AG47" s="31">
        <f t="shared" si="2"/>
        <v>48</v>
      </c>
      <c r="AH47" s="25">
        <f t="shared" si="19"/>
        <v>7469.1</v>
      </c>
      <c r="AI47" s="25">
        <f t="shared" si="3"/>
        <v>1128</v>
      </c>
      <c r="AJ47" s="34">
        <v>29</v>
      </c>
      <c r="AK47" s="25">
        <v>1099</v>
      </c>
      <c r="AL47" s="112">
        <f t="shared" si="20"/>
        <v>373.45499999999998</v>
      </c>
      <c r="AM47" s="35">
        <f t="shared" si="4"/>
        <v>84.8977788488573</v>
      </c>
      <c r="AN47" s="36">
        <f t="shared" si="5"/>
        <v>8</v>
      </c>
      <c r="AO47" s="35">
        <f t="shared" si="6"/>
        <v>15.102221151142709</v>
      </c>
      <c r="AP47" s="30">
        <f t="shared" si="7"/>
        <v>135.73370454099398</v>
      </c>
      <c r="AQ47" s="107">
        <f t="shared" si="8"/>
        <v>10.540165298868205</v>
      </c>
      <c r="AR47" s="109">
        <f t="shared" si="9"/>
        <v>92.234673521575559</v>
      </c>
      <c r="AS47" s="34">
        <f t="shared" si="10"/>
        <v>8</v>
      </c>
      <c r="AT47" s="37">
        <v>75</v>
      </c>
      <c r="AU47" s="38">
        <f t="shared" si="11"/>
        <v>27.259048186728112</v>
      </c>
      <c r="AV47" s="37">
        <v>2</v>
      </c>
      <c r="AW47" s="66"/>
      <c r="AX47" s="37">
        <v>9</v>
      </c>
      <c r="AY47" s="37">
        <f t="shared" si="21"/>
        <v>72</v>
      </c>
      <c r="AZ47" s="37">
        <v>18</v>
      </c>
      <c r="BA47" s="37">
        <f t="shared" si="22"/>
        <v>144</v>
      </c>
      <c r="BB47" s="37">
        <v>2</v>
      </c>
      <c r="BC47" s="37">
        <v>8</v>
      </c>
      <c r="BD47" s="37">
        <v>10</v>
      </c>
      <c r="BE47" s="37" t="s">
        <v>375</v>
      </c>
      <c r="BF47" s="37" t="s">
        <v>376</v>
      </c>
      <c r="BG47" s="127">
        <f t="shared" si="14"/>
        <v>39</v>
      </c>
      <c r="BH47" s="75">
        <v>1692</v>
      </c>
      <c r="BI47" s="75">
        <v>2127</v>
      </c>
    </row>
    <row r="48" spans="1:61" x14ac:dyDescent="0.3">
      <c r="A48" s="28" t="s">
        <v>160</v>
      </c>
      <c r="B48" s="28" t="s">
        <v>176</v>
      </c>
      <c r="C48" s="29" t="s">
        <v>240</v>
      </c>
      <c r="D48" s="29" t="s">
        <v>241</v>
      </c>
      <c r="E48" s="102">
        <v>4068</v>
      </c>
      <c r="F48" s="30">
        <v>30.9</v>
      </c>
      <c r="G48" s="36">
        <f t="shared" si="0"/>
        <v>3</v>
      </c>
      <c r="H48" s="29" t="s">
        <v>350</v>
      </c>
      <c r="I48" s="69">
        <f t="shared" si="1"/>
        <v>8</v>
      </c>
      <c r="J48" s="32">
        <v>2</v>
      </c>
      <c r="K48" s="32">
        <v>1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3">
        <v>3051</v>
      </c>
      <c r="V48" s="32">
        <v>1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1">
        <f t="shared" si="2"/>
        <v>1</v>
      </c>
      <c r="AH48" s="25">
        <f>+(U48*3)/100</f>
        <v>91.53</v>
      </c>
      <c r="AI48" s="25">
        <f t="shared" si="3"/>
        <v>21</v>
      </c>
      <c r="AJ48" s="34">
        <v>0</v>
      </c>
      <c r="AK48" s="25">
        <v>21</v>
      </c>
      <c r="AL48" s="112">
        <f>(AH48*3)/100</f>
        <v>2.7459000000000002</v>
      </c>
      <c r="AM48" s="35">
        <f t="shared" si="4"/>
        <v>77.056702720419537</v>
      </c>
      <c r="AN48" s="36">
        <f t="shared" si="5"/>
        <v>8</v>
      </c>
      <c r="AO48" s="35">
        <f t="shared" si="6"/>
        <v>22.943297279580467</v>
      </c>
      <c r="AP48" s="30">
        <f t="shared" si="7"/>
        <v>112.50000000000001</v>
      </c>
      <c r="AQ48" s="107">
        <f t="shared" si="8"/>
        <v>0</v>
      </c>
      <c r="AR48" s="109">
        <f t="shared" si="9"/>
        <v>100</v>
      </c>
      <c r="AS48" s="34">
        <f t="shared" si="10"/>
        <v>10</v>
      </c>
      <c r="AT48" s="37">
        <v>0</v>
      </c>
      <c r="AU48" s="38">
        <f t="shared" si="11"/>
        <v>0</v>
      </c>
      <c r="AV48" s="37">
        <v>0</v>
      </c>
      <c r="AW48" s="66" t="s">
        <v>396</v>
      </c>
      <c r="AX48" s="37">
        <v>2</v>
      </c>
      <c r="AY48" s="37">
        <f t="shared" si="21"/>
        <v>16</v>
      </c>
      <c r="AZ48" s="37">
        <v>4</v>
      </c>
      <c r="BA48" s="37">
        <f t="shared" si="22"/>
        <v>32</v>
      </c>
      <c r="BB48" s="37">
        <v>0</v>
      </c>
      <c r="BC48" s="37">
        <v>6</v>
      </c>
      <c r="BD48" s="37">
        <v>10</v>
      </c>
      <c r="BE48" s="37" t="s">
        <v>375</v>
      </c>
      <c r="BF48" s="37" t="s">
        <v>376</v>
      </c>
      <c r="BG48" s="127">
        <f t="shared" si="14"/>
        <v>39</v>
      </c>
      <c r="BH48" s="75">
        <v>11</v>
      </c>
      <c r="BI48" s="75">
        <v>19</v>
      </c>
    </row>
    <row r="49" spans="1:61" x14ac:dyDescent="0.3">
      <c r="A49" s="28" t="s">
        <v>160</v>
      </c>
      <c r="B49" s="28" t="s">
        <v>161</v>
      </c>
      <c r="C49" s="29" t="s">
        <v>176</v>
      </c>
      <c r="D49" s="29" t="s">
        <v>177</v>
      </c>
      <c r="E49" s="102">
        <v>7863</v>
      </c>
      <c r="F49" s="30">
        <v>187.2</v>
      </c>
      <c r="G49" s="36">
        <f t="shared" si="0"/>
        <v>10</v>
      </c>
      <c r="H49" s="29" t="s">
        <v>350</v>
      </c>
      <c r="I49" s="69">
        <f t="shared" si="1"/>
        <v>8</v>
      </c>
      <c r="J49" s="32">
        <v>3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3">
        <v>2903</v>
      </c>
      <c r="V49" s="32">
        <v>1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1">
        <f t="shared" si="2"/>
        <v>1</v>
      </c>
      <c r="AH49" s="25">
        <f>+(U49*3)/100</f>
        <v>87.09</v>
      </c>
      <c r="AI49" s="25">
        <f t="shared" si="3"/>
        <v>64</v>
      </c>
      <c r="AJ49" s="34">
        <v>1</v>
      </c>
      <c r="AK49" s="25">
        <v>63</v>
      </c>
      <c r="AL49" s="112">
        <f>(AH49*3)/100</f>
        <v>2.6126999999999998</v>
      </c>
      <c r="AM49" s="35">
        <f t="shared" si="4"/>
        <v>26.51280284762889</v>
      </c>
      <c r="AN49" s="36">
        <f t="shared" si="5"/>
        <v>3</v>
      </c>
      <c r="AO49" s="35">
        <f t="shared" si="6"/>
        <v>73.48719715237111</v>
      </c>
      <c r="AP49" s="30">
        <f t="shared" si="7"/>
        <v>55.37962609690959</v>
      </c>
      <c r="AQ49" s="107">
        <f t="shared" si="8"/>
        <v>12.717792191275596</v>
      </c>
      <c r="AR49" s="109">
        <f t="shared" si="9"/>
        <v>77.035250889884026</v>
      </c>
      <c r="AS49" s="34">
        <f t="shared" si="10"/>
        <v>8</v>
      </c>
      <c r="AT49" s="37">
        <v>1</v>
      </c>
      <c r="AU49" s="38">
        <f t="shared" si="11"/>
        <v>12.717792191275596</v>
      </c>
      <c r="AV49" s="37">
        <v>0</v>
      </c>
      <c r="AW49" s="66" t="s">
        <v>453</v>
      </c>
      <c r="AX49" s="37">
        <v>1</v>
      </c>
      <c r="AY49" s="37">
        <f t="shared" si="21"/>
        <v>8</v>
      </c>
      <c r="AZ49" s="37">
        <v>1</v>
      </c>
      <c r="BA49" s="37">
        <f t="shared" si="22"/>
        <v>8</v>
      </c>
      <c r="BB49" s="37">
        <v>2</v>
      </c>
      <c r="BC49" s="37">
        <v>3</v>
      </c>
      <c r="BD49" s="37">
        <v>10</v>
      </c>
      <c r="BE49" s="48" t="s">
        <v>375</v>
      </c>
      <c r="BF49" s="48" t="s">
        <v>376</v>
      </c>
      <c r="BG49" s="127">
        <f t="shared" si="14"/>
        <v>39</v>
      </c>
      <c r="BH49" s="75">
        <v>21</v>
      </c>
      <c r="BI49" s="75">
        <v>33</v>
      </c>
    </row>
    <row r="50" spans="1:61" x14ac:dyDescent="0.3">
      <c r="A50" s="28" t="s">
        <v>105</v>
      </c>
      <c r="B50" s="28" t="s">
        <v>106</v>
      </c>
      <c r="C50" s="29" t="s">
        <v>111</v>
      </c>
      <c r="D50" s="29" t="s">
        <v>114</v>
      </c>
      <c r="E50" s="102">
        <v>9606</v>
      </c>
      <c r="F50" s="30">
        <v>200.1</v>
      </c>
      <c r="G50" s="36">
        <f t="shared" si="0"/>
        <v>10</v>
      </c>
      <c r="H50" s="29" t="s">
        <v>351</v>
      </c>
      <c r="I50" s="69">
        <f t="shared" si="1"/>
        <v>5</v>
      </c>
      <c r="J50" s="32">
        <v>2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3">
        <v>6630</v>
      </c>
      <c r="V50" s="32">
        <v>2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1">
        <f t="shared" si="2"/>
        <v>2</v>
      </c>
      <c r="AH50" s="25">
        <f>+(U50*3)/100</f>
        <v>198.9</v>
      </c>
      <c r="AI50" s="25">
        <f t="shared" si="3"/>
        <v>32</v>
      </c>
      <c r="AJ50" s="34">
        <v>0</v>
      </c>
      <c r="AK50" s="25">
        <v>32</v>
      </c>
      <c r="AL50" s="112">
        <f>(AH50*3)/100</f>
        <v>5.9670000000000005</v>
      </c>
      <c r="AM50" s="35">
        <f t="shared" si="4"/>
        <v>83.911513323278029</v>
      </c>
      <c r="AN50" s="36">
        <f t="shared" si="5"/>
        <v>8</v>
      </c>
      <c r="AO50" s="35">
        <f t="shared" si="6"/>
        <v>16.088486676721971</v>
      </c>
      <c r="AP50" s="30">
        <f t="shared" si="7"/>
        <v>103.52904434728295</v>
      </c>
      <c r="AQ50" s="107">
        <f t="shared" si="8"/>
        <v>0</v>
      </c>
      <c r="AR50" s="109">
        <f t="shared" si="9"/>
        <v>100</v>
      </c>
      <c r="AS50" s="34">
        <f t="shared" si="10"/>
        <v>10</v>
      </c>
      <c r="AT50" s="37">
        <v>0</v>
      </c>
      <c r="AU50" s="38">
        <f t="shared" si="11"/>
        <v>0</v>
      </c>
      <c r="AV50" s="37">
        <v>0</v>
      </c>
      <c r="AW50" s="66"/>
      <c r="AX50" s="37">
        <v>2</v>
      </c>
      <c r="AY50" s="37">
        <f t="shared" si="21"/>
        <v>16</v>
      </c>
      <c r="AZ50" s="37">
        <v>17</v>
      </c>
      <c r="BA50" s="37">
        <f t="shared" si="22"/>
        <v>136</v>
      </c>
      <c r="BB50" s="37">
        <v>0</v>
      </c>
      <c r="BC50" s="37">
        <v>10</v>
      </c>
      <c r="BD50" s="37">
        <v>5</v>
      </c>
      <c r="BE50" s="37" t="s">
        <v>375</v>
      </c>
      <c r="BF50" s="37" t="s">
        <v>429</v>
      </c>
      <c r="BG50" s="127">
        <f t="shared" si="14"/>
        <v>38</v>
      </c>
      <c r="BH50" s="75">
        <v>20</v>
      </c>
      <c r="BI50" s="75">
        <v>47</v>
      </c>
    </row>
    <row r="51" spans="1:61" x14ac:dyDescent="0.3">
      <c r="A51" s="28" t="s">
        <v>105</v>
      </c>
      <c r="B51" s="28" t="s">
        <v>122</v>
      </c>
      <c r="C51" s="29" t="s">
        <v>134</v>
      </c>
      <c r="D51" s="29" t="s">
        <v>137</v>
      </c>
      <c r="E51" s="102">
        <v>5130</v>
      </c>
      <c r="F51" s="39">
        <v>135</v>
      </c>
      <c r="G51" s="36">
        <f t="shared" si="0"/>
        <v>10</v>
      </c>
      <c r="H51" s="29" t="s">
        <v>350</v>
      </c>
      <c r="I51" s="69">
        <f t="shared" si="1"/>
        <v>8</v>
      </c>
      <c r="J51" s="32">
        <v>2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3">
        <v>2841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42">
        <v>0</v>
      </c>
      <c r="AG51" s="31">
        <f t="shared" si="2"/>
        <v>0</v>
      </c>
      <c r="AH51" s="25">
        <f>+(U51*3)/100</f>
        <v>85.23</v>
      </c>
      <c r="AI51" s="25">
        <f t="shared" si="3"/>
        <v>33</v>
      </c>
      <c r="AJ51" s="34">
        <v>0</v>
      </c>
      <c r="AK51" s="25">
        <v>33</v>
      </c>
      <c r="AL51" s="112">
        <f>(AH51*3)/100</f>
        <v>2.5569000000000002</v>
      </c>
      <c r="AM51" s="35">
        <f t="shared" si="4"/>
        <v>61.281239000351995</v>
      </c>
      <c r="AN51" s="36">
        <f t="shared" si="5"/>
        <v>5</v>
      </c>
      <c r="AO51" s="35">
        <f t="shared" si="6"/>
        <v>38.718760999648012</v>
      </c>
      <c r="AP51" s="30">
        <f t="shared" si="7"/>
        <v>83.070175438596507</v>
      </c>
      <c r="AQ51" s="107">
        <f t="shared" si="8"/>
        <v>0</v>
      </c>
      <c r="AR51" s="109">
        <f t="shared" si="9"/>
        <v>100</v>
      </c>
      <c r="AS51" s="34">
        <f t="shared" si="10"/>
        <v>10</v>
      </c>
      <c r="AT51" s="37">
        <v>2</v>
      </c>
      <c r="AU51" s="38">
        <f t="shared" si="11"/>
        <v>38.98635477582846</v>
      </c>
      <c r="AV51" s="37">
        <v>0</v>
      </c>
      <c r="AW51" s="66"/>
      <c r="AX51" s="37">
        <v>2</v>
      </c>
      <c r="AY51" s="37">
        <f t="shared" si="21"/>
        <v>16</v>
      </c>
      <c r="AZ51" s="37">
        <v>4</v>
      </c>
      <c r="BA51" s="37">
        <f t="shared" si="22"/>
        <v>32</v>
      </c>
      <c r="BB51" s="37">
        <v>0</v>
      </c>
      <c r="BC51" s="37">
        <v>11</v>
      </c>
      <c r="BD51" s="37">
        <v>5</v>
      </c>
      <c r="BE51" s="37" t="s">
        <v>429</v>
      </c>
      <c r="BF51" s="37" t="s">
        <v>429</v>
      </c>
      <c r="BG51" s="127">
        <f t="shared" si="14"/>
        <v>38</v>
      </c>
      <c r="BH51" s="75">
        <v>18</v>
      </c>
      <c r="BI51" s="75">
        <v>38</v>
      </c>
    </row>
    <row r="52" spans="1:61" x14ac:dyDescent="0.3">
      <c r="A52" s="28" t="s">
        <v>105</v>
      </c>
      <c r="B52" s="28" t="s">
        <v>122</v>
      </c>
      <c r="C52" s="29" t="s">
        <v>122</v>
      </c>
      <c r="D52" s="29" t="s">
        <v>139</v>
      </c>
      <c r="E52" s="102">
        <v>18504</v>
      </c>
      <c r="F52" s="30">
        <v>103.4</v>
      </c>
      <c r="G52" s="36">
        <f t="shared" si="0"/>
        <v>10</v>
      </c>
      <c r="H52" s="29" t="s">
        <v>351</v>
      </c>
      <c r="I52" s="69">
        <f t="shared" si="1"/>
        <v>5</v>
      </c>
      <c r="J52" s="32">
        <v>3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3">
        <v>10950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42">
        <v>0</v>
      </c>
      <c r="AG52" s="31">
        <f t="shared" si="2"/>
        <v>0</v>
      </c>
      <c r="AH52" s="25">
        <f>+(U52*3)/100</f>
        <v>328.5</v>
      </c>
      <c r="AI52" s="25">
        <f t="shared" si="3"/>
        <v>132</v>
      </c>
      <c r="AJ52" s="34">
        <v>4</v>
      </c>
      <c r="AK52" s="25">
        <v>128</v>
      </c>
      <c r="AL52" s="112">
        <f>(AH52*3)/100</f>
        <v>9.8550000000000004</v>
      </c>
      <c r="AM52" s="35">
        <f t="shared" si="4"/>
        <v>59.817351598173516</v>
      </c>
      <c r="AN52" s="36">
        <f t="shared" si="5"/>
        <v>5</v>
      </c>
      <c r="AO52" s="35">
        <f t="shared" si="6"/>
        <v>40.182648401826484</v>
      </c>
      <c r="AP52" s="30">
        <f t="shared" si="7"/>
        <v>88.764591439688715</v>
      </c>
      <c r="AQ52" s="107">
        <f t="shared" si="8"/>
        <v>21.616947686986595</v>
      </c>
      <c r="AR52" s="109">
        <f t="shared" si="9"/>
        <v>75.646879756468792</v>
      </c>
      <c r="AS52" s="34">
        <f t="shared" si="10"/>
        <v>8</v>
      </c>
      <c r="AT52" s="37">
        <v>2</v>
      </c>
      <c r="AU52" s="38">
        <f t="shared" si="11"/>
        <v>10.808473843493298</v>
      </c>
      <c r="AV52" s="37">
        <v>1</v>
      </c>
      <c r="AW52" s="66"/>
      <c r="AX52" s="37">
        <v>2</v>
      </c>
      <c r="AY52" s="37">
        <f t="shared" si="21"/>
        <v>16</v>
      </c>
      <c r="AZ52" s="37">
        <v>18</v>
      </c>
      <c r="BA52" s="37">
        <f t="shared" si="22"/>
        <v>144</v>
      </c>
      <c r="BB52" s="37">
        <v>1</v>
      </c>
      <c r="BC52" s="37">
        <v>12</v>
      </c>
      <c r="BD52" s="37">
        <v>10</v>
      </c>
      <c r="BE52" s="37" t="s">
        <v>375</v>
      </c>
      <c r="BF52" s="37" t="s">
        <v>429</v>
      </c>
      <c r="BG52" s="127">
        <f t="shared" si="14"/>
        <v>38</v>
      </c>
      <c r="BH52" s="75">
        <v>95</v>
      </c>
      <c r="BI52" s="75">
        <v>115</v>
      </c>
    </row>
    <row r="53" spans="1:61" x14ac:dyDescent="0.3">
      <c r="A53" s="28" t="s">
        <v>105</v>
      </c>
      <c r="B53" s="28" t="s">
        <v>140</v>
      </c>
      <c r="C53" s="29" t="s">
        <v>143</v>
      </c>
      <c r="D53" s="29" t="s">
        <v>145</v>
      </c>
      <c r="E53" s="102">
        <v>9716</v>
      </c>
      <c r="F53" s="30">
        <v>190.5</v>
      </c>
      <c r="G53" s="36">
        <f t="shared" si="0"/>
        <v>10</v>
      </c>
      <c r="H53" s="29" t="s">
        <v>349</v>
      </c>
      <c r="I53" s="69">
        <f t="shared" si="1"/>
        <v>10</v>
      </c>
      <c r="J53" s="32">
        <v>3</v>
      </c>
      <c r="K53" s="32">
        <v>1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3">
        <v>8265</v>
      </c>
      <c r="V53" s="32">
        <v>5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1">
        <f t="shared" si="2"/>
        <v>5</v>
      </c>
      <c r="AH53" s="25">
        <f>+(U53*5)/100</f>
        <v>413.25</v>
      </c>
      <c r="AI53" s="25">
        <f t="shared" si="3"/>
        <v>110</v>
      </c>
      <c r="AJ53" s="34">
        <v>2</v>
      </c>
      <c r="AK53" s="25">
        <v>108</v>
      </c>
      <c r="AL53" s="112">
        <f>(AH53*5)/100</f>
        <v>20.662500000000001</v>
      </c>
      <c r="AM53" s="35">
        <f t="shared" si="4"/>
        <v>73.381730187537812</v>
      </c>
      <c r="AN53" s="36">
        <f t="shared" si="5"/>
        <v>5</v>
      </c>
      <c r="AO53" s="35">
        <f t="shared" si="6"/>
        <v>26.618269812462191</v>
      </c>
      <c r="AP53" s="30">
        <f t="shared" si="7"/>
        <v>212.66467682173737</v>
      </c>
      <c r="AQ53" s="107">
        <f t="shared" si="8"/>
        <v>20.584602717167559</v>
      </c>
      <c r="AR53" s="109">
        <f t="shared" si="9"/>
        <v>90.320629159104655</v>
      </c>
      <c r="AS53" s="34">
        <f t="shared" si="10"/>
        <v>8</v>
      </c>
      <c r="AT53" s="37">
        <v>1</v>
      </c>
      <c r="AU53" s="38">
        <f t="shared" si="11"/>
        <v>10.29230135858378</v>
      </c>
      <c r="AV53" s="37">
        <v>0</v>
      </c>
      <c r="AW53" s="66"/>
      <c r="AX53" s="37">
        <v>3</v>
      </c>
      <c r="AY53" s="37">
        <f t="shared" si="21"/>
        <v>24</v>
      </c>
      <c r="AZ53" s="37">
        <v>6</v>
      </c>
      <c r="BA53" s="37">
        <f t="shared" si="22"/>
        <v>48</v>
      </c>
      <c r="BB53" s="37">
        <v>0</v>
      </c>
      <c r="BC53" s="37">
        <v>10</v>
      </c>
      <c r="BD53" s="37">
        <v>5</v>
      </c>
      <c r="BE53" s="37" t="s">
        <v>376</v>
      </c>
      <c r="BF53" s="37" t="s">
        <v>429</v>
      </c>
      <c r="BG53" s="127">
        <f t="shared" si="14"/>
        <v>38</v>
      </c>
      <c r="BH53" s="75">
        <v>31</v>
      </c>
      <c r="BI53" s="75">
        <v>109</v>
      </c>
    </row>
    <row r="54" spans="1:61" x14ac:dyDescent="0.3">
      <c r="A54" s="28" t="s">
        <v>105</v>
      </c>
      <c r="B54" s="28" t="s">
        <v>140</v>
      </c>
      <c r="C54" s="29" t="s">
        <v>155</v>
      </c>
      <c r="D54" s="29" t="s">
        <v>158</v>
      </c>
      <c r="E54" s="102">
        <v>5839</v>
      </c>
      <c r="F54" s="30">
        <v>307.3</v>
      </c>
      <c r="G54" s="36">
        <f t="shared" si="0"/>
        <v>10</v>
      </c>
      <c r="H54" s="29" t="s">
        <v>351</v>
      </c>
      <c r="I54" s="69">
        <f t="shared" si="1"/>
        <v>5</v>
      </c>
      <c r="J54" s="32">
        <v>1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3">
        <v>3601</v>
      </c>
      <c r="V54" s="32">
        <v>1</v>
      </c>
      <c r="W54" s="32">
        <v>0</v>
      </c>
      <c r="X54" s="4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1">
        <f t="shared" si="2"/>
        <v>1</v>
      </c>
      <c r="AH54" s="25">
        <f>+(U54*5)/100</f>
        <v>180.05</v>
      </c>
      <c r="AI54" s="25">
        <f t="shared" si="3"/>
        <v>63</v>
      </c>
      <c r="AJ54" s="34">
        <v>1</v>
      </c>
      <c r="AK54" s="25">
        <v>62</v>
      </c>
      <c r="AL54" s="112">
        <f>(AH54*5)/100</f>
        <v>9.0024999999999995</v>
      </c>
      <c r="AM54" s="35">
        <f t="shared" si="4"/>
        <v>65.009719522354899</v>
      </c>
      <c r="AN54" s="36">
        <f t="shared" si="5"/>
        <v>5</v>
      </c>
      <c r="AO54" s="35">
        <f t="shared" si="6"/>
        <v>34.990280477645101</v>
      </c>
      <c r="AP54" s="30">
        <f t="shared" si="7"/>
        <v>154.17879773933896</v>
      </c>
      <c r="AQ54" s="107">
        <f t="shared" si="8"/>
        <v>17.126220243192325</v>
      </c>
      <c r="AR54" s="109">
        <f t="shared" si="9"/>
        <v>88.89197445154123</v>
      </c>
      <c r="AS54" s="34">
        <f t="shared" si="10"/>
        <v>8</v>
      </c>
      <c r="AT54" s="37">
        <v>2</v>
      </c>
      <c r="AU54" s="38">
        <f t="shared" si="11"/>
        <v>34.25244048638465</v>
      </c>
      <c r="AV54" s="37">
        <v>0</v>
      </c>
      <c r="AW54" s="66"/>
      <c r="AX54" s="37">
        <v>1</v>
      </c>
      <c r="AY54" s="37">
        <f t="shared" si="21"/>
        <v>8</v>
      </c>
      <c r="AZ54" s="37">
        <v>7</v>
      </c>
      <c r="BA54" s="37">
        <f t="shared" si="22"/>
        <v>56</v>
      </c>
      <c r="BB54" s="37">
        <v>0</v>
      </c>
      <c r="BC54" s="37">
        <v>3</v>
      </c>
      <c r="BD54" s="37">
        <v>10</v>
      </c>
      <c r="BE54" s="37" t="s">
        <v>375</v>
      </c>
      <c r="BF54" s="37" t="s">
        <v>429</v>
      </c>
      <c r="BG54" s="127">
        <f t="shared" si="14"/>
        <v>38</v>
      </c>
      <c r="BH54" s="75">
        <v>23</v>
      </c>
      <c r="BI54" s="75">
        <v>25</v>
      </c>
    </row>
    <row r="55" spans="1:61" x14ac:dyDescent="0.3">
      <c r="A55" s="28" t="s">
        <v>4</v>
      </c>
      <c r="B55" s="28" t="s">
        <v>43</v>
      </c>
      <c r="C55" s="29" t="s">
        <v>44</v>
      </c>
      <c r="D55" s="29" t="s">
        <v>45</v>
      </c>
      <c r="E55" s="102">
        <v>39688</v>
      </c>
      <c r="F55" s="40">
        <v>2044.8</v>
      </c>
      <c r="G55" s="36">
        <f t="shared" si="0"/>
        <v>10</v>
      </c>
      <c r="H55" s="29" t="s">
        <v>352</v>
      </c>
      <c r="I55" s="69">
        <f t="shared" si="1"/>
        <v>3</v>
      </c>
      <c r="J55" s="45">
        <v>1</v>
      </c>
      <c r="K55" s="45">
        <v>1</v>
      </c>
      <c r="L55" s="45">
        <v>3</v>
      </c>
      <c r="M55" s="45">
        <v>0</v>
      </c>
      <c r="N55" s="45">
        <v>0</v>
      </c>
      <c r="O55" s="45">
        <v>1</v>
      </c>
      <c r="P55" s="45">
        <v>0</v>
      </c>
      <c r="Q55" s="32">
        <v>0</v>
      </c>
      <c r="R55" s="45">
        <v>1</v>
      </c>
      <c r="S55" s="45">
        <v>1</v>
      </c>
      <c r="T55" s="45">
        <v>0</v>
      </c>
      <c r="U55" s="33">
        <v>5588</v>
      </c>
      <c r="V55" s="32">
        <v>0</v>
      </c>
      <c r="W55" s="41">
        <v>0</v>
      </c>
      <c r="X55" s="41">
        <v>1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31">
        <f t="shared" si="2"/>
        <v>1</v>
      </c>
      <c r="AH55" s="25">
        <f>+(U55*5)/100</f>
        <v>279.39999999999998</v>
      </c>
      <c r="AI55" s="25">
        <f t="shared" si="3"/>
        <v>88</v>
      </c>
      <c r="AJ55" s="34">
        <v>0</v>
      </c>
      <c r="AK55" s="25">
        <v>88</v>
      </c>
      <c r="AL55" s="112">
        <f>(AH55*5)/100</f>
        <v>13.97</v>
      </c>
      <c r="AM55" s="35">
        <f t="shared" si="4"/>
        <v>68.503937007874015</v>
      </c>
      <c r="AN55" s="36">
        <f t="shared" si="5"/>
        <v>5</v>
      </c>
      <c r="AO55" s="35">
        <f t="shared" si="6"/>
        <v>31.496062992125989</v>
      </c>
      <c r="AP55" s="30">
        <f t="shared" si="7"/>
        <v>35.199556541019952</v>
      </c>
      <c r="AQ55" s="107">
        <f t="shared" si="8"/>
        <v>0</v>
      </c>
      <c r="AR55" s="109">
        <f t="shared" si="9"/>
        <v>100</v>
      </c>
      <c r="AS55" s="34">
        <f t="shared" si="10"/>
        <v>10</v>
      </c>
      <c r="AT55" s="37">
        <v>6</v>
      </c>
      <c r="AU55" s="38">
        <f t="shared" si="11"/>
        <v>15.117919774239065</v>
      </c>
      <c r="AV55" s="37">
        <v>0</v>
      </c>
      <c r="AW55" s="66" t="s">
        <v>441</v>
      </c>
      <c r="AX55" s="37">
        <v>7</v>
      </c>
      <c r="AY55" s="37">
        <f t="shared" si="21"/>
        <v>56</v>
      </c>
      <c r="AZ55" s="37">
        <v>5</v>
      </c>
      <c r="BA55" s="37">
        <f t="shared" si="22"/>
        <v>40</v>
      </c>
      <c r="BB55" s="37">
        <v>0</v>
      </c>
      <c r="BC55" s="37">
        <v>1</v>
      </c>
      <c r="BD55" s="37">
        <v>10</v>
      </c>
      <c r="BE55" s="37" t="s">
        <v>428</v>
      </c>
      <c r="BF55" s="37" t="s">
        <v>429</v>
      </c>
      <c r="BG55" s="127">
        <f t="shared" si="14"/>
        <v>38</v>
      </c>
      <c r="BH55" s="75">
        <v>37</v>
      </c>
      <c r="BI55" s="75">
        <v>39</v>
      </c>
    </row>
    <row r="56" spans="1:61" x14ac:dyDescent="0.3">
      <c r="A56" s="28" t="s">
        <v>4</v>
      </c>
      <c r="B56" s="28" t="s">
        <v>43</v>
      </c>
      <c r="C56" s="29" t="s">
        <v>44</v>
      </c>
      <c r="D56" s="29" t="s">
        <v>48</v>
      </c>
      <c r="E56" s="102">
        <v>8021</v>
      </c>
      <c r="F56" s="30">
        <v>513.9</v>
      </c>
      <c r="G56" s="36">
        <f t="shared" si="0"/>
        <v>10</v>
      </c>
      <c r="H56" s="29" t="s">
        <v>352</v>
      </c>
      <c r="I56" s="69">
        <f t="shared" si="1"/>
        <v>3</v>
      </c>
      <c r="J56" s="45">
        <v>1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32">
        <v>0</v>
      </c>
      <c r="R56" s="45">
        <v>0</v>
      </c>
      <c r="S56" s="45">
        <v>0</v>
      </c>
      <c r="T56" s="45">
        <v>0</v>
      </c>
      <c r="U56" s="33">
        <v>4757</v>
      </c>
      <c r="V56" s="32">
        <v>2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31">
        <f t="shared" si="2"/>
        <v>2</v>
      </c>
      <c r="AH56" s="25">
        <f>+(U56*5)/100</f>
        <v>237.85</v>
      </c>
      <c r="AI56" s="25">
        <f t="shared" si="3"/>
        <v>76</v>
      </c>
      <c r="AJ56" s="34">
        <v>0</v>
      </c>
      <c r="AK56" s="25">
        <v>76</v>
      </c>
      <c r="AL56" s="112">
        <f>(AH56*5)/100</f>
        <v>11.8925</v>
      </c>
      <c r="AM56" s="35">
        <f t="shared" si="4"/>
        <v>68.047088501156196</v>
      </c>
      <c r="AN56" s="36">
        <f t="shared" si="5"/>
        <v>5</v>
      </c>
      <c r="AO56" s="35">
        <f t="shared" si="6"/>
        <v>31.952911498843811</v>
      </c>
      <c r="AP56" s="30">
        <f t="shared" si="7"/>
        <v>148.26704899638449</v>
      </c>
      <c r="AQ56" s="107">
        <f t="shared" si="8"/>
        <v>0</v>
      </c>
      <c r="AR56" s="109">
        <f t="shared" si="9"/>
        <v>100</v>
      </c>
      <c r="AS56" s="34">
        <f t="shared" si="10"/>
        <v>10</v>
      </c>
      <c r="AT56" s="37">
        <v>1</v>
      </c>
      <c r="AU56" s="38">
        <f t="shared" si="11"/>
        <v>12.467273407305822</v>
      </c>
      <c r="AV56" s="37">
        <v>0</v>
      </c>
      <c r="AW56" s="66" t="s">
        <v>441</v>
      </c>
      <c r="AX56" s="37">
        <v>2</v>
      </c>
      <c r="AY56" s="37">
        <f t="shared" si="21"/>
        <v>16</v>
      </c>
      <c r="AZ56" s="37">
        <v>2</v>
      </c>
      <c r="BA56" s="37">
        <f t="shared" si="22"/>
        <v>16</v>
      </c>
      <c r="BB56" s="37">
        <v>0</v>
      </c>
      <c r="BC56" s="37">
        <v>5</v>
      </c>
      <c r="BD56" s="37">
        <v>10</v>
      </c>
      <c r="BE56" s="37" t="s">
        <v>428</v>
      </c>
      <c r="BF56" s="37" t="s">
        <v>429</v>
      </c>
      <c r="BG56" s="127">
        <f t="shared" si="14"/>
        <v>38</v>
      </c>
      <c r="BH56" s="75">
        <v>41</v>
      </c>
      <c r="BI56" s="75">
        <v>72</v>
      </c>
    </row>
    <row r="57" spans="1:61" x14ac:dyDescent="0.3">
      <c r="A57" s="28" t="s">
        <v>70</v>
      </c>
      <c r="B57" s="28" t="s">
        <v>71</v>
      </c>
      <c r="C57" s="29" t="s">
        <v>87</v>
      </c>
      <c r="D57" s="29" t="s">
        <v>88</v>
      </c>
      <c r="E57" s="102">
        <v>42919</v>
      </c>
      <c r="F57" s="40">
        <v>5103.3999999999996</v>
      </c>
      <c r="G57" s="36">
        <f t="shared" si="0"/>
        <v>10</v>
      </c>
      <c r="H57" s="29" t="s">
        <v>352</v>
      </c>
      <c r="I57" s="69">
        <f t="shared" si="1"/>
        <v>3</v>
      </c>
      <c r="J57" s="32">
        <v>1</v>
      </c>
      <c r="K57" s="32">
        <v>0</v>
      </c>
      <c r="L57" s="32">
        <v>1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3">
        <v>12236</v>
      </c>
      <c r="V57" s="32">
        <v>54</v>
      </c>
      <c r="W57" s="32">
        <v>8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1">
        <f t="shared" si="2"/>
        <v>62</v>
      </c>
      <c r="AH57" s="25">
        <f>+(U57*5)/100</f>
        <v>611.79999999999995</v>
      </c>
      <c r="AI57" s="25">
        <f t="shared" si="3"/>
        <v>0</v>
      </c>
      <c r="AJ57" s="34"/>
      <c r="AK57" s="25"/>
      <c r="AL57" s="112">
        <f>(AH57*5)/100</f>
        <v>30.59</v>
      </c>
      <c r="AM57" s="35">
        <f t="shared" si="4"/>
        <v>100</v>
      </c>
      <c r="AN57" s="36">
        <f t="shared" si="5"/>
        <v>10</v>
      </c>
      <c r="AO57" s="35">
        <f t="shared" si="6"/>
        <v>0</v>
      </c>
      <c r="AP57" s="30">
        <f t="shared" si="7"/>
        <v>71.273794822805741</v>
      </c>
      <c r="AQ57" s="107">
        <f t="shared" si="8"/>
        <v>0</v>
      </c>
      <c r="AR57" s="109">
        <f t="shared" si="9"/>
        <v>100</v>
      </c>
      <c r="AS57" s="34">
        <f t="shared" si="10"/>
        <v>10</v>
      </c>
      <c r="AT57" s="37">
        <v>10</v>
      </c>
      <c r="AU57" s="38">
        <f t="shared" si="11"/>
        <v>23.29970409375801</v>
      </c>
      <c r="AV57" s="37">
        <v>0</v>
      </c>
      <c r="AW57" s="66" t="s">
        <v>459</v>
      </c>
      <c r="AX57" s="37">
        <v>4</v>
      </c>
      <c r="AY57" s="37">
        <f t="shared" si="21"/>
        <v>32</v>
      </c>
      <c r="AZ57" s="37">
        <v>7</v>
      </c>
      <c r="BA57" s="37">
        <f t="shared" si="22"/>
        <v>56</v>
      </c>
      <c r="BB57" s="37">
        <v>0</v>
      </c>
      <c r="BC57" s="37">
        <v>10</v>
      </c>
      <c r="BD57" s="37">
        <v>5</v>
      </c>
      <c r="BE57" s="37" t="s">
        <v>376</v>
      </c>
      <c r="BF57" s="37" t="s">
        <v>376</v>
      </c>
      <c r="BG57" s="127">
        <f t="shared" si="14"/>
        <v>38</v>
      </c>
      <c r="BH57" s="75">
        <v>99</v>
      </c>
      <c r="BI57" s="75">
        <v>139</v>
      </c>
    </row>
    <row r="58" spans="1:61" x14ac:dyDescent="0.3">
      <c r="A58" s="28" t="s">
        <v>269</v>
      </c>
      <c r="B58" s="28" t="s">
        <v>276</v>
      </c>
      <c r="C58" s="29" t="s">
        <v>325</v>
      </c>
      <c r="D58" s="29" t="s">
        <v>342</v>
      </c>
      <c r="E58" s="102">
        <v>5886</v>
      </c>
      <c r="F58" s="31">
        <v>255.2</v>
      </c>
      <c r="G58" s="36">
        <f t="shared" si="0"/>
        <v>10</v>
      </c>
      <c r="H58" s="29" t="s">
        <v>351</v>
      </c>
      <c r="I58" s="69">
        <f t="shared" si="1"/>
        <v>5</v>
      </c>
      <c r="J58" s="32">
        <v>1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3">
        <v>5674</v>
      </c>
      <c r="V58" s="32">
        <v>1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1">
        <f t="shared" si="2"/>
        <v>1</v>
      </c>
      <c r="AH58" s="25">
        <f>+(U58*3)/100</f>
        <v>170.22</v>
      </c>
      <c r="AI58" s="25">
        <f t="shared" si="3"/>
        <v>65</v>
      </c>
      <c r="AJ58" s="34">
        <v>1</v>
      </c>
      <c r="AK58" s="25">
        <v>64</v>
      </c>
      <c r="AL58" s="112">
        <f>(AH58*3)/100</f>
        <v>5.1065999999999994</v>
      </c>
      <c r="AM58" s="35">
        <f t="shared" si="4"/>
        <v>61.814122899776756</v>
      </c>
      <c r="AN58" s="36">
        <f t="shared" si="5"/>
        <v>5</v>
      </c>
      <c r="AO58" s="35">
        <f t="shared" si="6"/>
        <v>38.185877100223244</v>
      </c>
      <c r="AP58" s="30">
        <f t="shared" si="7"/>
        <v>144.59734964322121</v>
      </c>
      <c r="AQ58" s="107">
        <f t="shared" si="8"/>
        <v>16.989466530750935</v>
      </c>
      <c r="AR58" s="109">
        <f t="shared" si="9"/>
        <v>88.250499353777471</v>
      </c>
      <c r="AS58" s="34">
        <f t="shared" si="10"/>
        <v>8</v>
      </c>
      <c r="AT58" s="37">
        <v>3</v>
      </c>
      <c r="AU58" s="38">
        <f t="shared" si="11"/>
        <v>50.968399592252808</v>
      </c>
      <c r="AV58" s="48">
        <v>0</v>
      </c>
      <c r="AW58" s="67" t="s">
        <v>372</v>
      </c>
      <c r="AX58" s="48">
        <v>2</v>
      </c>
      <c r="AY58" s="37">
        <f t="shared" si="21"/>
        <v>16</v>
      </c>
      <c r="AZ58" s="48">
        <v>3</v>
      </c>
      <c r="BA58" s="37">
        <f t="shared" si="22"/>
        <v>24</v>
      </c>
      <c r="BB58" s="48">
        <v>0</v>
      </c>
      <c r="BC58" s="48">
        <v>8</v>
      </c>
      <c r="BD58" s="37">
        <v>10</v>
      </c>
      <c r="BE58" s="48" t="s">
        <v>375</v>
      </c>
      <c r="BF58" s="48" t="s">
        <v>376</v>
      </c>
      <c r="BG58" s="127">
        <f t="shared" si="14"/>
        <v>38</v>
      </c>
      <c r="BH58" s="75">
        <v>44</v>
      </c>
      <c r="BI58" s="75">
        <v>70</v>
      </c>
    </row>
    <row r="59" spans="1:61" x14ac:dyDescent="0.3">
      <c r="A59" s="28" t="s">
        <v>269</v>
      </c>
      <c r="B59" s="28" t="s">
        <v>276</v>
      </c>
      <c r="C59" s="29" t="s">
        <v>276</v>
      </c>
      <c r="D59" s="29" t="s">
        <v>337</v>
      </c>
      <c r="E59" s="102">
        <v>15361</v>
      </c>
      <c r="F59" s="31">
        <v>239.7</v>
      </c>
      <c r="G59" s="36">
        <f t="shared" si="0"/>
        <v>10</v>
      </c>
      <c r="H59" s="29" t="s">
        <v>351</v>
      </c>
      <c r="I59" s="69">
        <f t="shared" si="1"/>
        <v>5</v>
      </c>
      <c r="J59" s="32">
        <v>1</v>
      </c>
      <c r="K59" s="32">
        <v>1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3">
        <v>12449</v>
      </c>
      <c r="V59" s="32">
        <v>1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1">
        <f t="shared" si="2"/>
        <v>1</v>
      </c>
      <c r="AH59" s="25">
        <f>+(U59*3)/100</f>
        <v>373.47</v>
      </c>
      <c r="AI59" s="25">
        <f t="shared" si="3"/>
        <v>95</v>
      </c>
      <c r="AJ59" s="34">
        <v>1</v>
      </c>
      <c r="AK59" s="25">
        <v>94</v>
      </c>
      <c r="AL59" s="112">
        <f>(AH59*3)/100</f>
        <v>11.2041</v>
      </c>
      <c r="AM59" s="35">
        <f t="shared" si="4"/>
        <v>74.562883230246072</v>
      </c>
      <c r="AN59" s="36">
        <f t="shared" si="5"/>
        <v>5</v>
      </c>
      <c r="AO59" s="35">
        <f t="shared" si="6"/>
        <v>25.437116769753924</v>
      </c>
      <c r="AP59" s="30">
        <f t="shared" si="7"/>
        <v>121.5643512792136</v>
      </c>
      <c r="AQ59" s="107">
        <f t="shared" si="8"/>
        <v>6.509992839007877</v>
      </c>
      <c r="AR59" s="109">
        <f t="shared" si="9"/>
        <v>94.644817522157069</v>
      </c>
      <c r="AS59" s="34">
        <f t="shared" si="10"/>
        <v>8</v>
      </c>
      <c r="AT59" s="37">
        <v>1</v>
      </c>
      <c r="AU59" s="38">
        <f t="shared" si="11"/>
        <v>6.509992839007877</v>
      </c>
      <c r="AV59" s="48">
        <v>0</v>
      </c>
      <c r="AW59" s="67" t="s">
        <v>374</v>
      </c>
      <c r="AX59" s="48">
        <v>2</v>
      </c>
      <c r="AY59" s="37">
        <f t="shared" si="21"/>
        <v>16</v>
      </c>
      <c r="AZ59" s="48">
        <v>3</v>
      </c>
      <c r="BA59" s="37">
        <f t="shared" si="22"/>
        <v>24</v>
      </c>
      <c r="BB59" s="48">
        <v>0</v>
      </c>
      <c r="BC59" s="48">
        <v>8</v>
      </c>
      <c r="BD59" s="37">
        <v>10</v>
      </c>
      <c r="BE59" s="48" t="s">
        <v>375</v>
      </c>
      <c r="BF59" s="48" t="s">
        <v>376</v>
      </c>
      <c r="BG59" s="127">
        <f t="shared" si="14"/>
        <v>38</v>
      </c>
      <c r="BH59" s="75">
        <v>28</v>
      </c>
      <c r="BI59" s="75">
        <v>81</v>
      </c>
    </row>
    <row r="60" spans="1:61" x14ac:dyDescent="0.3">
      <c r="A60" s="28" t="s">
        <v>269</v>
      </c>
      <c r="B60" s="28" t="s">
        <v>303</v>
      </c>
      <c r="C60" s="29" t="s">
        <v>325</v>
      </c>
      <c r="D60" s="29" t="s">
        <v>326</v>
      </c>
      <c r="E60" s="102">
        <v>2698</v>
      </c>
      <c r="F60" s="31">
        <v>415</v>
      </c>
      <c r="G60" s="36">
        <f t="shared" si="0"/>
        <v>10</v>
      </c>
      <c r="H60" s="29" t="s">
        <v>351</v>
      </c>
      <c r="I60" s="69">
        <f t="shared" si="1"/>
        <v>5</v>
      </c>
      <c r="J60" s="32">
        <v>1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3">
        <v>2483</v>
      </c>
      <c r="V60" s="32">
        <v>1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1">
        <f t="shared" si="2"/>
        <v>1</v>
      </c>
      <c r="AH60" s="25">
        <f>+(U60*5)/100</f>
        <v>124.15</v>
      </c>
      <c r="AI60" s="25">
        <f t="shared" si="3"/>
        <v>30</v>
      </c>
      <c r="AJ60" s="34">
        <v>0</v>
      </c>
      <c r="AK60" s="25">
        <v>30</v>
      </c>
      <c r="AL60" s="112">
        <f>(AH60*5)/100</f>
        <v>6.2074999999999996</v>
      </c>
      <c r="AM60" s="35">
        <f t="shared" si="4"/>
        <v>75.835682641965363</v>
      </c>
      <c r="AN60" s="36">
        <f t="shared" si="5"/>
        <v>8</v>
      </c>
      <c r="AO60" s="35">
        <f t="shared" si="6"/>
        <v>24.164317358034634</v>
      </c>
      <c r="AP60" s="30">
        <f t="shared" si="7"/>
        <v>230.07783543365457</v>
      </c>
      <c r="AQ60" s="107">
        <f t="shared" si="8"/>
        <v>0</v>
      </c>
      <c r="AR60" s="109">
        <f t="shared" si="9"/>
        <v>100</v>
      </c>
      <c r="AS60" s="34">
        <f t="shared" si="10"/>
        <v>10</v>
      </c>
      <c r="AT60" s="37">
        <v>0</v>
      </c>
      <c r="AU60" s="38">
        <f t="shared" si="11"/>
        <v>0</v>
      </c>
      <c r="AV60" s="37">
        <v>0</v>
      </c>
      <c r="AW60" s="66"/>
      <c r="AX60" s="37">
        <v>1</v>
      </c>
      <c r="AY60" s="37">
        <f t="shared" si="21"/>
        <v>8</v>
      </c>
      <c r="AZ60" s="37">
        <v>1</v>
      </c>
      <c r="BA60" s="37">
        <f t="shared" si="22"/>
        <v>8</v>
      </c>
      <c r="BB60" s="37">
        <v>0</v>
      </c>
      <c r="BC60" s="37">
        <v>2</v>
      </c>
      <c r="BD60" s="37">
        <v>5</v>
      </c>
      <c r="BE60" s="37" t="s">
        <v>375</v>
      </c>
      <c r="BF60" s="37" t="s">
        <v>376</v>
      </c>
      <c r="BG60" s="127">
        <f t="shared" si="14"/>
        <v>38</v>
      </c>
      <c r="BH60" s="75">
        <v>23</v>
      </c>
      <c r="BI60" s="75">
        <v>34</v>
      </c>
    </row>
    <row r="61" spans="1:61" x14ac:dyDescent="0.3">
      <c r="A61" s="28" t="s">
        <v>269</v>
      </c>
      <c r="B61" s="28" t="s">
        <v>303</v>
      </c>
      <c r="C61" s="29" t="s">
        <v>283</v>
      </c>
      <c r="D61" s="29" t="s">
        <v>305</v>
      </c>
      <c r="E61" s="102">
        <v>2953</v>
      </c>
      <c r="F61" s="31">
        <v>298</v>
      </c>
      <c r="G61" s="36">
        <f t="shared" si="0"/>
        <v>10</v>
      </c>
      <c r="H61" s="29" t="s">
        <v>350</v>
      </c>
      <c r="I61" s="69">
        <f t="shared" si="1"/>
        <v>8</v>
      </c>
      <c r="J61" s="32">
        <v>1</v>
      </c>
      <c r="K61" s="32">
        <v>1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3">
        <v>3097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1">
        <f t="shared" si="2"/>
        <v>0</v>
      </c>
      <c r="AH61" s="25">
        <f>+(U61*5)/100</f>
        <v>154.85</v>
      </c>
      <c r="AI61" s="25">
        <f t="shared" si="3"/>
        <v>56</v>
      </c>
      <c r="AJ61" s="34">
        <v>0</v>
      </c>
      <c r="AK61" s="25">
        <v>56</v>
      </c>
      <c r="AL61" s="112">
        <f>(AH61*5)/100</f>
        <v>7.7424999999999997</v>
      </c>
      <c r="AM61" s="35">
        <f t="shared" si="4"/>
        <v>63.835970293832744</v>
      </c>
      <c r="AN61" s="36">
        <f t="shared" si="5"/>
        <v>5</v>
      </c>
      <c r="AO61" s="35">
        <f t="shared" si="6"/>
        <v>36.164029706167263</v>
      </c>
      <c r="AP61" s="30">
        <f t="shared" si="7"/>
        <v>262.19099221131052</v>
      </c>
      <c r="AQ61" s="107">
        <f t="shared" si="8"/>
        <v>0</v>
      </c>
      <c r="AR61" s="109">
        <f t="shared" si="9"/>
        <v>100</v>
      </c>
      <c r="AS61" s="34">
        <f t="shared" si="10"/>
        <v>10</v>
      </c>
      <c r="AT61" s="37">
        <v>0</v>
      </c>
      <c r="AU61" s="38">
        <f t="shared" si="11"/>
        <v>0</v>
      </c>
      <c r="AV61" s="37">
        <v>0</v>
      </c>
      <c r="AW61" s="66"/>
      <c r="AX61" s="37">
        <v>1</v>
      </c>
      <c r="AY61" s="37">
        <f t="shared" si="21"/>
        <v>8</v>
      </c>
      <c r="AZ61" s="37">
        <v>2</v>
      </c>
      <c r="BA61" s="37">
        <f t="shared" si="22"/>
        <v>16</v>
      </c>
      <c r="BB61" s="37">
        <v>0</v>
      </c>
      <c r="BC61" s="37">
        <v>3</v>
      </c>
      <c r="BD61" s="37">
        <v>5</v>
      </c>
      <c r="BE61" s="37" t="s">
        <v>375</v>
      </c>
      <c r="BF61" s="37" t="s">
        <v>376</v>
      </c>
      <c r="BG61" s="127">
        <f t="shared" si="14"/>
        <v>38</v>
      </c>
      <c r="BH61" s="75">
        <v>12</v>
      </c>
      <c r="BI61" s="75">
        <v>13</v>
      </c>
    </row>
    <row r="62" spans="1:61" x14ac:dyDescent="0.3">
      <c r="A62" s="28" t="s">
        <v>160</v>
      </c>
      <c r="B62" s="28" t="s">
        <v>242</v>
      </c>
      <c r="C62" s="29" t="s">
        <v>218</v>
      </c>
      <c r="D62" s="29" t="s">
        <v>250</v>
      </c>
      <c r="E62" s="102">
        <v>4881</v>
      </c>
      <c r="F62" s="30">
        <v>174.9</v>
      </c>
      <c r="G62" s="36">
        <f t="shared" si="0"/>
        <v>10</v>
      </c>
      <c r="H62" s="29" t="s">
        <v>351</v>
      </c>
      <c r="I62" s="69">
        <f t="shared" si="1"/>
        <v>5</v>
      </c>
      <c r="J62" s="32">
        <v>2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3">
        <v>4357</v>
      </c>
      <c r="V62" s="32">
        <v>1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1">
        <f t="shared" si="2"/>
        <v>1</v>
      </c>
      <c r="AH62" s="25">
        <f t="shared" ref="AH62:AH69" si="23">+(U62*3)/100</f>
        <v>130.71</v>
      </c>
      <c r="AI62" s="25">
        <f t="shared" si="3"/>
        <v>58</v>
      </c>
      <c r="AJ62" s="34">
        <v>1</v>
      </c>
      <c r="AK62" s="25">
        <v>57</v>
      </c>
      <c r="AL62" s="112">
        <f t="shared" ref="AL62:AL69" si="24">(AH62*3)/100</f>
        <v>3.9213</v>
      </c>
      <c r="AM62" s="35">
        <f t="shared" si="4"/>
        <v>55.626960446790605</v>
      </c>
      <c r="AN62" s="36">
        <f t="shared" si="5"/>
        <v>5</v>
      </c>
      <c r="AO62" s="35">
        <f t="shared" si="6"/>
        <v>44.373039553209395</v>
      </c>
      <c r="AP62" s="30">
        <f t="shared" si="7"/>
        <v>133.89674247080518</v>
      </c>
      <c r="AQ62" s="107">
        <f t="shared" si="8"/>
        <v>20.48760499897562</v>
      </c>
      <c r="AR62" s="109">
        <f t="shared" si="9"/>
        <v>84.698951878203658</v>
      </c>
      <c r="AS62" s="34">
        <f t="shared" si="10"/>
        <v>8</v>
      </c>
      <c r="AT62" s="37">
        <v>0</v>
      </c>
      <c r="AU62" s="38">
        <f t="shared" si="11"/>
        <v>0</v>
      </c>
      <c r="AV62" s="37">
        <v>0</v>
      </c>
      <c r="AW62" s="66" t="s">
        <v>452</v>
      </c>
      <c r="AX62" s="37">
        <v>1</v>
      </c>
      <c r="AY62" s="37">
        <f t="shared" si="21"/>
        <v>8</v>
      </c>
      <c r="AZ62" s="37">
        <v>2</v>
      </c>
      <c r="BA62" s="37">
        <f t="shared" si="22"/>
        <v>16</v>
      </c>
      <c r="BB62" s="37">
        <v>0</v>
      </c>
      <c r="BC62" s="37">
        <v>3</v>
      </c>
      <c r="BD62" s="37">
        <v>10</v>
      </c>
      <c r="BE62" s="37" t="s">
        <v>375</v>
      </c>
      <c r="BF62" s="37" t="s">
        <v>376</v>
      </c>
      <c r="BG62" s="127">
        <f t="shared" si="14"/>
        <v>38</v>
      </c>
      <c r="BH62" s="75">
        <v>36</v>
      </c>
      <c r="BI62" s="75">
        <v>36</v>
      </c>
    </row>
    <row r="63" spans="1:61" x14ac:dyDescent="0.3">
      <c r="A63" s="28" t="s">
        <v>160</v>
      </c>
      <c r="B63" s="28" t="s">
        <v>242</v>
      </c>
      <c r="C63" s="29" t="s">
        <v>242</v>
      </c>
      <c r="D63" s="29" t="s">
        <v>267</v>
      </c>
      <c r="E63" s="102">
        <v>12258</v>
      </c>
      <c r="F63" s="30">
        <v>1030.0999999999999</v>
      </c>
      <c r="G63" s="36">
        <f t="shared" si="0"/>
        <v>10</v>
      </c>
      <c r="H63" s="29" t="s">
        <v>352</v>
      </c>
      <c r="I63" s="69">
        <f t="shared" si="1"/>
        <v>3</v>
      </c>
      <c r="J63" s="32">
        <v>1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3">
        <v>5716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1">
        <f t="shared" si="2"/>
        <v>0</v>
      </c>
      <c r="AH63" s="25">
        <f t="shared" si="23"/>
        <v>171.48</v>
      </c>
      <c r="AI63" s="25">
        <f t="shared" si="3"/>
        <v>53</v>
      </c>
      <c r="AJ63" s="34">
        <v>0</v>
      </c>
      <c r="AK63" s="25">
        <v>53</v>
      </c>
      <c r="AL63" s="112">
        <f t="shared" si="24"/>
        <v>5.1443999999999992</v>
      </c>
      <c r="AM63" s="35">
        <f t="shared" si="4"/>
        <v>69.09260555166783</v>
      </c>
      <c r="AN63" s="36">
        <f t="shared" si="5"/>
        <v>5</v>
      </c>
      <c r="AO63" s="35">
        <f t="shared" si="6"/>
        <v>30.90739444833217</v>
      </c>
      <c r="AP63" s="30">
        <f t="shared" si="7"/>
        <v>69.946157611355858</v>
      </c>
      <c r="AQ63" s="107">
        <f t="shared" si="8"/>
        <v>0</v>
      </c>
      <c r="AR63" s="109">
        <f t="shared" si="9"/>
        <v>100</v>
      </c>
      <c r="AS63" s="34">
        <f t="shared" si="10"/>
        <v>10</v>
      </c>
      <c r="AT63" s="37">
        <v>0</v>
      </c>
      <c r="AU63" s="38">
        <f t="shared" si="11"/>
        <v>0</v>
      </c>
      <c r="AV63" s="37">
        <v>0</v>
      </c>
      <c r="AW63" s="66" t="s">
        <v>400</v>
      </c>
      <c r="AX63" s="37">
        <v>2</v>
      </c>
      <c r="AY63" s="37">
        <f t="shared" si="21"/>
        <v>16</v>
      </c>
      <c r="AZ63" s="37">
        <v>3</v>
      </c>
      <c r="BA63" s="37">
        <f t="shared" si="22"/>
        <v>24</v>
      </c>
      <c r="BB63" s="37">
        <v>0</v>
      </c>
      <c r="BC63" s="37">
        <v>8</v>
      </c>
      <c r="BD63" s="37">
        <v>10</v>
      </c>
      <c r="BE63" s="37" t="s">
        <v>375</v>
      </c>
      <c r="BF63" s="37" t="s">
        <v>376</v>
      </c>
      <c r="BG63" s="127">
        <f t="shared" si="14"/>
        <v>38</v>
      </c>
      <c r="BH63" s="75">
        <v>38</v>
      </c>
      <c r="BI63" s="75">
        <v>49</v>
      </c>
    </row>
    <row r="64" spans="1:61" x14ac:dyDescent="0.3">
      <c r="A64" s="28" t="s">
        <v>160</v>
      </c>
      <c r="B64" s="28" t="s">
        <v>176</v>
      </c>
      <c r="C64" s="29" t="s">
        <v>218</v>
      </c>
      <c r="D64" s="29" t="s">
        <v>221</v>
      </c>
      <c r="E64" s="102">
        <v>16202</v>
      </c>
      <c r="F64" s="30">
        <v>83.1</v>
      </c>
      <c r="G64" s="36">
        <f t="shared" si="0"/>
        <v>8</v>
      </c>
      <c r="H64" s="29" t="s">
        <v>351</v>
      </c>
      <c r="I64" s="69">
        <f t="shared" si="1"/>
        <v>5</v>
      </c>
      <c r="J64" s="32">
        <v>1</v>
      </c>
      <c r="K64" s="32">
        <v>1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3">
        <v>9305</v>
      </c>
      <c r="V64" s="32">
        <v>1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1">
        <f t="shared" si="2"/>
        <v>1</v>
      </c>
      <c r="AH64" s="25">
        <f t="shared" si="23"/>
        <v>279.14999999999998</v>
      </c>
      <c r="AI64" s="25">
        <f t="shared" si="3"/>
        <v>105</v>
      </c>
      <c r="AJ64" s="34">
        <v>0</v>
      </c>
      <c r="AK64" s="25">
        <v>105</v>
      </c>
      <c r="AL64" s="112">
        <f t="shared" si="24"/>
        <v>8.3744999999999994</v>
      </c>
      <c r="AM64" s="35">
        <f t="shared" si="4"/>
        <v>62.385814078452441</v>
      </c>
      <c r="AN64" s="36">
        <f t="shared" si="5"/>
        <v>5</v>
      </c>
      <c r="AO64" s="35">
        <f t="shared" si="6"/>
        <v>37.614185921547559</v>
      </c>
      <c r="AP64" s="30">
        <f t="shared" si="7"/>
        <v>86.146772003456363</v>
      </c>
      <c r="AQ64" s="107">
        <f t="shared" si="8"/>
        <v>0</v>
      </c>
      <c r="AR64" s="109">
        <f t="shared" si="9"/>
        <v>100</v>
      </c>
      <c r="AS64" s="34">
        <f t="shared" si="10"/>
        <v>10</v>
      </c>
      <c r="AT64" s="37">
        <v>1</v>
      </c>
      <c r="AU64" s="38">
        <f t="shared" si="11"/>
        <v>6.1720775212936676</v>
      </c>
      <c r="AV64" s="37">
        <v>0</v>
      </c>
      <c r="AW64" s="66" t="s">
        <v>455</v>
      </c>
      <c r="AX64" s="37">
        <v>2</v>
      </c>
      <c r="AY64" s="37">
        <f t="shared" si="21"/>
        <v>16</v>
      </c>
      <c r="AZ64" s="37">
        <v>4</v>
      </c>
      <c r="BA64" s="37">
        <f t="shared" si="22"/>
        <v>32</v>
      </c>
      <c r="BB64" s="37">
        <v>0</v>
      </c>
      <c r="BC64" s="37">
        <v>5</v>
      </c>
      <c r="BD64" s="37">
        <v>10</v>
      </c>
      <c r="BE64" s="37" t="s">
        <v>375</v>
      </c>
      <c r="BF64" s="37" t="s">
        <v>376</v>
      </c>
      <c r="BG64" s="127">
        <f t="shared" si="14"/>
        <v>38</v>
      </c>
      <c r="BH64" s="75">
        <v>73</v>
      </c>
      <c r="BI64" s="75">
        <v>103</v>
      </c>
    </row>
    <row r="65" spans="1:61" x14ac:dyDescent="0.3">
      <c r="A65" s="28" t="s">
        <v>160</v>
      </c>
      <c r="B65" s="28" t="s">
        <v>176</v>
      </c>
      <c r="C65" s="29" t="s">
        <v>231</v>
      </c>
      <c r="D65" s="29" t="s">
        <v>234</v>
      </c>
      <c r="E65" s="102">
        <v>14339</v>
      </c>
      <c r="F65" s="30">
        <v>147.69999999999999</v>
      </c>
      <c r="G65" s="36">
        <f t="shared" si="0"/>
        <v>10</v>
      </c>
      <c r="H65" s="29" t="s">
        <v>351</v>
      </c>
      <c r="I65" s="69">
        <f t="shared" si="1"/>
        <v>5</v>
      </c>
      <c r="J65" s="32">
        <v>1</v>
      </c>
      <c r="K65" s="32">
        <v>0</v>
      </c>
      <c r="L65" s="32">
        <v>0</v>
      </c>
      <c r="M65" s="32">
        <v>1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3">
        <v>5981</v>
      </c>
      <c r="V65" s="32">
        <v>1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0</v>
      </c>
      <c r="AF65" s="32">
        <v>0</v>
      </c>
      <c r="AG65" s="31">
        <f t="shared" si="2"/>
        <v>1</v>
      </c>
      <c r="AH65" s="25">
        <f t="shared" si="23"/>
        <v>179.43</v>
      </c>
      <c r="AI65" s="25">
        <f t="shared" si="3"/>
        <v>55</v>
      </c>
      <c r="AJ65" s="34">
        <v>1</v>
      </c>
      <c r="AK65" s="25">
        <v>54</v>
      </c>
      <c r="AL65" s="112">
        <f t="shared" si="24"/>
        <v>5.3828999999999994</v>
      </c>
      <c r="AM65" s="35">
        <f t="shared" si="4"/>
        <v>69.34737780750153</v>
      </c>
      <c r="AN65" s="36">
        <f t="shared" si="5"/>
        <v>5</v>
      </c>
      <c r="AO65" s="35">
        <f t="shared" si="6"/>
        <v>30.65262219249847</v>
      </c>
      <c r="AP65" s="30">
        <f t="shared" si="7"/>
        <v>62.567124625148203</v>
      </c>
      <c r="AQ65" s="107">
        <f t="shared" si="8"/>
        <v>6.9739870283841263</v>
      </c>
      <c r="AR65" s="109">
        <f t="shared" si="9"/>
        <v>88.853591930000562</v>
      </c>
      <c r="AS65" s="34">
        <f t="shared" si="10"/>
        <v>8</v>
      </c>
      <c r="AT65" s="37">
        <v>4</v>
      </c>
      <c r="AU65" s="38">
        <f t="shared" si="11"/>
        <v>27.895948113536505</v>
      </c>
      <c r="AV65" s="37">
        <v>0</v>
      </c>
      <c r="AW65" s="66" t="s">
        <v>400</v>
      </c>
      <c r="AX65" s="37">
        <v>2</v>
      </c>
      <c r="AY65" s="37">
        <f t="shared" si="21"/>
        <v>16</v>
      </c>
      <c r="AZ65" s="37">
        <v>4</v>
      </c>
      <c r="BA65" s="37">
        <f t="shared" si="22"/>
        <v>32</v>
      </c>
      <c r="BB65" s="37">
        <v>0</v>
      </c>
      <c r="BC65" s="37">
        <v>1</v>
      </c>
      <c r="BD65" s="37">
        <v>10</v>
      </c>
      <c r="BE65" s="37" t="s">
        <v>375</v>
      </c>
      <c r="BF65" s="37" t="s">
        <v>376</v>
      </c>
      <c r="BG65" s="127">
        <f t="shared" si="14"/>
        <v>38</v>
      </c>
      <c r="BH65" s="75">
        <v>37</v>
      </c>
      <c r="BI65" s="75">
        <v>80</v>
      </c>
    </row>
    <row r="66" spans="1:61" x14ac:dyDescent="0.3">
      <c r="A66" s="28" t="s">
        <v>160</v>
      </c>
      <c r="B66" s="28" t="s">
        <v>186</v>
      </c>
      <c r="C66" s="29" t="s">
        <v>193</v>
      </c>
      <c r="D66" s="29" t="s">
        <v>197</v>
      </c>
      <c r="E66" s="102">
        <v>3250</v>
      </c>
      <c r="F66" s="30">
        <v>282.39999999999998</v>
      </c>
      <c r="G66" s="36">
        <f t="shared" si="0"/>
        <v>10</v>
      </c>
      <c r="H66" s="29" t="s">
        <v>349</v>
      </c>
      <c r="I66" s="69">
        <f t="shared" si="1"/>
        <v>10</v>
      </c>
      <c r="J66" s="32">
        <v>1</v>
      </c>
      <c r="K66" s="32">
        <v>1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3">
        <v>3905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1">
        <f t="shared" si="2"/>
        <v>0</v>
      </c>
      <c r="AH66" s="25">
        <f t="shared" si="23"/>
        <v>117.15</v>
      </c>
      <c r="AI66" s="25">
        <f t="shared" si="3"/>
        <v>22</v>
      </c>
      <c r="AJ66" s="34">
        <v>0</v>
      </c>
      <c r="AK66" s="25">
        <v>22</v>
      </c>
      <c r="AL66" s="112">
        <f t="shared" si="24"/>
        <v>3.5145000000000004</v>
      </c>
      <c r="AM66" s="35">
        <f t="shared" si="4"/>
        <v>81.220657276995297</v>
      </c>
      <c r="AN66" s="36">
        <f t="shared" si="5"/>
        <v>8</v>
      </c>
      <c r="AO66" s="35">
        <f t="shared" si="6"/>
        <v>18.779342723004692</v>
      </c>
      <c r="AP66" s="30">
        <f t="shared" si="7"/>
        <v>180.23076923076925</v>
      </c>
      <c r="AQ66" s="107">
        <f t="shared" si="8"/>
        <v>0</v>
      </c>
      <c r="AR66" s="109">
        <f t="shared" si="9"/>
        <v>100</v>
      </c>
      <c r="AS66" s="34">
        <f t="shared" si="10"/>
        <v>10</v>
      </c>
      <c r="AT66" s="37">
        <v>0</v>
      </c>
      <c r="AU66" s="38">
        <f t="shared" si="11"/>
        <v>0</v>
      </c>
      <c r="AV66" s="37">
        <v>0</v>
      </c>
      <c r="AW66" s="66" t="s">
        <v>386</v>
      </c>
      <c r="AX66" s="37">
        <v>1</v>
      </c>
      <c r="AY66" s="37">
        <f t="shared" si="21"/>
        <v>8</v>
      </c>
      <c r="AZ66" s="37">
        <v>2</v>
      </c>
      <c r="BA66" s="37">
        <f t="shared" si="22"/>
        <v>16</v>
      </c>
      <c r="BB66" s="48">
        <v>0</v>
      </c>
      <c r="BC66" s="48">
        <v>3</v>
      </c>
      <c r="BD66" s="48">
        <v>0</v>
      </c>
      <c r="BE66" s="48" t="s">
        <v>375</v>
      </c>
      <c r="BF66" s="48" t="s">
        <v>375</v>
      </c>
      <c r="BG66" s="127">
        <f t="shared" si="14"/>
        <v>38</v>
      </c>
      <c r="BH66" s="75">
        <v>6</v>
      </c>
      <c r="BI66" s="75">
        <v>23</v>
      </c>
    </row>
    <row r="67" spans="1:61" x14ac:dyDescent="0.3">
      <c r="A67" s="28" t="s">
        <v>160</v>
      </c>
      <c r="B67" s="28" t="s">
        <v>186</v>
      </c>
      <c r="C67" s="29" t="s">
        <v>193</v>
      </c>
      <c r="D67" s="29" t="s">
        <v>198</v>
      </c>
      <c r="E67" s="102">
        <v>12198</v>
      </c>
      <c r="F67" s="30">
        <v>311.7</v>
      </c>
      <c r="G67" s="36">
        <f t="shared" si="0"/>
        <v>10</v>
      </c>
      <c r="H67" s="29" t="s">
        <v>349</v>
      </c>
      <c r="I67" s="69">
        <f t="shared" si="1"/>
        <v>10</v>
      </c>
      <c r="J67" s="32">
        <v>4</v>
      </c>
      <c r="K67" s="32">
        <v>1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3">
        <v>9575</v>
      </c>
      <c r="V67" s="32">
        <v>1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1">
        <f t="shared" si="2"/>
        <v>1</v>
      </c>
      <c r="AH67" s="25">
        <f t="shared" si="23"/>
        <v>287.25</v>
      </c>
      <c r="AI67" s="25">
        <f t="shared" si="3"/>
        <v>67</v>
      </c>
      <c r="AJ67" s="34">
        <v>0</v>
      </c>
      <c r="AK67" s="25">
        <v>67</v>
      </c>
      <c r="AL67" s="112">
        <f t="shared" si="24"/>
        <v>8.6174999999999997</v>
      </c>
      <c r="AM67" s="35">
        <f t="shared" si="4"/>
        <v>76.675369886858135</v>
      </c>
      <c r="AN67" s="36">
        <f t="shared" si="5"/>
        <v>8</v>
      </c>
      <c r="AO67" s="35">
        <f t="shared" si="6"/>
        <v>23.324630113141861</v>
      </c>
      <c r="AP67" s="30">
        <f t="shared" si="7"/>
        <v>117.7447122479095</v>
      </c>
      <c r="AQ67" s="107">
        <f t="shared" si="8"/>
        <v>0</v>
      </c>
      <c r="AR67" s="109">
        <f t="shared" si="9"/>
        <v>100</v>
      </c>
      <c r="AS67" s="34">
        <f t="shared" si="10"/>
        <v>10</v>
      </c>
      <c r="AT67" s="37">
        <v>1</v>
      </c>
      <c r="AU67" s="38">
        <f t="shared" si="11"/>
        <v>8.1980652565994436</v>
      </c>
      <c r="AV67" s="37">
        <v>1</v>
      </c>
      <c r="AW67" s="66" t="s">
        <v>385</v>
      </c>
      <c r="AX67" s="37">
        <v>5</v>
      </c>
      <c r="AY67" s="37">
        <f t="shared" si="21"/>
        <v>40</v>
      </c>
      <c r="AZ67" s="37">
        <v>5</v>
      </c>
      <c r="BA67" s="37">
        <f t="shared" si="22"/>
        <v>40</v>
      </c>
      <c r="BB67" s="48">
        <v>0</v>
      </c>
      <c r="BC67" s="48">
        <v>5</v>
      </c>
      <c r="BD67" s="48">
        <v>0</v>
      </c>
      <c r="BE67" s="48" t="s">
        <v>375</v>
      </c>
      <c r="BF67" s="48" t="s">
        <v>375</v>
      </c>
      <c r="BG67" s="127">
        <f t="shared" si="14"/>
        <v>38</v>
      </c>
      <c r="BH67" s="75">
        <v>37</v>
      </c>
      <c r="BI67" s="75">
        <v>116</v>
      </c>
    </row>
    <row r="68" spans="1:61" x14ac:dyDescent="0.3">
      <c r="A68" s="28" t="s">
        <v>160</v>
      </c>
      <c r="B68" s="28" t="s">
        <v>161</v>
      </c>
      <c r="C68" s="29" t="s">
        <v>179</v>
      </c>
      <c r="D68" s="29" t="s">
        <v>180</v>
      </c>
      <c r="E68" s="102">
        <v>4435</v>
      </c>
      <c r="F68" s="30">
        <v>85.3</v>
      </c>
      <c r="G68" s="36">
        <f t="shared" si="0"/>
        <v>8</v>
      </c>
      <c r="H68" s="29" t="s">
        <v>351</v>
      </c>
      <c r="I68" s="69">
        <f t="shared" si="1"/>
        <v>5</v>
      </c>
      <c r="J68" s="32">
        <v>1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3">
        <v>3030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1">
        <f t="shared" si="2"/>
        <v>0</v>
      </c>
      <c r="AH68" s="25">
        <f t="shared" si="23"/>
        <v>90.9</v>
      </c>
      <c r="AI68" s="25">
        <f t="shared" si="3"/>
        <v>23</v>
      </c>
      <c r="AJ68" s="34">
        <v>0</v>
      </c>
      <c r="AK68" s="25">
        <v>23</v>
      </c>
      <c r="AL68" s="112">
        <f t="shared" si="24"/>
        <v>2.7270000000000003</v>
      </c>
      <c r="AM68" s="35">
        <f t="shared" si="4"/>
        <v>74.697469746974704</v>
      </c>
      <c r="AN68" s="36">
        <f t="shared" si="5"/>
        <v>5</v>
      </c>
      <c r="AO68" s="35">
        <f t="shared" si="6"/>
        <v>25.302530253025303</v>
      </c>
      <c r="AP68" s="30">
        <f t="shared" si="7"/>
        <v>102.48027057497184</v>
      </c>
      <c r="AQ68" s="107">
        <f t="shared" si="8"/>
        <v>0</v>
      </c>
      <c r="AR68" s="109">
        <f t="shared" si="9"/>
        <v>100</v>
      </c>
      <c r="AS68" s="34">
        <f t="shared" si="10"/>
        <v>10</v>
      </c>
      <c r="AT68" s="37">
        <v>1</v>
      </c>
      <c r="AU68" s="38">
        <f t="shared" si="11"/>
        <v>22.547914317925592</v>
      </c>
      <c r="AV68" s="37">
        <v>0</v>
      </c>
      <c r="AW68" s="66" t="s">
        <v>380</v>
      </c>
      <c r="AX68" s="37">
        <v>2</v>
      </c>
      <c r="AY68" s="37">
        <f t="shared" si="21"/>
        <v>16</v>
      </c>
      <c r="AZ68" s="37">
        <v>2</v>
      </c>
      <c r="BA68" s="37">
        <f t="shared" si="22"/>
        <v>16</v>
      </c>
      <c r="BB68" s="48">
        <v>0</v>
      </c>
      <c r="BC68" s="48">
        <v>7</v>
      </c>
      <c r="BD68" s="48">
        <v>10</v>
      </c>
      <c r="BE68" s="48" t="s">
        <v>375</v>
      </c>
      <c r="BF68" s="48" t="s">
        <v>376</v>
      </c>
      <c r="BG68" s="127">
        <f t="shared" si="14"/>
        <v>38</v>
      </c>
      <c r="BH68" s="75">
        <v>20</v>
      </c>
      <c r="BI68" s="75">
        <v>39</v>
      </c>
    </row>
    <row r="69" spans="1:61" x14ac:dyDescent="0.3">
      <c r="A69" s="28" t="s">
        <v>105</v>
      </c>
      <c r="B69" s="28" t="s">
        <v>106</v>
      </c>
      <c r="C69" s="29" t="s">
        <v>111</v>
      </c>
      <c r="D69" s="29" t="s">
        <v>112</v>
      </c>
      <c r="E69" s="102">
        <v>33579</v>
      </c>
      <c r="F69" s="30">
        <v>501.2</v>
      </c>
      <c r="G69" s="36">
        <f t="shared" si="0"/>
        <v>10</v>
      </c>
      <c r="H69" s="29" t="s">
        <v>352</v>
      </c>
      <c r="I69" s="69">
        <f t="shared" si="1"/>
        <v>3</v>
      </c>
      <c r="J69" s="32">
        <v>2</v>
      </c>
      <c r="K69" s="32">
        <v>1</v>
      </c>
      <c r="L69" s="32">
        <v>0</v>
      </c>
      <c r="M69" s="32">
        <v>1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3">
        <v>29549</v>
      </c>
      <c r="V69" s="32">
        <v>5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0</v>
      </c>
      <c r="AF69" s="32">
        <v>0</v>
      </c>
      <c r="AG69" s="31">
        <f t="shared" si="2"/>
        <v>5</v>
      </c>
      <c r="AH69" s="25">
        <f t="shared" si="23"/>
        <v>886.47</v>
      </c>
      <c r="AI69" s="25">
        <f t="shared" si="3"/>
        <v>214</v>
      </c>
      <c r="AJ69" s="34">
        <v>0</v>
      </c>
      <c r="AK69" s="25">
        <v>214</v>
      </c>
      <c r="AL69" s="112">
        <f t="shared" si="24"/>
        <v>26.594099999999997</v>
      </c>
      <c r="AM69" s="35">
        <f t="shared" si="4"/>
        <v>75.859307139553508</v>
      </c>
      <c r="AN69" s="36">
        <f t="shared" si="5"/>
        <v>8</v>
      </c>
      <c r="AO69" s="35">
        <f t="shared" si="6"/>
        <v>24.140692860446489</v>
      </c>
      <c r="AP69" s="30">
        <f t="shared" si="7"/>
        <v>131.99767711962835</v>
      </c>
      <c r="AQ69" s="107">
        <f t="shared" si="8"/>
        <v>0</v>
      </c>
      <c r="AR69" s="109">
        <f t="shared" si="9"/>
        <v>100</v>
      </c>
      <c r="AS69" s="34">
        <f t="shared" si="10"/>
        <v>10</v>
      </c>
      <c r="AT69" s="37">
        <v>10</v>
      </c>
      <c r="AU69" s="38">
        <f t="shared" si="11"/>
        <v>29.780517585395636</v>
      </c>
      <c r="AV69" s="37">
        <v>1</v>
      </c>
      <c r="AW69" s="66"/>
      <c r="AX69" s="37">
        <v>28</v>
      </c>
      <c r="AY69" s="37">
        <f t="shared" si="21"/>
        <v>224</v>
      </c>
      <c r="AZ69" s="37">
        <v>120</v>
      </c>
      <c r="BA69" s="37">
        <f t="shared" si="22"/>
        <v>960</v>
      </c>
      <c r="BB69" s="37">
        <v>3</v>
      </c>
      <c r="BC69" s="37">
        <v>5</v>
      </c>
      <c r="BD69" s="37">
        <v>5</v>
      </c>
      <c r="BE69" s="37" t="s">
        <v>375</v>
      </c>
      <c r="BF69" s="37" t="s">
        <v>429</v>
      </c>
      <c r="BG69" s="127">
        <f t="shared" si="14"/>
        <v>36</v>
      </c>
      <c r="BH69" s="75">
        <v>174</v>
      </c>
      <c r="BI69" s="75">
        <v>306</v>
      </c>
    </row>
    <row r="70" spans="1:61" x14ac:dyDescent="0.3">
      <c r="A70" s="28" t="s">
        <v>105</v>
      </c>
      <c r="B70" s="28" t="s">
        <v>140</v>
      </c>
      <c r="C70" s="29" t="s">
        <v>143</v>
      </c>
      <c r="D70" s="29" t="s">
        <v>144</v>
      </c>
      <c r="E70" s="102">
        <v>35948</v>
      </c>
      <c r="F70" s="30">
        <v>544.70000000000005</v>
      </c>
      <c r="G70" s="36">
        <f t="shared" ref="G70:G133" si="25">IFERROR(IF(F70&lt;10,0,IF(F70&lt;50,3,IF(F70&lt;75,5,IF(F70&lt;100,8,10)))),"")</f>
        <v>10</v>
      </c>
      <c r="H70" s="29" t="s">
        <v>352</v>
      </c>
      <c r="I70" s="69">
        <f t="shared" ref="I70:I133" si="26">VLOOKUP(H70,ponderacion,2,FALSE)</f>
        <v>3</v>
      </c>
      <c r="J70" s="32">
        <v>1</v>
      </c>
      <c r="K70" s="32">
        <v>1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3">
        <v>20154</v>
      </c>
      <c r="V70" s="32">
        <v>3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0</v>
      </c>
      <c r="AD70" s="32">
        <v>0</v>
      </c>
      <c r="AE70" s="32">
        <v>0</v>
      </c>
      <c r="AF70" s="32">
        <v>0</v>
      </c>
      <c r="AG70" s="31">
        <f t="shared" ref="AG70:AG133" si="27">SUM(V70:AF70)</f>
        <v>3</v>
      </c>
      <c r="AH70" s="25">
        <f>+(U70*5)/100</f>
        <v>1007.7</v>
      </c>
      <c r="AI70" s="25">
        <f t="shared" ref="AI70:AI133" si="28">+AJ70+AK70</f>
        <v>198</v>
      </c>
      <c r="AJ70" s="34">
        <v>0</v>
      </c>
      <c r="AK70" s="25">
        <v>198</v>
      </c>
      <c r="AL70" s="112">
        <f>(AH70*5)/100</f>
        <v>50.384999999999998</v>
      </c>
      <c r="AM70" s="35">
        <f t="shared" ref="AM70:AM133" si="29">IFERROR(((AH70-AI70)/AH70)*100,"")</f>
        <v>80.351295028282237</v>
      </c>
      <c r="AN70" s="36">
        <f t="shared" ref="AN70:AN133" si="30">IFERROR(IF(AM70&lt;10,0,IF(AM70&lt;50,3,IF(AM70&lt;75,5,IF(AM70&lt;100,8,10)))),"")</f>
        <v>8</v>
      </c>
      <c r="AO70" s="35">
        <f t="shared" ref="AO70:AO133" si="31">IFERROR(AI70/AH70*100,0)</f>
        <v>19.648704971717773</v>
      </c>
      <c r="AP70" s="30">
        <f t="shared" ref="AP70:AP133" si="32">((AH70*0.05)/E70)*100000</f>
        <v>140.16078780460666</v>
      </c>
      <c r="AQ70" s="107">
        <f t="shared" ref="AQ70:AQ133" si="33">(AJ70/E70)*100000</f>
        <v>0</v>
      </c>
      <c r="AR70" s="109">
        <f t="shared" ref="AR70:AR133" si="34">IFERROR(((AP70-AQ70)/AP70)*100,"")</f>
        <v>100</v>
      </c>
      <c r="AS70" s="34">
        <f t="shared" ref="AS70:AS133" si="35">IFERROR(IF(AR70&lt;10,0,IF(AR70&lt;50,3,IF(AR70&lt;75,5,IF(AR70&lt;100,8,10)))),"")</f>
        <v>10</v>
      </c>
      <c r="AT70" s="37">
        <v>8</v>
      </c>
      <c r="AU70" s="38">
        <f t="shared" ref="AU70:AU133" si="36">(AT70/E70)*100000</f>
        <v>22.254367419606098</v>
      </c>
      <c r="AV70" s="37">
        <v>1</v>
      </c>
      <c r="AW70" s="66"/>
      <c r="AX70" s="37">
        <v>5</v>
      </c>
      <c r="AY70" s="37">
        <f t="shared" ref="AY70:AY101" si="37">+AX70*8</f>
        <v>40</v>
      </c>
      <c r="AZ70" s="37">
        <v>20</v>
      </c>
      <c r="BA70" s="37">
        <f t="shared" ref="BA70:BA101" si="38">+AZ70*8</f>
        <v>160</v>
      </c>
      <c r="BB70" s="37">
        <v>1</v>
      </c>
      <c r="BC70" s="37">
        <v>16</v>
      </c>
      <c r="BD70" s="37">
        <v>5</v>
      </c>
      <c r="BE70" s="37" t="s">
        <v>376</v>
      </c>
      <c r="BF70" s="37" t="s">
        <v>429</v>
      </c>
      <c r="BG70" s="127">
        <f t="shared" ref="BG70:BG133" si="39">+G70+I70+AN70+AS70+BD70</f>
        <v>36</v>
      </c>
      <c r="BH70" s="75">
        <v>104</v>
      </c>
      <c r="BI70" s="75">
        <v>191</v>
      </c>
    </row>
    <row r="71" spans="1:61" x14ac:dyDescent="0.3">
      <c r="A71" s="28" t="s">
        <v>105</v>
      </c>
      <c r="B71" s="28" t="s">
        <v>140</v>
      </c>
      <c r="C71" s="29" t="s">
        <v>140</v>
      </c>
      <c r="D71" s="29" t="s">
        <v>150</v>
      </c>
      <c r="E71" s="102">
        <v>50818</v>
      </c>
      <c r="F71" s="40">
        <v>1494.7</v>
      </c>
      <c r="G71" s="36">
        <f t="shared" si="25"/>
        <v>10</v>
      </c>
      <c r="H71" s="29" t="s">
        <v>352</v>
      </c>
      <c r="I71" s="69">
        <f t="shared" si="26"/>
        <v>3</v>
      </c>
      <c r="J71" s="32">
        <v>1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3">
        <v>22763</v>
      </c>
      <c r="V71" s="32">
        <v>3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</v>
      </c>
      <c r="AC71" s="32">
        <v>0</v>
      </c>
      <c r="AD71" s="32">
        <v>0</v>
      </c>
      <c r="AE71" s="32">
        <v>0</v>
      </c>
      <c r="AF71" s="32">
        <v>0</v>
      </c>
      <c r="AG71" s="31">
        <f t="shared" si="27"/>
        <v>3</v>
      </c>
      <c r="AH71" s="25">
        <f>+(U71*5)/100</f>
        <v>1138.1500000000001</v>
      </c>
      <c r="AI71" s="25">
        <f t="shared" si="28"/>
        <v>441</v>
      </c>
      <c r="AJ71" s="34">
        <v>13</v>
      </c>
      <c r="AK71" s="25">
        <v>428</v>
      </c>
      <c r="AL71" s="112">
        <f>(AH71*5)/100</f>
        <v>56.907499999999999</v>
      </c>
      <c r="AM71" s="35">
        <f t="shared" si="29"/>
        <v>61.2529104248122</v>
      </c>
      <c r="AN71" s="36">
        <f t="shared" si="30"/>
        <v>5</v>
      </c>
      <c r="AO71" s="35">
        <f t="shared" si="31"/>
        <v>38.747089575187807</v>
      </c>
      <c r="AP71" s="30">
        <f t="shared" si="32"/>
        <v>111.98295879412808</v>
      </c>
      <c r="AQ71" s="107">
        <f t="shared" si="33"/>
        <v>25.581486874729425</v>
      </c>
      <c r="AR71" s="109">
        <f t="shared" si="34"/>
        <v>77.155910908052547</v>
      </c>
      <c r="AS71" s="34">
        <f t="shared" si="35"/>
        <v>8</v>
      </c>
      <c r="AT71" s="37">
        <v>1</v>
      </c>
      <c r="AU71" s="38">
        <f t="shared" si="36"/>
        <v>1.9678066826714946</v>
      </c>
      <c r="AV71" s="37">
        <v>0</v>
      </c>
      <c r="AW71" s="66"/>
      <c r="AX71" s="37">
        <v>1</v>
      </c>
      <c r="AY71" s="37">
        <f t="shared" si="37"/>
        <v>8</v>
      </c>
      <c r="AZ71" s="37">
        <v>4</v>
      </c>
      <c r="BA71" s="37">
        <f t="shared" si="38"/>
        <v>32</v>
      </c>
      <c r="BB71" s="37">
        <v>0</v>
      </c>
      <c r="BC71" s="37">
        <v>4</v>
      </c>
      <c r="BD71" s="37">
        <v>10</v>
      </c>
      <c r="BE71" s="37" t="s">
        <v>375</v>
      </c>
      <c r="BF71" s="37" t="s">
        <v>429</v>
      </c>
      <c r="BG71" s="127">
        <f t="shared" si="39"/>
        <v>36</v>
      </c>
      <c r="BH71" s="75">
        <v>117</v>
      </c>
      <c r="BI71" s="75">
        <v>139</v>
      </c>
    </row>
    <row r="72" spans="1:61" x14ac:dyDescent="0.3">
      <c r="A72" s="28" t="s">
        <v>105</v>
      </c>
      <c r="B72" s="28" t="s">
        <v>140</v>
      </c>
      <c r="C72" s="29" t="s">
        <v>140</v>
      </c>
      <c r="D72" s="29" t="s">
        <v>151</v>
      </c>
      <c r="E72" s="102">
        <v>31188</v>
      </c>
      <c r="F72" s="40">
        <v>1247.5999999999999</v>
      </c>
      <c r="G72" s="36">
        <f t="shared" si="25"/>
        <v>10</v>
      </c>
      <c r="H72" s="29" t="s">
        <v>352</v>
      </c>
      <c r="I72" s="69">
        <f t="shared" si="26"/>
        <v>3</v>
      </c>
      <c r="J72" s="32">
        <v>1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1</v>
      </c>
      <c r="T72" s="32">
        <v>0</v>
      </c>
      <c r="U72" s="33">
        <v>10948</v>
      </c>
      <c r="V72" s="32">
        <v>15</v>
      </c>
      <c r="W72" s="32">
        <v>0</v>
      </c>
      <c r="X72" s="32">
        <v>2</v>
      </c>
      <c r="Y72" s="32">
        <v>0</v>
      </c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1">
        <f t="shared" si="27"/>
        <v>17</v>
      </c>
      <c r="AH72" s="25">
        <f>+(U72*5)/100</f>
        <v>547.4</v>
      </c>
      <c r="AI72" s="25">
        <f t="shared" si="28"/>
        <v>201</v>
      </c>
      <c r="AJ72" s="34">
        <v>5</v>
      </c>
      <c r="AK72" s="25">
        <v>196</v>
      </c>
      <c r="AL72" s="112">
        <f>(AH72*5)/100</f>
        <v>27.37</v>
      </c>
      <c r="AM72" s="35">
        <f t="shared" si="29"/>
        <v>63.280964559736944</v>
      </c>
      <c r="AN72" s="36">
        <f t="shared" si="30"/>
        <v>5</v>
      </c>
      <c r="AO72" s="35">
        <f t="shared" si="31"/>
        <v>36.719035440263063</v>
      </c>
      <c r="AP72" s="30">
        <f t="shared" si="32"/>
        <v>87.758112094395287</v>
      </c>
      <c r="AQ72" s="107">
        <f t="shared" si="33"/>
        <v>16.03180710529691</v>
      </c>
      <c r="AR72" s="109">
        <f t="shared" si="34"/>
        <v>81.731823164048237</v>
      </c>
      <c r="AS72" s="34">
        <f t="shared" si="35"/>
        <v>8</v>
      </c>
      <c r="AT72" s="37">
        <v>7</v>
      </c>
      <c r="AU72" s="38">
        <f t="shared" si="36"/>
        <v>22.444529947415671</v>
      </c>
      <c r="AV72" s="37">
        <v>0</v>
      </c>
      <c r="AW72" s="66"/>
      <c r="AX72" s="37">
        <v>9</v>
      </c>
      <c r="AY72" s="37">
        <f t="shared" si="37"/>
        <v>72</v>
      </c>
      <c r="AZ72" s="37">
        <v>43</v>
      </c>
      <c r="BA72" s="37">
        <f t="shared" si="38"/>
        <v>344</v>
      </c>
      <c r="BB72" s="37">
        <v>0</v>
      </c>
      <c r="BC72" s="37">
        <v>28</v>
      </c>
      <c r="BD72" s="37">
        <v>10</v>
      </c>
      <c r="BE72" s="37" t="s">
        <v>375</v>
      </c>
      <c r="BF72" s="37" t="s">
        <v>429</v>
      </c>
      <c r="BG72" s="127">
        <f t="shared" si="39"/>
        <v>36</v>
      </c>
      <c r="BH72" s="75">
        <v>8</v>
      </c>
      <c r="BI72" s="75">
        <v>119</v>
      </c>
    </row>
    <row r="73" spans="1:61" x14ac:dyDescent="0.3">
      <c r="A73" s="28" t="s">
        <v>105</v>
      </c>
      <c r="B73" s="28" t="s">
        <v>140</v>
      </c>
      <c r="C73" s="29" t="s">
        <v>143</v>
      </c>
      <c r="D73" s="29" t="s">
        <v>149</v>
      </c>
      <c r="E73" s="102">
        <v>10573</v>
      </c>
      <c r="F73" s="30">
        <v>111.3</v>
      </c>
      <c r="G73" s="36">
        <f t="shared" si="25"/>
        <v>10</v>
      </c>
      <c r="H73" s="29" t="s">
        <v>350</v>
      </c>
      <c r="I73" s="69">
        <f t="shared" si="26"/>
        <v>8</v>
      </c>
      <c r="J73" s="32">
        <v>3</v>
      </c>
      <c r="K73" s="32">
        <v>1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3">
        <v>6891</v>
      </c>
      <c r="V73" s="32">
        <v>3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2">
        <v>0</v>
      </c>
      <c r="AC73" s="32">
        <v>0</v>
      </c>
      <c r="AD73" s="32">
        <v>0</v>
      </c>
      <c r="AE73" s="32">
        <v>0</v>
      </c>
      <c r="AF73" s="32">
        <v>0</v>
      </c>
      <c r="AG73" s="31">
        <f t="shared" si="27"/>
        <v>3</v>
      </c>
      <c r="AH73" s="25">
        <f>+(U73*5)/100</f>
        <v>344.55</v>
      </c>
      <c r="AI73" s="25">
        <f t="shared" si="28"/>
        <v>75</v>
      </c>
      <c r="AJ73" s="34">
        <v>0</v>
      </c>
      <c r="AK73" s="25">
        <v>75</v>
      </c>
      <c r="AL73" s="112">
        <f>(AH73*5)/100</f>
        <v>17.227499999999999</v>
      </c>
      <c r="AM73" s="35">
        <f t="shared" si="29"/>
        <v>78.232477144100997</v>
      </c>
      <c r="AN73" s="36">
        <f t="shared" si="30"/>
        <v>8</v>
      </c>
      <c r="AO73" s="35">
        <f t="shared" si="31"/>
        <v>21.767522855898999</v>
      </c>
      <c r="AP73" s="30">
        <f t="shared" si="32"/>
        <v>162.93861723257356</v>
      </c>
      <c r="AQ73" s="107">
        <f t="shared" si="33"/>
        <v>0</v>
      </c>
      <c r="AR73" s="109">
        <f t="shared" si="34"/>
        <v>100</v>
      </c>
      <c r="AS73" s="34">
        <f t="shared" si="35"/>
        <v>10</v>
      </c>
      <c r="AT73" s="37">
        <v>2</v>
      </c>
      <c r="AU73" s="38">
        <f t="shared" si="36"/>
        <v>18.916107065165988</v>
      </c>
      <c r="AV73" s="37">
        <v>0</v>
      </c>
      <c r="AW73" s="66"/>
      <c r="AX73" s="37">
        <v>2</v>
      </c>
      <c r="AY73" s="37">
        <f t="shared" si="37"/>
        <v>16</v>
      </c>
      <c r="AZ73" s="37">
        <v>11</v>
      </c>
      <c r="BA73" s="37">
        <f t="shared" si="38"/>
        <v>88</v>
      </c>
      <c r="BB73" s="37">
        <v>0</v>
      </c>
      <c r="BC73" s="37">
        <v>12</v>
      </c>
      <c r="BD73" s="37">
        <v>0</v>
      </c>
      <c r="BE73" s="37" t="s">
        <v>375</v>
      </c>
      <c r="BF73" s="37" t="s">
        <v>429</v>
      </c>
      <c r="BG73" s="127">
        <f t="shared" si="39"/>
        <v>36</v>
      </c>
      <c r="BH73" s="75">
        <v>24</v>
      </c>
      <c r="BI73" s="75">
        <v>92</v>
      </c>
    </row>
    <row r="74" spans="1:61" x14ac:dyDescent="0.3">
      <c r="A74" s="28" t="s">
        <v>4</v>
      </c>
      <c r="B74" s="28" t="s">
        <v>5</v>
      </c>
      <c r="C74" s="29" t="s">
        <v>23</v>
      </c>
      <c r="D74" s="29" t="s">
        <v>31</v>
      </c>
      <c r="E74" s="102">
        <v>2714</v>
      </c>
      <c r="F74" s="30">
        <v>96.2</v>
      </c>
      <c r="G74" s="36">
        <f t="shared" si="25"/>
        <v>8</v>
      </c>
      <c r="H74" s="29" t="s">
        <v>349</v>
      </c>
      <c r="I74" s="69">
        <f t="shared" si="26"/>
        <v>10</v>
      </c>
      <c r="J74" s="41">
        <v>1</v>
      </c>
      <c r="K74" s="41">
        <v>1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32">
        <v>0</v>
      </c>
      <c r="R74" s="41">
        <v>0</v>
      </c>
      <c r="S74" s="41">
        <v>0</v>
      </c>
      <c r="T74" s="41">
        <v>0</v>
      </c>
      <c r="U74" s="33">
        <v>2195</v>
      </c>
      <c r="V74" s="32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31">
        <f t="shared" si="27"/>
        <v>0</v>
      </c>
      <c r="AH74" s="25">
        <f>+(U74*3)/100</f>
        <v>65.849999999999994</v>
      </c>
      <c r="AI74" s="25">
        <f t="shared" si="28"/>
        <v>6</v>
      </c>
      <c r="AJ74" s="34">
        <v>0</v>
      </c>
      <c r="AK74" s="25">
        <v>6</v>
      </c>
      <c r="AL74" s="112">
        <f>(AH74*3)/100</f>
        <v>1.9754999999999998</v>
      </c>
      <c r="AM74" s="35">
        <f t="shared" si="29"/>
        <v>90.888382687927106</v>
      </c>
      <c r="AN74" s="36">
        <f t="shared" si="30"/>
        <v>8</v>
      </c>
      <c r="AO74" s="35">
        <f t="shared" si="31"/>
        <v>9.1116173120728927</v>
      </c>
      <c r="AP74" s="30">
        <f t="shared" si="32"/>
        <v>121.31540162122329</v>
      </c>
      <c r="AQ74" s="107">
        <f t="shared" si="33"/>
        <v>0</v>
      </c>
      <c r="AR74" s="109">
        <f t="shared" si="34"/>
        <v>100</v>
      </c>
      <c r="AS74" s="34">
        <f t="shared" si="35"/>
        <v>10</v>
      </c>
      <c r="AT74" s="37">
        <v>0</v>
      </c>
      <c r="AU74" s="38">
        <f t="shared" si="36"/>
        <v>0</v>
      </c>
      <c r="AV74" s="37">
        <v>0</v>
      </c>
      <c r="AW74" s="66" t="s">
        <v>438</v>
      </c>
      <c r="AX74" s="37">
        <v>1</v>
      </c>
      <c r="AY74" s="37">
        <f t="shared" si="37"/>
        <v>8</v>
      </c>
      <c r="AZ74" s="37">
        <v>2</v>
      </c>
      <c r="BA74" s="37">
        <f t="shared" si="38"/>
        <v>16</v>
      </c>
      <c r="BB74" s="37">
        <v>0</v>
      </c>
      <c r="BC74" s="37">
        <v>1</v>
      </c>
      <c r="BD74" s="37">
        <v>0</v>
      </c>
      <c r="BE74" s="37" t="s">
        <v>428</v>
      </c>
      <c r="BF74" s="37" t="s">
        <v>429</v>
      </c>
      <c r="BG74" s="127">
        <f t="shared" si="39"/>
        <v>36</v>
      </c>
      <c r="BH74" s="75">
        <v>1</v>
      </c>
      <c r="BI74" s="75">
        <v>22</v>
      </c>
    </row>
    <row r="75" spans="1:61" x14ac:dyDescent="0.3">
      <c r="A75" s="28" t="s">
        <v>4</v>
      </c>
      <c r="B75" s="28" t="s">
        <v>5</v>
      </c>
      <c r="C75" s="29" t="s">
        <v>5</v>
      </c>
      <c r="D75" s="29" t="s">
        <v>17</v>
      </c>
      <c r="E75" s="102">
        <v>2595</v>
      </c>
      <c r="F75" s="30">
        <v>132.4</v>
      </c>
      <c r="G75" s="36">
        <f t="shared" si="25"/>
        <v>10</v>
      </c>
      <c r="H75" s="29" t="s">
        <v>350</v>
      </c>
      <c r="I75" s="69">
        <f t="shared" si="26"/>
        <v>8</v>
      </c>
      <c r="J75" s="41">
        <v>1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32">
        <v>0</v>
      </c>
      <c r="R75" s="41">
        <v>0</v>
      </c>
      <c r="S75" s="41">
        <v>0</v>
      </c>
      <c r="T75" s="41">
        <v>0</v>
      </c>
      <c r="U75" s="33">
        <v>3490</v>
      </c>
      <c r="V75" s="32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31">
        <f t="shared" si="27"/>
        <v>0</v>
      </c>
      <c r="AH75" s="25">
        <f>+(U75*3)/100</f>
        <v>104.7</v>
      </c>
      <c r="AI75" s="25">
        <f t="shared" si="28"/>
        <v>20</v>
      </c>
      <c r="AJ75" s="34">
        <v>0</v>
      </c>
      <c r="AK75" s="25">
        <v>20</v>
      </c>
      <c r="AL75" s="112">
        <f>(AH75*3)/100</f>
        <v>3.141</v>
      </c>
      <c r="AM75" s="35">
        <f t="shared" si="29"/>
        <v>80.897803247373446</v>
      </c>
      <c r="AN75" s="36">
        <f t="shared" si="30"/>
        <v>8</v>
      </c>
      <c r="AO75" s="35">
        <f t="shared" si="31"/>
        <v>19.102196752626551</v>
      </c>
      <c r="AP75" s="30">
        <f t="shared" si="32"/>
        <v>201.73410404624278</v>
      </c>
      <c r="AQ75" s="107">
        <f t="shared" si="33"/>
        <v>0</v>
      </c>
      <c r="AR75" s="109">
        <f t="shared" si="34"/>
        <v>100</v>
      </c>
      <c r="AS75" s="34">
        <f t="shared" si="35"/>
        <v>10</v>
      </c>
      <c r="AT75" s="37">
        <v>0</v>
      </c>
      <c r="AU75" s="38">
        <f t="shared" si="36"/>
        <v>0</v>
      </c>
      <c r="AV75" s="37">
        <v>0</v>
      </c>
      <c r="AW75" s="66" t="s">
        <v>437</v>
      </c>
      <c r="AX75" s="37">
        <v>1</v>
      </c>
      <c r="AY75" s="37">
        <f t="shared" si="37"/>
        <v>8</v>
      </c>
      <c r="AZ75" s="37">
        <v>2</v>
      </c>
      <c r="BA75" s="37">
        <f t="shared" si="38"/>
        <v>16</v>
      </c>
      <c r="BB75" s="37">
        <v>0</v>
      </c>
      <c r="BC75" s="37">
        <v>3</v>
      </c>
      <c r="BD75" s="37">
        <v>0</v>
      </c>
      <c r="BE75" s="37" t="s">
        <v>428</v>
      </c>
      <c r="BF75" s="37" t="s">
        <v>429</v>
      </c>
      <c r="BG75" s="127">
        <f t="shared" si="39"/>
        <v>36</v>
      </c>
      <c r="BH75" s="75">
        <v>18</v>
      </c>
      <c r="BI75" s="75">
        <v>33</v>
      </c>
    </row>
    <row r="76" spans="1:61" x14ac:dyDescent="0.3">
      <c r="A76" s="28" t="s">
        <v>4</v>
      </c>
      <c r="B76" s="28" t="s">
        <v>43</v>
      </c>
      <c r="C76" s="29" t="s">
        <v>64</v>
      </c>
      <c r="D76" s="29" t="s">
        <v>66</v>
      </c>
      <c r="E76" s="102">
        <v>5671</v>
      </c>
      <c r="F76" s="30">
        <v>132.1</v>
      </c>
      <c r="G76" s="36">
        <f t="shared" si="25"/>
        <v>10</v>
      </c>
      <c r="H76" s="29" t="s">
        <v>350</v>
      </c>
      <c r="I76" s="69">
        <f t="shared" si="26"/>
        <v>8</v>
      </c>
      <c r="J76" s="45">
        <v>1</v>
      </c>
      <c r="K76" s="45">
        <v>1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32">
        <v>0</v>
      </c>
      <c r="R76" s="45">
        <v>0</v>
      </c>
      <c r="S76" s="45">
        <v>0</v>
      </c>
      <c r="T76" s="45">
        <v>0</v>
      </c>
      <c r="U76" s="33">
        <v>5800</v>
      </c>
      <c r="V76" s="32">
        <v>1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31">
        <f t="shared" si="27"/>
        <v>1</v>
      </c>
      <c r="AH76" s="25">
        <f>+(U76*5)/100</f>
        <v>290</v>
      </c>
      <c r="AI76" s="25">
        <f t="shared" si="28"/>
        <v>13</v>
      </c>
      <c r="AJ76" s="34">
        <v>0</v>
      </c>
      <c r="AK76" s="25">
        <v>13</v>
      </c>
      <c r="AL76" s="112">
        <f>(AH76*5)/100</f>
        <v>14.5</v>
      </c>
      <c r="AM76" s="35">
        <f t="shared" si="29"/>
        <v>95.517241379310349</v>
      </c>
      <c r="AN76" s="36">
        <f t="shared" si="30"/>
        <v>8</v>
      </c>
      <c r="AO76" s="35">
        <f t="shared" si="31"/>
        <v>4.4827586206896548</v>
      </c>
      <c r="AP76" s="30">
        <f t="shared" si="32"/>
        <v>255.68682771997882</v>
      </c>
      <c r="AQ76" s="107">
        <f t="shared" si="33"/>
        <v>0</v>
      </c>
      <c r="AR76" s="109">
        <f t="shared" si="34"/>
        <v>100</v>
      </c>
      <c r="AS76" s="34">
        <f t="shared" si="35"/>
        <v>10</v>
      </c>
      <c r="AT76" s="37">
        <v>2</v>
      </c>
      <c r="AU76" s="38">
        <f t="shared" si="36"/>
        <v>35.267148651031562</v>
      </c>
      <c r="AV76" s="37">
        <v>0</v>
      </c>
      <c r="AW76" s="66" t="s">
        <v>442</v>
      </c>
      <c r="AX76" s="37">
        <v>1</v>
      </c>
      <c r="AY76" s="37">
        <f t="shared" si="37"/>
        <v>8</v>
      </c>
      <c r="AZ76" s="37">
        <v>3</v>
      </c>
      <c r="BA76" s="37">
        <f t="shared" si="38"/>
        <v>24</v>
      </c>
      <c r="BB76" s="37">
        <v>0</v>
      </c>
      <c r="BC76" s="37">
        <v>5</v>
      </c>
      <c r="BD76" s="37">
        <v>0</v>
      </c>
      <c r="BE76" s="37" t="s">
        <v>428</v>
      </c>
      <c r="BF76" s="37" t="s">
        <v>429</v>
      </c>
      <c r="BG76" s="127">
        <f t="shared" si="39"/>
        <v>36</v>
      </c>
      <c r="BH76" s="75">
        <v>13</v>
      </c>
      <c r="BI76" s="75">
        <v>45</v>
      </c>
    </row>
    <row r="77" spans="1:61" x14ac:dyDescent="0.3">
      <c r="A77" s="28" t="s">
        <v>4</v>
      </c>
      <c r="B77" s="28" t="s">
        <v>43</v>
      </c>
      <c r="C77" s="29" t="s">
        <v>44</v>
      </c>
      <c r="D77" s="29" t="s">
        <v>50</v>
      </c>
      <c r="E77" s="102">
        <v>134285</v>
      </c>
      <c r="F77" s="40">
        <v>1196.9000000000001</v>
      </c>
      <c r="G77" s="36">
        <f t="shared" si="25"/>
        <v>10</v>
      </c>
      <c r="H77" s="29" t="s">
        <v>352</v>
      </c>
      <c r="I77" s="69">
        <f t="shared" si="26"/>
        <v>3</v>
      </c>
      <c r="J77" s="45">
        <v>5</v>
      </c>
      <c r="K77" s="45">
        <v>0</v>
      </c>
      <c r="L77" s="45">
        <v>0</v>
      </c>
      <c r="M77" s="45">
        <v>1</v>
      </c>
      <c r="N77" s="45">
        <v>0</v>
      </c>
      <c r="O77" s="45">
        <v>0</v>
      </c>
      <c r="P77" s="45">
        <v>0</v>
      </c>
      <c r="Q77" s="32">
        <v>0</v>
      </c>
      <c r="R77" s="45">
        <v>0</v>
      </c>
      <c r="S77" s="45">
        <v>0</v>
      </c>
      <c r="T77" s="45">
        <v>0</v>
      </c>
      <c r="U77" s="33">
        <v>77100</v>
      </c>
      <c r="V77" s="32">
        <v>19</v>
      </c>
      <c r="W77" s="41">
        <v>0</v>
      </c>
      <c r="X77" s="41">
        <v>3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3">
        <v>0</v>
      </c>
      <c r="AG77" s="31">
        <f t="shared" si="27"/>
        <v>22</v>
      </c>
      <c r="AH77" s="25">
        <f>+(U77*5)/100</f>
        <v>3855</v>
      </c>
      <c r="AI77" s="25">
        <f t="shared" si="28"/>
        <v>1220</v>
      </c>
      <c r="AJ77" s="34">
        <v>39</v>
      </c>
      <c r="AK77" s="25">
        <v>1181</v>
      </c>
      <c r="AL77" s="112">
        <f>(AH77*5)/100</f>
        <v>192.75</v>
      </c>
      <c r="AM77" s="35">
        <f t="shared" si="29"/>
        <v>68.35278858625162</v>
      </c>
      <c r="AN77" s="36">
        <f t="shared" si="30"/>
        <v>5</v>
      </c>
      <c r="AO77" s="35">
        <f t="shared" si="31"/>
        <v>31.647211413748376</v>
      </c>
      <c r="AP77" s="30">
        <f t="shared" si="32"/>
        <v>143.53799754254013</v>
      </c>
      <c r="AQ77" s="107">
        <f t="shared" si="33"/>
        <v>29.042707673976988</v>
      </c>
      <c r="AR77" s="109">
        <f t="shared" si="34"/>
        <v>79.766536964980546</v>
      </c>
      <c r="AS77" s="34">
        <f t="shared" si="35"/>
        <v>8</v>
      </c>
      <c r="AT77" s="37">
        <v>28</v>
      </c>
      <c r="AU77" s="38">
        <f t="shared" si="36"/>
        <v>20.851174740291171</v>
      </c>
      <c r="AV77" s="37">
        <v>2</v>
      </c>
      <c r="AW77" s="66"/>
      <c r="AX77" s="37">
        <v>38</v>
      </c>
      <c r="AY77" s="37">
        <f t="shared" si="37"/>
        <v>304</v>
      </c>
      <c r="AZ77" s="37">
        <v>16</v>
      </c>
      <c r="BA77" s="37">
        <f t="shared" si="38"/>
        <v>128</v>
      </c>
      <c r="BB77" s="37">
        <v>7</v>
      </c>
      <c r="BC77" s="37">
        <v>11</v>
      </c>
      <c r="BD77" s="37">
        <v>10</v>
      </c>
      <c r="BE77" s="37" t="s">
        <v>428</v>
      </c>
      <c r="BF77" s="37" t="s">
        <v>429</v>
      </c>
      <c r="BG77" s="127">
        <f t="shared" si="39"/>
        <v>36</v>
      </c>
      <c r="BH77" s="75">
        <v>555</v>
      </c>
      <c r="BI77" s="75">
        <v>846</v>
      </c>
    </row>
    <row r="78" spans="1:61" x14ac:dyDescent="0.3">
      <c r="A78" s="28" t="s">
        <v>70</v>
      </c>
      <c r="B78" s="28" t="s">
        <v>71</v>
      </c>
      <c r="C78" s="29" t="s">
        <v>72</v>
      </c>
      <c r="D78" s="29" t="s">
        <v>74</v>
      </c>
      <c r="E78" s="102">
        <v>15080</v>
      </c>
      <c r="F78" s="30">
        <v>120.2</v>
      </c>
      <c r="G78" s="36">
        <f t="shared" si="25"/>
        <v>10</v>
      </c>
      <c r="H78" s="29" t="s">
        <v>351</v>
      </c>
      <c r="I78" s="69">
        <f t="shared" si="26"/>
        <v>5</v>
      </c>
      <c r="J78" s="32">
        <v>3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3">
        <v>15916</v>
      </c>
      <c r="V78" s="32">
        <v>5</v>
      </c>
      <c r="W78" s="32">
        <v>0</v>
      </c>
      <c r="X78" s="32">
        <v>1</v>
      </c>
      <c r="Y78" s="32">
        <v>0</v>
      </c>
      <c r="Z78" s="32">
        <v>0</v>
      </c>
      <c r="AA78" s="32">
        <v>0</v>
      </c>
      <c r="AB78" s="32">
        <v>0</v>
      </c>
      <c r="AC78" s="32">
        <v>0</v>
      </c>
      <c r="AD78" s="32">
        <v>0</v>
      </c>
      <c r="AE78" s="32">
        <v>0</v>
      </c>
      <c r="AF78" s="42">
        <v>0</v>
      </c>
      <c r="AG78" s="31">
        <f t="shared" si="27"/>
        <v>6</v>
      </c>
      <c r="AH78" s="25">
        <f>+(U78*5)/100</f>
        <v>795.8</v>
      </c>
      <c r="AI78" s="25">
        <f t="shared" si="28"/>
        <v>105</v>
      </c>
      <c r="AJ78" s="34">
        <v>1</v>
      </c>
      <c r="AK78" s="25">
        <v>104</v>
      </c>
      <c r="AL78" s="112">
        <f>(AH78*5)/100</f>
        <v>39.79</v>
      </c>
      <c r="AM78" s="35">
        <f t="shared" si="29"/>
        <v>86.805730082935412</v>
      </c>
      <c r="AN78" s="36">
        <f t="shared" si="30"/>
        <v>8</v>
      </c>
      <c r="AO78" s="35">
        <f t="shared" si="31"/>
        <v>13.194269917064592</v>
      </c>
      <c r="AP78" s="30">
        <f t="shared" si="32"/>
        <v>263.85941644562337</v>
      </c>
      <c r="AQ78" s="107">
        <f t="shared" si="33"/>
        <v>6.6312997347480103</v>
      </c>
      <c r="AR78" s="109">
        <f t="shared" si="34"/>
        <v>97.486805730082949</v>
      </c>
      <c r="AS78" s="34">
        <f t="shared" si="35"/>
        <v>8</v>
      </c>
      <c r="AT78" s="37">
        <v>3</v>
      </c>
      <c r="AU78" s="38">
        <f t="shared" si="36"/>
        <v>19.893899204244033</v>
      </c>
      <c r="AV78" s="37">
        <v>1</v>
      </c>
      <c r="AW78" s="66"/>
      <c r="AX78" s="37">
        <v>3</v>
      </c>
      <c r="AY78" s="37">
        <f t="shared" si="37"/>
        <v>24</v>
      </c>
      <c r="AZ78" s="37">
        <v>6</v>
      </c>
      <c r="BA78" s="37">
        <f t="shared" si="38"/>
        <v>48</v>
      </c>
      <c r="BB78" s="37">
        <v>1</v>
      </c>
      <c r="BC78" s="37">
        <v>3</v>
      </c>
      <c r="BD78" s="37">
        <v>5</v>
      </c>
      <c r="BE78" s="37" t="s">
        <v>375</v>
      </c>
      <c r="BF78" s="37" t="s">
        <v>375</v>
      </c>
      <c r="BG78" s="127">
        <f t="shared" si="39"/>
        <v>36</v>
      </c>
      <c r="BH78" s="75">
        <v>131</v>
      </c>
      <c r="BI78" s="75">
        <v>266</v>
      </c>
    </row>
    <row r="79" spans="1:61" x14ac:dyDescent="0.3">
      <c r="A79" s="28" t="s">
        <v>269</v>
      </c>
      <c r="B79" s="28" t="s">
        <v>276</v>
      </c>
      <c r="C79" s="29" t="s">
        <v>331</v>
      </c>
      <c r="D79" s="29" t="s">
        <v>333</v>
      </c>
      <c r="E79" s="102">
        <v>5925</v>
      </c>
      <c r="F79" s="31">
        <v>75.3</v>
      </c>
      <c r="G79" s="36">
        <f t="shared" si="25"/>
        <v>8</v>
      </c>
      <c r="H79" s="29" t="s">
        <v>349</v>
      </c>
      <c r="I79" s="69">
        <f t="shared" si="26"/>
        <v>10</v>
      </c>
      <c r="J79" s="32">
        <v>2</v>
      </c>
      <c r="K79" s="32">
        <v>1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3">
        <v>8013</v>
      </c>
      <c r="V79" s="32">
        <v>1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42">
        <v>0</v>
      </c>
      <c r="AG79" s="31">
        <f t="shared" si="27"/>
        <v>1</v>
      </c>
      <c r="AH79" s="25">
        <f>+(U79*3)/100</f>
        <v>240.39</v>
      </c>
      <c r="AI79" s="25">
        <f t="shared" si="28"/>
        <v>49</v>
      </c>
      <c r="AJ79" s="34">
        <v>0</v>
      </c>
      <c r="AK79" s="25">
        <v>49</v>
      </c>
      <c r="AL79" s="112">
        <f>(AH79*3)/100</f>
        <v>7.2116999999999996</v>
      </c>
      <c r="AM79" s="35">
        <f t="shared" si="29"/>
        <v>79.616456591372355</v>
      </c>
      <c r="AN79" s="36">
        <f t="shared" si="30"/>
        <v>8</v>
      </c>
      <c r="AO79" s="35">
        <f t="shared" si="31"/>
        <v>20.383543408627645</v>
      </c>
      <c r="AP79" s="30">
        <f t="shared" si="32"/>
        <v>202.86075949367088</v>
      </c>
      <c r="AQ79" s="107">
        <f t="shared" si="33"/>
        <v>0</v>
      </c>
      <c r="AR79" s="109">
        <f t="shared" si="34"/>
        <v>100</v>
      </c>
      <c r="AS79" s="34">
        <f t="shared" si="35"/>
        <v>10</v>
      </c>
      <c r="AT79" s="37">
        <v>0</v>
      </c>
      <c r="AU79" s="38">
        <f t="shared" si="36"/>
        <v>0</v>
      </c>
      <c r="AV79" s="48">
        <v>0</v>
      </c>
      <c r="AW79" s="67" t="s">
        <v>373</v>
      </c>
      <c r="AX79" s="48">
        <v>2</v>
      </c>
      <c r="AY79" s="37">
        <f t="shared" si="37"/>
        <v>16</v>
      </c>
      <c r="AZ79" s="48">
        <v>4</v>
      </c>
      <c r="BA79" s="37">
        <f t="shared" si="38"/>
        <v>32</v>
      </c>
      <c r="BB79" s="48">
        <v>0</v>
      </c>
      <c r="BC79" s="48">
        <v>6</v>
      </c>
      <c r="BD79" s="48">
        <v>0</v>
      </c>
      <c r="BE79" s="48" t="s">
        <v>375</v>
      </c>
      <c r="BF79" s="48" t="s">
        <v>376</v>
      </c>
      <c r="BG79" s="127">
        <f t="shared" si="39"/>
        <v>36</v>
      </c>
      <c r="BH79" s="75">
        <v>45</v>
      </c>
      <c r="BI79" s="75">
        <v>79</v>
      </c>
    </row>
    <row r="80" spans="1:61" x14ac:dyDescent="0.3">
      <c r="A80" s="28" t="s">
        <v>269</v>
      </c>
      <c r="B80" s="28" t="s">
        <v>303</v>
      </c>
      <c r="C80" s="29" t="s">
        <v>306</v>
      </c>
      <c r="D80" s="29" t="s">
        <v>308</v>
      </c>
      <c r="E80" s="102">
        <v>32867</v>
      </c>
      <c r="F80" s="31">
        <v>366.5</v>
      </c>
      <c r="G80" s="36">
        <f t="shared" si="25"/>
        <v>10</v>
      </c>
      <c r="H80" s="29" t="s">
        <v>352</v>
      </c>
      <c r="I80" s="69">
        <f t="shared" si="26"/>
        <v>3</v>
      </c>
      <c r="J80" s="32">
        <v>2</v>
      </c>
      <c r="K80" s="32">
        <v>1</v>
      </c>
      <c r="L80" s="32">
        <v>1</v>
      </c>
      <c r="M80" s="32">
        <v>1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3">
        <v>24144</v>
      </c>
      <c r="V80" s="32">
        <v>2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2">
        <v>0</v>
      </c>
      <c r="AC80" s="32">
        <v>0</v>
      </c>
      <c r="AD80" s="32">
        <v>0</v>
      </c>
      <c r="AE80" s="32">
        <v>0</v>
      </c>
      <c r="AF80" s="32">
        <v>0</v>
      </c>
      <c r="AG80" s="31">
        <f t="shared" si="27"/>
        <v>2</v>
      </c>
      <c r="AH80" s="25">
        <f>+(U80*5)/100</f>
        <v>1207.2</v>
      </c>
      <c r="AI80" s="25">
        <f t="shared" si="28"/>
        <v>213</v>
      </c>
      <c r="AJ80" s="34">
        <v>0</v>
      </c>
      <c r="AK80" s="25">
        <v>213</v>
      </c>
      <c r="AL80" s="112">
        <f>(AH80*5)/100</f>
        <v>60.36</v>
      </c>
      <c r="AM80" s="35">
        <f t="shared" si="29"/>
        <v>82.355864811133202</v>
      </c>
      <c r="AN80" s="36">
        <f t="shared" si="30"/>
        <v>8</v>
      </c>
      <c r="AO80" s="35">
        <f t="shared" si="31"/>
        <v>17.644135188866798</v>
      </c>
      <c r="AP80" s="30">
        <f t="shared" si="32"/>
        <v>183.64925305017192</v>
      </c>
      <c r="AQ80" s="107">
        <f t="shared" si="33"/>
        <v>0</v>
      </c>
      <c r="AR80" s="109">
        <f t="shared" si="34"/>
        <v>100</v>
      </c>
      <c r="AS80" s="34">
        <f t="shared" si="35"/>
        <v>10</v>
      </c>
      <c r="AT80" s="37">
        <v>4</v>
      </c>
      <c r="AU80" s="38">
        <f t="shared" si="36"/>
        <v>12.170261964888795</v>
      </c>
      <c r="AV80" s="37">
        <v>1</v>
      </c>
      <c r="AW80" s="66"/>
      <c r="AX80" s="37">
        <v>5</v>
      </c>
      <c r="AY80" s="37">
        <f t="shared" si="37"/>
        <v>40</v>
      </c>
      <c r="AZ80" s="37">
        <v>12</v>
      </c>
      <c r="BA80" s="37">
        <f t="shared" si="38"/>
        <v>96</v>
      </c>
      <c r="BB80" s="37">
        <v>2</v>
      </c>
      <c r="BC80" s="37">
        <v>14</v>
      </c>
      <c r="BD80" s="37">
        <v>5</v>
      </c>
      <c r="BE80" s="37" t="s">
        <v>375</v>
      </c>
      <c r="BF80" s="37" t="s">
        <v>376</v>
      </c>
      <c r="BG80" s="127">
        <f t="shared" si="39"/>
        <v>36</v>
      </c>
      <c r="BH80" s="75">
        <v>224</v>
      </c>
      <c r="BI80" s="75">
        <v>233</v>
      </c>
    </row>
    <row r="81" spans="1:61" x14ac:dyDescent="0.3">
      <c r="A81" s="28" t="s">
        <v>269</v>
      </c>
      <c r="B81" s="28" t="s">
        <v>303</v>
      </c>
      <c r="C81" s="29" t="s">
        <v>320</v>
      </c>
      <c r="D81" s="29" t="s">
        <v>322</v>
      </c>
      <c r="E81" s="102">
        <v>10440</v>
      </c>
      <c r="F81" s="31">
        <v>948.2</v>
      </c>
      <c r="G81" s="36">
        <f t="shared" si="25"/>
        <v>10</v>
      </c>
      <c r="H81" s="29" t="s">
        <v>352</v>
      </c>
      <c r="I81" s="69">
        <f t="shared" si="26"/>
        <v>3</v>
      </c>
      <c r="J81" s="32">
        <v>2</v>
      </c>
      <c r="K81" s="32">
        <v>0</v>
      </c>
      <c r="L81" s="32">
        <v>0</v>
      </c>
      <c r="M81" s="32">
        <v>1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3">
        <v>6796</v>
      </c>
      <c r="V81" s="32">
        <v>2</v>
      </c>
      <c r="W81" s="32">
        <v>0</v>
      </c>
      <c r="X81" s="32">
        <v>1</v>
      </c>
      <c r="Y81" s="32">
        <v>0</v>
      </c>
      <c r="Z81" s="32">
        <v>0</v>
      </c>
      <c r="AA81" s="32">
        <v>0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1">
        <f t="shared" si="27"/>
        <v>3</v>
      </c>
      <c r="AH81" s="25">
        <f>+(U81*5)/100</f>
        <v>339.8</v>
      </c>
      <c r="AI81" s="25">
        <f t="shared" si="28"/>
        <v>25</v>
      </c>
      <c r="AJ81" s="34">
        <v>0</v>
      </c>
      <c r="AK81" s="25">
        <v>25</v>
      </c>
      <c r="AL81" s="112">
        <f>(AH81*5)/100</f>
        <v>16.989999999999998</v>
      </c>
      <c r="AM81" s="35">
        <f t="shared" si="29"/>
        <v>92.642731018246025</v>
      </c>
      <c r="AN81" s="36">
        <f t="shared" si="30"/>
        <v>8</v>
      </c>
      <c r="AO81" s="35">
        <f t="shared" si="31"/>
        <v>7.3572689817539727</v>
      </c>
      <c r="AP81" s="30">
        <f t="shared" si="32"/>
        <v>162.73946360153258</v>
      </c>
      <c r="AQ81" s="107">
        <f t="shared" si="33"/>
        <v>0</v>
      </c>
      <c r="AR81" s="109">
        <f t="shared" si="34"/>
        <v>100</v>
      </c>
      <c r="AS81" s="34">
        <f t="shared" si="35"/>
        <v>10</v>
      </c>
      <c r="AT81" s="37">
        <v>2</v>
      </c>
      <c r="AU81" s="38">
        <f t="shared" si="36"/>
        <v>19.157088122605366</v>
      </c>
      <c r="AV81" s="37">
        <v>0</v>
      </c>
      <c r="AW81" s="66"/>
      <c r="AX81" s="37">
        <v>1</v>
      </c>
      <c r="AY81" s="37">
        <f t="shared" si="37"/>
        <v>8</v>
      </c>
      <c r="AZ81" s="37">
        <v>2</v>
      </c>
      <c r="BA81" s="37">
        <f t="shared" si="38"/>
        <v>16</v>
      </c>
      <c r="BB81" s="37">
        <v>0</v>
      </c>
      <c r="BC81" s="37">
        <v>3</v>
      </c>
      <c r="BD81" s="37">
        <v>5</v>
      </c>
      <c r="BE81" s="37" t="s">
        <v>375</v>
      </c>
      <c r="BF81" s="37" t="s">
        <v>376</v>
      </c>
      <c r="BG81" s="127">
        <f t="shared" si="39"/>
        <v>36</v>
      </c>
      <c r="BH81" s="75">
        <v>49</v>
      </c>
      <c r="BI81" s="75">
        <v>61</v>
      </c>
    </row>
    <row r="82" spans="1:61" x14ac:dyDescent="0.3">
      <c r="A82" s="28" t="s">
        <v>160</v>
      </c>
      <c r="B82" s="28" t="s">
        <v>242</v>
      </c>
      <c r="C82" s="29" t="s">
        <v>243</v>
      </c>
      <c r="D82" s="29" t="s">
        <v>246</v>
      </c>
      <c r="E82" s="102">
        <v>9333</v>
      </c>
      <c r="F82" s="30">
        <v>130.1</v>
      </c>
      <c r="G82" s="36">
        <f t="shared" si="25"/>
        <v>10</v>
      </c>
      <c r="H82" s="29" t="s">
        <v>349</v>
      </c>
      <c r="I82" s="69">
        <f t="shared" si="26"/>
        <v>10</v>
      </c>
      <c r="J82" s="32">
        <v>3</v>
      </c>
      <c r="K82" s="32">
        <v>1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3">
        <v>6367</v>
      </c>
      <c r="V82" s="32">
        <v>1</v>
      </c>
      <c r="W82" s="32">
        <v>0</v>
      </c>
      <c r="X82" s="32">
        <v>0</v>
      </c>
      <c r="Y82" s="32">
        <v>0</v>
      </c>
      <c r="Z82" s="32">
        <v>0</v>
      </c>
      <c r="AA82" s="32">
        <v>0</v>
      </c>
      <c r="AB82" s="32">
        <v>0</v>
      </c>
      <c r="AC82" s="32">
        <v>0</v>
      </c>
      <c r="AD82" s="32">
        <v>0</v>
      </c>
      <c r="AE82" s="32">
        <v>0</v>
      </c>
      <c r="AF82" s="32">
        <v>0</v>
      </c>
      <c r="AG82" s="31">
        <f t="shared" si="27"/>
        <v>1</v>
      </c>
      <c r="AH82" s="25">
        <f t="shared" ref="AH82:AH99" si="40">+(U82*3)/100</f>
        <v>191.01</v>
      </c>
      <c r="AI82" s="25">
        <f t="shared" si="28"/>
        <v>47</v>
      </c>
      <c r="AJ82" s="34">
        <v>1</v>
      </c>
      <c r="AK82" s="25">
        <v>46</v>
      </c>
      <c r="AL82" s="112">
        <f t="shared" ref="AL82:AL99" si="41">(AH82*3)/100</f>
        <v>5.7302999999999997</v>
      </c>
      <c r="AM82" s="35">
        <f t="shared" si="29"/>
        <v>75.393958431495733</v>
      </c>
      <c r="AN82" s="36">
        <f t="shared" si="30"/>
        <v>8</v>
      </c>
      <c r="AO82" s="35">
        <f t="shared" si="31"/>
        <v>24.606041568504267</v>
      </c>
      <c r="AP82" s="30">
        <f t="shared" si="32"/>
        <v>102.33044037287046</v>
      </c>
      <c r="AQ82" s="107">
        <f t="shared" si="33"/>
        <v>10.714668381013608</v>
      </c>
      <c r="AR82" s="109">
        <f t="shared" si="34"/>
        <v>89.529344013402437</v>
      </c>
      <c r="AS82" s="34">
        <f t="shared" si="35"/>
        <v>8</v>
      </c>
      <c r="AT82" s="37">
        <v>1</v>
      </c>
      <c r="AU82" s="38">
        <f t="shared" si="36"/>
        <v>10.714668381013608</v>
      </c>
      <c r="AV82" s="37">
        <v>0</v>
      </c>
      <c r="AW82" s="66" t="s">
        <v>401</v>
      </c>
      <c r="AX82" s="37">
        <v>3</v>
      </c>
      <c r="AY82" s="37">
        <f t="shared" si="37"/>
        <v>24</v>
      </c>
      <c r="AZ82" s="37">
        <v>7</v>
      </c>
      <c r="BA82" s="37">
        <f t="shared" si="38"/>
        <v>56</v>
      </c>
      <c r="BB82" s="37">
        <v>0</v>
      </c>
      <c r="BC82" s="37">
        <v>12</v>
      </c>
      <c r="BD82" s="37">
        <v>0</v>
      </c>
      <c r="BE82" s="37" t="s">
        <v>375</v>
      </c>
      <c r="BF82" s="37" t="s">
        <v>376</v>
      </c>
      <c r="BG82" s="127">
        <f t="shared" si="39"/>
        <v>36</v>
      </c>
      <c r="BH82" s="75">
        <v>51</v>
      </c>
      <c r="BI82" s="75">
        <v>86</v>
      </c>
    </row>
    <row r="83" spans="1:61" x14ac:dyDescent="0.3">
      <c r="A83" s="28" t="s">
        <v>160</v>
      </c>
      <c r="B83" s="28" t="s">
        <v>242</v>
      </c>
      <c r="C83" s="29" t="s">
        <v>242</v>
      </c>
      <c r="D83" s="29" t="s">
        <v>266</v>
      </c>
      <c r="E83" s="102">
        <v>18363</v>
      </c>
      <c r="F83" s="30">
        <v>334.4</v>
      </c>
      <c r="G83" s="36">
        <f t="shared" si="25"/>
        <v>10</v>
      </c>
      <c r="H83" s="29" t="s">
        <v>350</v>
      </c>
      <c r="I83" s="69">
        <f t="shared" si="26"/>
        <v>8</v>
      </c>
      <c r="J83" s="32">
        <v>5</v>
      </c>
      <c r="K83" s="32">
        <v>1</v>
      </c>
      <c r="L83" s="32">
        <v>0</v>
      </c>
      <c r="M83" s="32">
        <v>1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3">
        <v>8918</v>
      </c>
      <c r="V83" s="32">
        <v>1</v>
      </c>
      <c r="W83" s="32">
        <v>0</v>
      </c>
      <c r="X83" s="32">
        <v>1</v>
      </c>
      <c r="Y83" s="32">
        <v>0</v>
      </c>
      <c r="Z83" s="32">
        <v>0</v>
      </c>
      <c r="AA83" s="32">
        <v>0</v>
      </c>
      <c r="AB83" s="32">
        <v>0</v>
      </c>
      <c r="AC83" s="32">
        <v>0</v>
      </c>
      <c r="AD83" s="32">
        <v>0</v>
      </c>
      <c r="AE83" s="32">
        <v>0</v>
      </c>
      <c r="AF83" s="32">
        <v>0</v>
      </c>
      <c r="AG83" s="31">
        <f t="shared" si="27"/>
        <v>2</v>
      </c>
      <c r="AH83" s="25">
        <f t="shared" si="40"/>
        <v>267.54000000000002</v>
      </c>
      <c r="AI83" s="25">
        <f t="shared" si="28"/>
        <v>66</v>
      </c>
      <c r="AJ83" s="34">
        <v>0</v>
      </c>
      <c r="AK83" s="25">
        <v>66</v>
      </c>
      <c r="AL83" s="112">
        <f t="shared" si="41"/>
        <v>8.0262000000000011</v>
      </c>
      <c r="AM83" s="35">
        <f t="shared" si="29"/>
        <v>75.330791657322266</v>
      </c>
      <c r="AN83" s="36">
        <f t="shared" si="30"/>
        <v>8</v>
      </c>
      <c r="AO83" s="35">
        <f t="shared" si="31"/>
        <v>24.669208342677727</v>
      </c>
      <c r="AP83" s="30">
        <f t="shared" si="32"/>
        <v>72.847573925829124</v>
      </c>
      <c r="AQ83" s="107">
        <f t="shared" si="33"/>
        <v>0</v>
      </c>
      <c r="AR83" s="109">
        <f t="shared" si="34"/>
        <v>100</v>
      </c>
      <c r="AS83" s="34">
        <f t="shared" si="35"/>
        <v>10</v>
      </c>
      <c r="AT83" s="37">
        <v>0</v>
      </c>
      <c r="AU83" s="38">
        <f t="shared" si="36"/>
        <v>0</v>
      </c>
      <c r="AV83" s="37">
        <v>0</v>
      </c>
      <c r="AW83" s="66" t="s">
        <v>400</v>
      </c>
      <c r="AX83" s="37">
        <v>6</v>
      </c>
      <c r="AY83" s="37">
        <f t="shared" si="37"/>
        <v>48</v>
      </c>
      <c r="AZ83" s="37">
        <v>11</v>
      </c>
      <c r="BA83" s="37">
        <f t="shared" si="38"/>
        <v>88</v>
      </c>
      <c r="BB83" s="37">
        <v>0</v>
      </c>
      <c r="BC83" s="37">
        <v>19</v>
      </c>
      <c r="BD83" s="37">
        <v>0</v>
      </c>
      <c r="BE83" s="37" t="s">
        <v>375</v>
      </c>
      <c r="BF83" s="37" t="s">
        <v>376</v>
      </c>
      <c r="BG83" s="127">
        <f t="shared" si="39"/>
        <v>36</v>
      </c>
      <c r="BH83" s="75">
        <v>33</v>
      </c>
      <c r="BI83" s="75">
        <v>145</v>
      </c>
    </row>
    <row r="84" spans="1:61" x14ac:dyDescent="0.3">
      <c r="A84" s="28" t="s">
        <v>160</v>
      </c>
      <c r="B84" s="28" t="s">
        <v>176</v>
      </c>
      <c r="C84" s="29" t="s">
        <v>231</v>
      </c>
      <c r="D84" s="29" t="s">
        <v>232</v>
      </c>
      <c r="E84" s="102">
        <v>19995</v>
      </c>
      <c r="F84" s="30">
        <v>213.9</v>
      </c>
      <c r="G84" s="36">
        <f t="shared" si="25"/>
        <v>10</v>
      </c>
      <c r="H84" s="29" t="s">
        <v>352</v>
      </c>
      <c r="I84" s="69">
        <f t="shared" si="26"/>
        <v>3</v>
      </c>
      <c r="J84" s="32">
        <v>2</v>
      </c>
      <c r="K84" s="32">
        <v>1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3">
        <v>15503</v>
      </c>
      <c r="V84" s="32">
        <v>3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2">
        <v>0</v>
      </c>
      <c r="AC84" s="32">
        <v>0</v>
      </c>
      <c r="AD84" s="32">
        <v>0</v>
      </c>
      <c r="AE84" s="32">
        <v>0</v>
      </c>
      <c r="AF84" s="32">
        <v>0</v>
      </c>
      <c r="AG84" s="31">
        <f t="shared" si="27"/>
        <v>3</v>
      </c>
      <c r="AH84" s="25">
        <f t="shared" si="40"/>
        <v>465.09</v>
      </c>
      <c r="AI84" s="25">
        <f t="shared" si="28"/>
        <v>162</v>
      </c>
      <c r="AJ84" s="34">
        <v>1</v>
      </c>
      <c r="AK84" s="25">
        <v>161</v>
      </c>
      <c r="AL84" s="112">
        <f t="shared" si="41"/>
        <v>13.9527</v>
      </c>
      <c r="AM84" s="35">
        <f t="shared" si="29"/>
        <v>65.168031993807645</v>
      </c>
      <c r="AN84" s="36">
        <f t="shared" si="30"/>
        <v>5</v>
      </c>
      <c r="AO84" s="35">
        <f t="shared" si="31"/>
        <v>34.831968006192355</v>
      </c>
      <c r="AP84" s="30">
        <f t="shared" si="32"/>
        <v>116.30157539384847</v>
      </c>
      <c r="AQ84" s="107">
        <f t="shared" si="33"/>
        <v>5.0012503125781445</v>
      </c>
      <c r="AR84" s="109">
        <f t="shared" si="34"/>
        <v>95.699757036272544</v>
      </c>
      <c r="AS84" s="34">
        <f t="shared" si="35"/>
        <v>8</v>
      </c>
      <c r="AT84" s="37">
        <v>5</v>
      </c>
      <c r="AU84" s="38">
        <f t="shared" si="36"/>
        <v>25.006251562890725</v>
      </c>
      <c r="AV84" s="37">
        <v>1</v>
      </c>
      <c r="AW84" s="66" t="s">
        <v>455</v>
      </c>
      <c r="AX84" s="37">
        <v>4</v>
      </c>
      <c r="AY84" s="37">
        <f t="shared" si="37"/>
        <v>32</v>
      </c>
      <c r="AZ84" s="37">
        <v>8</v>
      </c>
      <c r="BA84" s="37">
        <f t="shared" si="38"/>
        <v>64</v>
      </c>
      <c r="BB84" s="37">
        <v>0</v>
      </c>
      <c r="BC84" s="37">
        <v>6</v>
      </c>
      <c r="BD84" s="37">
        <v>10</v>
      </c>
      <c r="BE84" s="37" t="s">
        <v>375</v>
      </c>
      <c r="BF84" s="37" t="s">
        <v>376</v>
      </c>
      <c r="BG84" s="127">
        <f t="shared" si="39"/>
        <v>36</v>
      </c>
      <c r="BH84" s="75">
        <v>138</v>
      </c>
      <c r="BI84" s="75">
        <v>216</v>
      </c>
    </row>
    <row r="85" spans="1:61" x14ac:dyDescent="0.3">
      <c r="A85" s="28" t="s">
        <v>160</v>
      </c>
      <c r="B85" s="28" t="s">
        <v>176</v>
      </c>
      <c r="C85" s="29" t="s">
        <v>176</v>
      </c>
      <c r="D85" s="29" t="s">
        <v>237</v>
      </c>
      <c r="E85" s="102">
        <v>4325</v>
      </c>
      <c r="F85" s="30">
        <v>94.3</v>
      </c>
      <c r="G85" s="36">
        <f t="shared" si="25"/>
        <v>8</v>
      </c>
      <c r="H85" s="29" t="s">
        <v>352</v>
      </c>
      <c r="I85" s="69">
        <f t="shared" si="26"/>
        <v>3</v>
      </c>
      <c r="J85" s="32">
        <v>1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3">
        <v>3510</v>
      </c>
      <c r="V85" s="32">
        <v>0</v>
      </c>
      <c r="W85" s="32">
        <v>0</v>
      </c>
      <c r="X85" s="32">
        <v>0</v>
      </c>
      <c r="Y85" s="32">
        <v>0</v>
      </c>
      <c r="Z85" s="32">
        <v>0</v>
      </c>
      <c r="AA85" s="32">
        <v>0</v>
      </c>
      <c r="AB85" s="32">
        <v>0</v>
      </c>
      <c r="AC85" s="32">
        <v>0</v>
      </c>
      <c r="AD85" s="32">
        <v>0</v>
      </c>
      <c r="AE85" s="32">
        <v>0</v>
      </c>
      <c r="AF85" s="32">
        <v>0</v>
      </c>
      <c r="AG85" s="31">
        <f t="shared" si="27"/>
        <v>0</v>
      </c>
      <c r="AH85" s="25">
        <f t="shared" si="40"/>
        <v>105.3</v>
      </c>
      <c r="AI85" s="25">
        <f t="shared" si="28"/>
        <v>40</v>
      </c>
      <c r="AJ85" s="34">
        <v>0</v>
      </c>
      <c r="AK85" s="25">
        <v>40</v>
      </c>
      <c r="AL85" s="112">
        <f t="shared" si="41"/>
        <v>3.1589999999999998</v>
      </c>
      <c r="AM85" s="35">
        <f t="shared" si="29"/>
        <v>62.013295346628681</v>
      </c>
      <c r="AN85" s="36">
        <f t="shared" si="30"/>
        <v>5</v>
      </c>
      <c r="AO85" s="35">
        <f t="shared" si="31"/>
        <v>37.986704653371319</v>
      </c>
      <c r="AP85" s="30">
        <f t="shared" si="32"/>
        <v>121.73410404624279</v>
      </c>
      <c r="AQ85" s="107">
        <f t="shared" si="33"/>
        <v>0</v>
      </c>
      <c r="AR85" s="109">
        <f t="shared" si="34"/>
        <v>100</v>
      </c>
      <c r="AS85" s="34">
        <f t="shared" si="35"/>
        <v>10</v>
      </c>
      <c r="AT85" s="37">
        <v>1</v>
      </c>
      <c r="AU85" s="38">
        <f t="shared" si="36"/>
        <v>23.121387283236995</v>
      </c>
      <c r="AV85" s="37">
        <v>0</v>
      </c>
      <c r="AW85" s="66" t="s">
        <v>455</v>
      </c>
      <c r="AX85" s="37">
        <v>2</v>
      </c>
      <c r="AY85" s="37">
        <f t="shared" si="37"/>
        <v>16</v>
      </c>
      <c r="AZ85" s="37">
        <v>3</v>
      </c>
      <c r="BA85" s="37">
        <f t="shared" si="38"/>
        <v>24</v>
      </c>
      <c r="BB85" s="37">
        <v>0</v>
      </c>
      <c r="BC85" s="37">
        <v>2</v>
      </c>
      <c r="BD85" s="37">
        <v>10</v>
      </c>
      <c r="BE85" s="37" t="s">
        <v>375</v>
      </c>
      <c r="BF85" s="37" t="s">
        <v>376</v>
      </c>
      <c r="BG85" s="127">
        <f t="shared" si="39"/>
        <v>36</v>
      </c>
      <c r="BH85" s="75">
        <v>32</v>
      </c>
      <c r="BI85" s="75">
        <v>68</v>
      </c>
    </row>
    <row r="86" spans="1:61" x14ac:dyDescent="0.3">
      <c r="A86" s="28" t="s">
        <v>160</v>
      </c>
      <c r="B86" s="28" t="s">
        <v>186</v>
      </c>
      <c r="C86" s="29" t="s">
        <v>187</v>
      </c>
      <c r="D86" s="29" t="s">
        <v>188</v>
      </c>
      <c r="E86" s="102">
        <v>17324</v>
      </c>
      <c r="F86" s="30">
        <v>182.4</v>
      </c>
      <c r="G86" s="36">
        <f t="shared" si="25"/>
        <v>10</v>
      </c>
      <c r="H86" s="29" t="s">
        <v>350</v>
      </c>
      <c r="I86" s="69">
        <f t="shared" si="26"/>
        <v>8</v>
      </c>
      <c r="J86" s="32">
        <v>6</v>
      </c>
      <c r="K86" s="32">
        <v>1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3">
        <v>14648</v>
      </c>
      <c r="V86" s="32">
        <v>3</v>
      </c>
      <c r="W86" s="32">
        <v>0</v>
      </c>
      <c r="X86" s="32">
        <v>0</v>
      </c>
      <c r="Y86" s="32">
        <v>0</v>
      </c>
      <c r="Z86" s="32">
        <v>0</v>
      </c>
      <c r="AA86" s="32">
        <v>0</v>
      </c>
      <c r="AB86" s="32">
        <v>0</v>
      </c>
      <c r="AC86" s="32">
        <v>0</v>
      </c>
      <c r="AD86" s="32">
        <v>0</v>
      </c>
      <c r="AE86" s="32">
        <v>0</v>
      </c>
      <c r="AF86" s="32">
        <v>0</v>
      </c>
      <c r="AG86" s="31">
        <f t="shared" si="27"/>
        <v>3</v>
      </c>
      <c r="AH86" s="25">
        <f t="shared" si="40"/>
        <v>439.44</v>
      </c>
      <c r="AI86" s="25">
        <f t="shared" si="28"/>
        <v>101</v>
      </c>
      <c r="AJ86" s="34">
        <v>0</v>
      </c>
      <c r="AK86" s="25">
        <v>101</v>
      </c>
      <c r="AL86" s="112">
        <f t="shared" si="41"/>
        <v>13.183199999999999</v>
      </c>
      <c r="AM86" s="35">
        <f t="shared" si="29"/>
        <v>77.016202439468415</v>
      </c>
      <c r="AN86" s="36">
        <f t="shared" si="30"/>
        <v>8</v>
      </c>
      <c r="AO86" s="35">
        <f t="shared" si="31"/>
        <v>22.983797560531585</v>
      </c>
      <c r="AP86" s="30">
        <f t="shared" si="32"/>
        <v>126.82983144770262</v>
      </c>
      <c r="AQ86" s="107">
        <f t="shared" si="33"/>
        <v>0</v>
      </c>
      <c r="AR86" s="109">
        <f t="shared" si="34"/>
        <v>100</v>
      </c>
      <c r="AS86" s="34">
        <f t="shared" si="35"/>
        <v>10</v>
      </c>
      <c r="AT86" s="37">
        <v>0</v>
      </c>
      <c r="AU86" s="38">
        <f t="shared" si="36"/>
        <v>0</v>
      </c>
      <c r="AV86" s="37">
        <v>1</v>
      </c>
      <c r="AW86" s="66"/>
      <c r="AX86" s="37">
        <v>12</v>
      </c>
      <c r="AY86" s="37">
        <f t="shared" si="37"/>
        <v>96</v>
      </c>
      <c r="AZ86" s="37">
        <v>23</v>
      </c>
      <c r="BA86" s="37">
        <f t="shared" si="38"/>
        <v>184</v>
      </c>
      <c r="BB86" s="48">
        <v>2</v>
      </c>
      <c r="BC86" s="48">
        <v>21</v>
      </c>
      <c r="BD86" s="48">
        <v>0</v>
      </c>
      <c r="BE86" s="48" t="s">
        <v>375</v>
      </c>
      <c r="BF86" s="48" t="s">
        <v>375</v>
      </c>
      <c r="BG86" s="127">
        <f t="shared" si="39"/>
        <v>36</v>
      </c>
      <c r="BH86" s="75">
        <v>32</v>
      </c>
      <c r="BI86" s="75">
        <v>120</v>
      </c>
    </row>
    <row r="87" spans="1:61" x14ac:dyDescent="0.3">
      <c r="A87" s="28" t="s">
        <v>160</v>
      </c>
      <c r="B87" s="28" t="s">
        <v>186</v>
      </c>
      <c r="C87" s="29" t="s">
        <v>214</v>
      </c>
      <c r="D87" s="29" t="s">
        <v>215</v>
      </c>
      <c r="E87" s="102">
        <v>13488</v>
      </c>
      <c r="F87" s="30">
        <v>190.6</v>
      </c>
      <c r="G87" s="36">
        <f t="shared" si="25"/>
        <v>10</v>
      </c>
      <c r="H87" s="29" t="s">
        <v>349</v>
      </c>
      <c r="I87" s="69">
        <f t="shared" si="26"/>
        <v>10</v>
      </c>
      <c r="J87" s="32">
        <v>6</v>
      </c>
      <c r="K87" s="32">
        <v>1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3">
        <v>10263</v>
      </c>
      <c r="V87" s="32">
        <v>1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2">
        <v>0</v>
      </c>
      <c r="AC87" s="32">
        <v>0</v>
      </c>
      <c r="AD87" s="32">
        <v>0</v>
      </c>
      <c r="AE87" s="32">
        <v>0</v>
      </c>
      <c r="AF87" s="32">
        <v>0</v>
      </c>
      <c r="AG87" s="31">
        <f t="shared" si="27"/>
        <v>1</v>
      </c>
      <c r="AH87" s="25">
        <f t="shared" si="40"/>
        <v>307.89</v>
      </c>
      <c r="AI87" s="25">
        <f t="shared" si="28"/>
        <v>73</v>
      </c>
      <c r="AJ87" s="34">
        <v>2</v>
      </c>
      <c r="AK87" s="25">
        <v>71</v>
      </c>
      <c r="AL87" s="112">
        <f t="shared" si="41"/>
        <v>9.236699999999999</v>
      </c>
      <c r="AM87" s="35">
        <f t="shared" si="29"/>
        <v>76.290233524960215</v>
      </c>
      <c r="AN87" s="36">
        <f t="shared" si="30"/>
        <v>8</v>
      </c>
      <c r="AO87" s="35">
        <f t="shared" si="31"/>
        <v>23.709766475039785</v>
      </c>
      <c r="AP87" s="30">
        <f t="shared" si="32"/>
        <v>114.13478647686833</v>
      </c>
      <c r="AQ87" s="107">
        <f t="shared" si="33"/>
        <v>14.82799525504152</v>
      </c>
      <c r="AR87" s="109">
        <f t="shared" si="34"/>
        <v>87.008347136964503</v>
      </c>
      <c r="AS87" s="34">
        <f t="shared" si="35"/>
        <v>8</v>
      </c>
      <c r="AT87" s="37">
        <v>1</v>
      </c>
      <c r="AU87" s="38">
        <f t="shared" si="36"/>
        <v>7.41399762752076</v>
      </c>
      <c r="AV87" s="37">
        <v>1</v>
      </c>
      <c r="AW87" s="66"/>
      <c r="AX87" s="37">
        <v>8</v>
      </c>
      <c r="AY87" s="37">
        <f t="shared" si="37"/>
        <v>64</v>
      </c>
      <c r="AZ87" s="37">
        <v>6</v>
      </c>
      <c r="BA87" s="37">
        <f t="shared" si="38"/>
        <v>48</v>
      </c>
      <c r="BB87" s="48">
        <v>1</v>
      </c>
      <c r="BC87" s="48">
        <v>16</v>
      </c>
      <c r="BD87" s="48">
        <v>0</v>
      </c>
      <c r="BE87" s="48" t="s">
        <v>375</v>
      </c>
      <c r="BF87" s="48" t="s">
        <v>375</v>
      </c>
      <c r="BG87" s="127">
        <f t="shared" si="39"/>
        <v>36</v>
      </c>
      <c r="BH87" s="75">
        <v>42</v>
      </c>
      <c r="BI87" s="75">
        <v>55</v>
      </c>
    </row>
    <row r="88" spans="1:61" x14ac:dyDescent="0.3">
      <c r="A88" s="28" t="s">
        <v>160</v>
      </c>
      <c r="B88" s="28" t="s">
        <v>186</v>
      </c>
      <c r="C88" s="29" t="s">
        <v>208</v>
      </c>
      <c r="D88" s="29" t="s">
        <v>213</v>
      </c>
      <c r="E88" s="102">
        <v>25303</v>
      </c>
      <c r="F88" s="30">
        <v>423.4</v>
      </c>
      <c r="G88" s="36">
        <f t="shared" si="25"/>
        <v>10</v>
      </c>
      <c r="H88" s="29" t="s">
        <v>352</v>
      </c>
      <c r="I88" s="69">
        <f t="shared" si="26"/>
        <v>3</v>
      </c>
      <c r="J88" s="32">
        <v>1</v>
      </c>
      <c r="K88" s="32">
        <v>0</v>
      </c>
      <c r="L88" s="32">
        <v>2</v>
      </c>
      <c r="M88" s="32">
        <v>1</v>
      </c>
      <c r="N88" s="32">
        <v>1</v>
      </c>
      <c r="O88" s="32">
        <v>1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3">
        <v>21528</v>
      </c>
      <c r="V88" s="32">
        <v>6</v>
      </c>
      <c r="W88" s="32">
        <v>0</v>
      </c>
      <c r="X88" s="32">
        <v>0</v>
      </c>
      <c r="Y88" s="32">
        <v>0</v>
      </c>
      <c r="Z88" s="32">
        <v>5</v>
      </c>
      <c r="AA88" s="32">
        <v>0</v>
      </c>
      <c r="AB88" s="32">
        <v>0</v>
      </c>
      <c r="AC88" s="32">
        <v>0</v>
      </c>
      <c r="AD88" s="32">
        <v>0</v>
      </c>
      <c r="AE88" s="32">
        <v>0</v>
      </c>
      <c r="AF88" s="32">
        <v>0</v>
      </c>
      <c r="AG88" s="31">
        <f t="shared" si="27"/>
        <v>11</v>
      </c>
      <c r="AH88" s="25">
        <f t="shared" si="40"/>
        <v>645.84</v>
      </c>
      <c r="AI88" s="25">
        <f t="shared" si="28"/>
        <v>316</v>
      </c>
      <c r="AJ88" s="34">
        <v>6</v>
      </c>
      <c r="AK88" s="25">
        <v>310</v>
      </c>
      <c r="AL88" s="112">
        <f t="shared" si="41"/>
        <v>19.3752</v>
      </c>
      <c r="AM88" s="35">
        <f t="shared" si="29"/>
        <v>51.071472810603247</v>
      </c>
      <c r="AN88" s="36">
        <f t="shared" si="30"/>
        <v>5</v>
      </c>
      <c r="AO88" s="35">
        <f t="shared" si="31"/>
        <v>48.928527189396753</v>
      </c>
      <c r="AP88" s="30">
        <f t="shared" si="32"/>
        <v>127.62123068410861</v>
      </c>
      <c r="AQ88" s="107">
        <f t="shared" si="33"/>
        <v>23.712603248626646</v>
      </c>
      <c r="AR88" s="109">
        <f t="shared" si="34"/>
        <v>81.419546636937937</v>
      </c>
      <c r="AS88" s="34">
        <f t="shared" si="35"/>
        <v>8</v>
      </c>
      <c r="AT88" s="37">
        <v>3</v>
      </c>
      <c r="AU88" s="38">
        <f t="shared" si="36"/>
        <v>11.856301624313323</v>
      </c>
      <c r="AV88" s="37">
        <v>2</v>
      </c>
      <c r="AW88" s="66"/>
      <c r="AX88" s="37">
        <v>9</v>
      </c>
      <c r="AY88" s="37">
        <f t="shared" si="37"/>
        <v>72</v>
      </c>
      <c r="AZ88" s="37">
        <v>51</v>
      </c>
      <c r="BA88" s="37">
        <f t="shared" si="38"/>
        <v>408</v>
      </c>
      <c r="BB88" s="48">
        <v>15</v>
      </c>
      <c r="BC88" s="48">
        <v>7</v>
      </c>
      <c r="BD88" s="48">
        <v>10</v>
      </c>
      <c r="BE88" s="48" t="s">
        <v>375</v>
      </c>
      <c r="BF88" s="48" t="s">
        <v>375</v>
      </c>
      <c r="BG88" s="127">
        <f t="shared" si="39"/>
        <v>36</v>
      </c>
      <c r="BH88" s="75">
        <v>148</v>
      </c>
      <c r="BI88" s="75">
        <v>164</v>
      </c>
    </row>
    <row r="89" spans="1:61" x14ac:dyDescent="0.3">
      <c r="A89" s="28" t="s">
        <v>160</v>
      </c>
      <c r="B89" s="28" t="s">
        <v>186</v>
      </c>
      <c r="C89" s="29" t="s">
        <v>193</v>
      </c>
      <c r="D89" s="29" t="s">
        <v>199</v>
      </c>
      <c r="E89" s="102">
        <v>4092</v>
      </c>
      <c r="F89" s="30">
        <v>302.89999999999998</v>
      </c>
      <c r="G89" s="36">
        <f t="shared" si="25"/>
        <v>10</v>
      </c>
      <c r="H89" s="29" t="s">
        <v>352</v>
      </c>
      <c r="I89" s="69">
        <f t="shared" si="26"/>
        <v>3</v>
      </c>
      <c r="J89" s="32">
        <v>1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3">
        <v>2919</v>
      </c>
      <c r="V89" s="32">
        <v>1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1">
        <f t="shared" si="27"/>
        <v>1</v>
      </c>
      <c r="AH89" s="25">
        <f t="shared" si="40"/>
        <v>87.57</v>
      </c>
      <c r="AI89" s="25">
        <f t="shared" si="28"/>
        <v>54</v>
      </c>
      <c r="AJ89" s="34">
        <v>0</v>
      </c>
      <c r="AK89" s="25">
        <v>54</v>
      </c>
      <c r="AL89" s="112">
        <f t="shared" si="41"/>
        <v>2.6271</v>
      </c>
      <c r="AM89" s="35">
        <f t="shared" si="29"/>
        <v>38.335046248715308</v>
      </c>
      <c r="AN89" s="36">
        <f t="shared" si="30"/>
        <v>3</v>
      </c>
      <c r="AO89" s="35">
        <f t="shared" si="31"/>
        <v>61.664953751284692</v>
      </c>
      <c r="AP89" s="30">
        <f t="shared" si="32"/>
        <v>107.00146627565982</v>
      </c>
      <c r="AQ89" s="107">
        <f t="shared" si="33"/>
        <v>0</v>
      </c>
      <c r="AR89" s="109">
        <f t="shared" si="34"/>
        <v>100</v>
      </c>
      <c r="AS89" s="34">
        <f t="shared" si="35"/>
        <v>10</v>
      </c>
      <c r="AT89" s="37">
        <v>0</v>
      </c>
      <c r="AU89" s="38">
        <f t="shared" si="36"/>
        <v>0</v>
      </c>
      <c r="AV89" s="37">
        <v>0</v>
      </c>
      <c r="AW89" s="66" t="s">
        <v>382</v>
      </c>
      <c r="AX89" s="37">
        <v>2</v>
      </c>
      <c r="AY89" s="37">
        <f t="shared" si="37"/>
        <v>16</v>
      </c>
      <c r="AZ89" s="37">
        <v>2</v>
      </c>
      <c r="BA89" s="37">
        <f t="shared" si="38"/>
        <v>16</v>
      </c>
      <c r="BB89" s="48">
        <v>0</v>
      </c>
      <c r="BC89" s="48">
        <v>3</v>
      </c>
      <c r="BD89" s="48">
        <v>10</v>
      </c>
      <c r="BE89" s="48" t="s">
        <v>375</v>
      </c>
      <c r="BF89" s="48" t="s">
        <v>375</v>
      </c>
      <c r="BG89" s="127">
        <f t="shared" si="39"/>
        <v>36</v>
      </c>
      <c r="BH89" s="75">
        <v>16</v>
      </c>
      <c r="BI89" s="75">
        <v>9</v>
      </c>
    </row>
    <row r="90" spans="1:61" x14ac:dyDescent="0.3">
      <c r="A90" s="28" t="s">
        <v>160</v>
      </c>
      <c r="B90" s="28" t="s">
        <v>161</v>
      </c>
      <c r="C90" s="29" t="s">
        <v>179</v>
      </c>
      <c r="D90" s="29" t="s">
        <v>181</v>
      </c>
      <c r="E90" s="102">
        <v>9018</v>
      </c>
      <c r="F90" s="30">
        <v>130.69999999999999</v>
      </c>
      <c r="G90" s="36">
        <f t="shared" si="25"/>
        <v>10</v>
      </c>
      <c r="H90" s="29" t="s">
        <v>352</v>
      </c>
      <c r="I90" s="69">
        <f t="shared" si="26"/>
        <v>3</v>
      </c>
      <c r="J90" s="32">
        <v>1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3">
        <v>3707</v>
      </c>
      <c r="V90" s="32">
        <v>4</v>
      </c>
      <c r="W90" s="32">
        <v>0</v>
      </c>
      <c r="X90" s="32">
        <v>0</v>
      </c>
      <c r="Y90" s="32">
        <v>0</v>
      </c>
      <c r="Z90" s="32">
        <v>0</v>
      </c>
      <c r="AA90" s="32">
        <v>0</v>
      </c>
      <c r="AB90" s="32">
        <v>0</v>
      </c>
      <c r="AC90" s="32">
        <v>0</v>
      </c>
      <c r="AD90" s="32">
        <v>0</v>
      </c>
      <c r="AE90" s="32">
        <v>0</v>
      </c>
      <c r="AF90" s="32">
        <v>0</v>
      </c>
      <c r="AG90" s="31">
        <f t="shared" si="27"/>
        <v>4</v>
      </c>
      <c r="AH90" s="25">
        <f t="shared" si="40"/>
        <v>111.21</v>
      </c>
      <c r="AI90" s="25">
        <f t="shared" si="28"/>
        <v>6</v>
      </c>
      <c r="AJ90" s="34">
        <v>2</v>
      </c>
      <c r="AK90" s="25">
        <v>4</v>
      </c>
      <c r="AL90" s="112">
        <f t="shared" si="41"/>
        <v>3.3363</v>
      </c>
      <c r="AM90" s="35">
        <f t="shared" si="29"/>
        <v>94.60480172646345</v>
      </c>
      <c r="AN90" s="36">
        <f t="shared" si="30"/>
        <v>8</v>
      </c>
      <c r="AO90" s="35">
        <f t="shared" si="31"/>
        <v>5.3951982735365531</v>
      </c>
      <c r="AP90" s="30">
        <f t="shared" si="32"/>
        <v>61.660013306719897</v>
      </c>
      <c r="AQ90" s="107">
        <f t="shared" si="33"/>
        <v>22.177866489243733</v>
      </c>
      <c r="AR90" s="109">
        <f t="shared" si="34"/>
        <v>64.03201150975633</v>
      </c>
      <c r="AS90" s="34">
        <f t="shared" si="35"/>
        <v>5</v>
      </c>
      <c r="AT90" s="37">
        <v>0</v>
      </c>
      <c r="AU90" s="38">
        <f t="shared" si="36"/>
        <v>0</v>
      </c>
      <c r="AV90" s="37">
        <v>1</v>
      </c>
      <c r="AW90" s="66"/>
      <c r="AX90" s="37">
        <v>2</v>
      </c>
      <c r="AY90" s="37">
        <f t="shared" si="37"/>
        <v>16</v>
      </c>
      <c r="AZ90" s="37">
        <v>2</v>
      </c>
      <c r="BA90" s="37">
        <f t="shared" si="38"/>
        <v>16</v>
      </c>
      <c r="BB90" s="48">
        <v>1</v>
      </c>
      <c r="BC90" s="48">
        <v>6</v>
      </c>
      <c r="BD90" s="48">
        <v>10</v>
      </c>
      <c r="BE90" s="48" t="s">
        <v>375</v>
      </c>
      <c r="BF90" s="48" t="s">
        <v>376</v>
      </c>
      <c r="BG90" s="127">
        <f t="shared" si="39"/>
        <v>36</v>
      </c>
      <c r="BH90" s="75">
        <v>25</v>
      </c>
      <c r="BI90" s="75">
        <v>276</v>
      </c>
    </row>
    <row r="91" spans="1:61" x14ac:dyDescent="0.3">
      <c r="A91" s="28" t="s">
        <v>160</v>
      </c>
      <c r="B91" s="28" t="s">
        <v>161</v>
      </c>
      <c r="C91" s="29" t="s">
        <v>167</v>
      </c>
      <c r="D91" s="29" t="s">
        <v>168</v>
      </c>
      <c r="E91" s="102">
        <v>43455</v>
      </c>
      <c r="F91" s="30">
        <v>216.2</v>
      </c>
      <c r="G91" s="36">
        <f t="shared" si="25"/>
        <v>10</v>
      </c>
      <c r="H91" s="29" t="s">
        <v>351</v>
      </c>
      <c r="I91" s="69">
        <f t="shared" si="26"/>
        <v>5</v>
      </c>
      <c r="J91" s="32">
        <v>7</v>
      </c>
      <c r="K91" s="32">
        <v>3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3">
        <v>38979</v>
      </c>
      <c r="V91" s="32">
        <v>4</v>
      </c>
      <c r="W91" s="32">
        <v>0</v>
      </c>
      <c r="X91" s="32">
        <v>0</v>
      </c>
      <c r="Y91" s="32">
        <v>0</v>
      </c>
      <c r="Z91" s="32">
        <v>0</v>
      </c>
      <c r="AA91" s="32">
        <v>0</v>
      </c>
      <c r="AB91" s="32">
        <v>0</v>
      </c>
      <c r="AC91" s="32">
        <v>0</v>
      </c>
      <c r="AD91" s="32">
        <v>0</v>
      </c>
      <c r="AE91" s="32">
        <v>0</v>
      </c>
      <c r="AF91" s="32">
        <v>0</v>
      </c>
      <c r="AG91" s="31">
        <f t="shared" si="27"/>
        <v>4</v>
      </c>
      <c r="AH91" s="25">
        <f t="shared" si="40"/>
        <v>1169.3699999999999</v>
      </c>
      <c r="AI91" s="25">
        <f t="shared" si="28"/>
        <v>231</v>
      </c>
      <c r="AJ91" s="34">
        <v>2</v>
      </c>
      <c r="AK91" s="25">
        <v>229</v>
      </c>
      <c r="AL91" s="112">
        <f t="shared" si="41"/>
        <v>35.081099999999999</v>
      </c>
      <c r="AM91" s="35">
        <f t="shared" si="29"/>
        <v>80.24577336514534</v>
      </c>
      <c r="AN91" s="36">
        <f t="shared" si="30"/>
        <v>8</v>
      </c>
      <c r="AO91" s="35">
        <f t="shared" si="31"/>
        <v>19.754226634854668</v>
      </c>
      <c r="AP91" s="30">
        <f t="shared" si="32"/>
        <v>134.54953400069036</v>
      </c>
      <c r="AQ91" s="107">
        <f t="shared" si="33"/>
        <v>4.6024623173397767</v>
      </c>
      <c r="AR91" s="109">
        <f t="shared" si="34"/>
        <v>96.579354695263248</v>
      </c>
      <c r="AS91" s="34">
        <f t="shared" si="35"/>
        <v>8</v>
      </c>
      <c r="AT91" s="37">
        <v>8</v>
      </c>
      <c r="AU91" s="38">
        <f t="shared" si="36"/>
        <v>18.409849269359107</v>
      </c>
      <c r="AV91" s="37">
        <v>2</v>
      </c>
      <c r="AW91" s="66"/>
      <c r="AX91" s="37">
        <v>18</v>
      </c>
      <c r="AY91" s="37">
        <f t="shared" si="37"/>
        <v>144</v>
      </c>
      <c r="AZ91" s="37">
        <v>20</v>
      </c>
      <c r="BA91" s="37">
        <f t="shared" si="38"/>
        <v>160</v>
      </c>
      <c r="BB91" s="48">
        <v>2</v>
      </c>
      <c r="BC91" s="48">
        <v>25</v>
      </c>
      <c r="BD91" s="48">
        <v>5</v>
      </c>
      <c r="BE91" s="48" t="s">
        <v>375</v>
      </c>
      <c r="BF91" s="48" t="s">
        <v>376</v>
      </c>
      <c r="BG91" s="127">
        <f t="shared" si="39"/>
        <v>36</v>
      </c>
      <c r="BH91" s="75">
        <v>171</v>
      </c>
      <c r="BI91" s="75">
        <v>19</v>
      </c>
    </row>
    <row r="92" spans="1:61" x14ac:dyDescent="0.3">
      <c r="A92" s="28" t="s">
        <v>160</v>
      </c>
      <c r="B92" s="28" t="s">
        <v>161</v>
      </c>
      <c r="C92" s="29" t="s">
        <v>167</v>
      </c>
      <c r="D92" s="29" t="s">
        <v>169</v>
      </c>
      <c r="E92" s="102">
        <v>8347</v>
      </c>
      <c r="F92" s="30">
        <v>88.8</v>
      </c>
      <c r="G92" s="36">
        <f t="shared" si="25"/>
        <v>8</v>
      </c>
      <c r="H92" s="29" t="s">
        <v>352</v>
      </c>
      <c r="I92" s="69">
        <f t="shared" si="26"/>
        <v>3</v>
      </c>
      <c r="J92" s="32">
        <v>1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3">
        <v>4513</v>
      </c>
      <c r="V92" s="32">
        <v>1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32">
        <v>0</v>
      </c>
      <c r="AC92" s="32">
        <v>0</v>
      </c>
      <c r="AD92" s="32">
        <v>0</v>
      </c>
      <c r="AE92" s="32">
        <v>0</v>
      </c>
      <c r="AF92" s="32">
        <v>0</v>
      </c>
      <c r="AG92" s="31">
        <f t="shared" si="27"/>
        <v>1</v>
      </c>
      <c r="AH92" s="25">
        <f t="shared" si="40"/>
        <v>135.38999999999999</v>
      </c>
      <c r="AI92" s="25">
        <f t="shared" si="28"/>
        <v>45</v>
      </c>
      <c r="AJ92" s="34">
        <v>0</v>
      </c>
      <c r="AK92" s="25">
        <v>45</v>
      </c>
      <c r="AL92" s="112">
        <f t="shared" si="41"/>
        <v>4.0616999999999992</v>
      </c>
      <c r="AM92" s="35">
        <f t="shared" si="29"/>
        <v>66.762685575005534</v>
      </c>
      <c r="AN92" s="36">
        <f t="shared" si="30"/>
        <v>5</v>
      </c>
      <c r="AO92" s="35">
        <f t="shared" si="31"/>
        <v>33.237314424994466</v>
      </c>
      <c r="AP92" s="30">
        <f t="shared" si="32"/>
        <v>81.100994369234456</v>
      </c>
      <c r="AQ92" s="107">
        <f t="shared" si="33"/>
        <v>0</v>
      </c>
      <c r="AR92" s="109">
        <f t="shared" si="34"/>
        <v>100</v>
      </c>
      <c r="AS92" s="34">
        <f t="shared" si="35"/>
        <v>10</v>
      </c>
      <c r="AT92" s="37">
        <v>1</v>
      </c>
      <c r="AU92" s="38">
        <f t="shared" si="36"/>
        <v>11.980352222355338</v>
      </c>
      <c r="AV92" s="37">
        <v>1</v>
      </c>
      <c r="AW92" s="66"/>
      <c r="AX92" s="37">
        <v>2</v>
      </c>
      <c r="AY92" s="37">
        <f t="shared" si="37"/>
        <v>16</v>
      </c>
      <c r="AZ92" s="37">
        <v>4</v>
      </c>
      <c r="BA92" s="37">
        <f t="shared" si="38"/>
        <v>32</v>
      </c>
      <c r="BB92" s="48">
        <v>1</v>
      </c>
      <c r="BC92" s="48">
        <v>2</v>
      </c>
      <c r="BD92" s="48">
        <v>10</v>
      </c>
      <c r="BE92" s="48" t="s">
        <v>375</v>
      </c>
      <c r="BF92" s="48" t="s">
        <v>376</v>
      </c>
      <c r="BG92" s="127">
        <f t="shared" si="39"/>
        <v>36</v>
      </c>
      <c r="BH92" s="75">
        <v>14</v>
      </c>
      <c r="BI92" s="75">
        <v>9</v>
      </c>
    </row>
    <row r="93" spans="1:61" x14ac:dyDescent="0.3">
      <c r="A93" s="28" t="s">
        <v>160</v>
      </c>
      <c r="B93" s="28" t="s">
        <v>161</v>
      </c>
      <c r="C93" s="29" t="s">
        <v>172</v>
      </c>
      <c r="D93" s="29" t="s">
        <v>174</v>
      </c>
      <c r="E93" s="102">
        <v>36454</v>
      </c>
      <c r="F93" s="30">
        <v>253.2</v>
      </c>
      <c r="G93" s="36">
        <f t="shared" si="25"/>
        <v>10</v>
      </c>
      <c r="H93" s="29" t="s">
        <v>352</v>
      </c>
      <c r="I93" s="69">
        <f t="shared" si="26"/>
        <v>3</v>
      </c>
      <c r="J93" s="32">
        <v>5</v>
      </c>
      <c r="K93" s="32">
        <v>1</v>
      </c>
      <c r="L93" s="32">
        <v>3</v>
      </c>
      <c r="M93" s="32">
        <v>1</v>
      </c>
      <c r="N93" s="32">
        <v>1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3">
        <v>40764</v>
      </c>
      <c r="V93" s="32">
        <v>10</v>
      </c>
      <c r="W93" s="32">
        <v>0</v>
      </c>
      <c r="X93" s="32">
        <v>1</v>
      </c>
      <c r="Y93" s="32">
        <v>0</v>
      </c>
      <c r="Z93" s="32">
        <v>1</v>
      </c>
      <c r="AA93" s="32">
        <v>0</v>
      </c>
      <c r="AB93" s="32">
        <v>0</v>
      </c>
      <c r="AC93" s="32">
        <v>0</v>
      </c>
      <c r="AD93" s="32">
        <v>0</v>
      </c>
      <c r="AE93" s="32">
        <v>0</v>
      </c>
      <c r="AF93" s="32">
        <v>0</v>
      </c>
      <c r="AG93" s="31">
        <f t="shared" si="27"/>
        <v>12</v>
      </c>
      <c r="AH93" s="25">
        <f t="shared" si="40"/>
        <v>1222.92</v>
      </c>
      <c r="AI93" s="25">
        <f t="shared" si="28"/>
        <v>421</v>
      </c>
      <c r="AJ93" s="34">
        <v>3</v>
      </c>
      <c r="AK93" s="25">
        <v>418</v>
      </c>
      <c r="AL93" s="112">
        <f t="shared" si="41"/>
        <v>36.687600000000003</v>
      </c>
      <c r="AM93" s="35">
        <f t="shared" si="29"/>
        <v>65.574199457037253</v>
      </c>
      <c r="AN93" s="36">
        <f t="shared" si="30"/>
        <v>5</v>
      </c>
      <c r="AO93" s="35">
        <f t="shared" si="31"/>
        <v>34.42580054296274</v>
      </c>
      <c r="AP93" s="30">
        <f t="shared" si="32"/>
        <v>167.73467932188515</v>
      </c>
      <c r="AQ93" s="107">
        <f t="shared" si="33"/>
        <v>8.2295495693202394</v>
      </c>
      <c r="AR93" s="109">
        <f t="shared" si="34"/>
        <v>95.093710136394876</v>
      </c>
      <c r="AS93" s="34">
        <f t="shared" si="35"/>
        <v>8</v>
      </c>
      <c r="AT93" s="37">
        <v>10</v>
      </c>
      <c r="AU93" s="38">
        <f t="shared" si="36"/>
        <v>27.431831897734131</v>
      </c>
      <c r="AV93" s="37">
        <v>1</v>
      </c>
      <c r="AW93" s="66"/>
      <c r="AX93" s="37">
        <v>9</v>
      </c>
      <c r="AY93" s="37">
        <f t="shared" si="37"/>
        <v>72</v>
      </c>
      <c r="AZ93" s="37">
        <v>12</v>
      </c>
      <c r="BA93" s="37">
        <f t="shared" si="38"/>
        <v>96</v>
      </c>
      <c r="BB93" s="48">
        <v>0</v>
      </c>
      <c r="BC93" s="48">
        <v>11</v>
      </c>
      <c r="BD93" s="48">
        <v>10</v>
      </c>
      <c r="BE93" s="48" t="s">
        <v>375</v>
      </c>
      <c r="BF93" s="48" t="s">
        <v>376</v>
      </c>
      <c r="BG93" s="127">
        <f t="shared" si="39"/>
        <v>36</v>
      </c>
      <c r="BH93" s="75">
        <v>381</v>
      </c>
      <c r="BI93" s="75">
        <v>446</v>
      </c>
    </row>
    <row r="94" spans="1:61" x14ac:dyDescent="0.3">
      <c r="A94" s="28" t="s">
        <v>160</v>
      </c>
      <c r="B94" s="28" t="s">
        <v>161</v>
      </c>
      <c r="C94" s="29" t="s">
        <v>172</v>
      </c>
      <c r="D94" s="29" t="s">
        <v>175</v>
      </c>
      <c r="E94" s="102">
        <v>18241</v>
      </c>
      <c r="F94" s="30">
        <v>72.400000000000006</v>
      </c>
      <c r="G94" s="36">
        <f t="shared" si="25"/>
        <v>5</v>
      </c>
      <c r="H94" s="29" t="s">
        <v>352</v>
      </c>
      <c r="I94" s="69">
        <f t="shared" si="26"/>
        <v>3</v>
      </c>
      <c r="J94" s="32">
        <v>3</v>
      </c>
      <c r="K94" s="32">
        <v>1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3">
        <v>9768</v>
      </c>
      <c r="V94" s="32">
        <v>3</v>
      </c>
      <c r="W94" s="32">
        <v>0</v>
      </c>
      <c r="X94" s="32">
        <v>1</v>
      </c>
      <c r="Y94" s="32">
        <v>0</v>
      </c>
      <c r="Z94" s="32">
        <v>0</v>
      </c>
      <c r="AA94" s="32">
        <v>0</v>
      </c>
      <c r="AB94" s="32">
        <v>0</v>
      </c>
      <c r="AC94" s="32">
        <v>0</v>
      </c>
      <c r="AD94" s="32">
        <v>0</v>
      </c>
      <c r="AE94" s="32">
        <v>0</v>
      </c>
      <c r="AF94" s="32">
        <v>0</v>
      </c>
      <c r="AG94" s="31">
        <f t="shared" si="27"/>
        <v>4</v>
      </c>
      <c r="AH94" s="25">
        <f t="shared" si="40"/>
        <v>293.04000000000002</v>
      </c>
      <c r="AI94" s="25">
        <f t="shared" si="28"/>
        <v>37</v>
      </c>
      <c r="AJ94" s="34">
        <v>0</v>
      </c>
      <c r="AK94" s="25">
        <v>37</v>
      </c>
      <c r="AL94" s="112">
        <f t="shared" si="41"/>
        <v>8.7912000000000017</v>
      </c>
      <c r="AM94" s="35">
        <f t="shared" si="29"/>
        <v>87.37373737373737</v>
      </c>
      <c r="AN94" s="36">
        <f t="shared" si="30"/>
        <v>8</v>
      </c>
      <c r="AO94" s="35">
        <f t="shared" si="31"/>
        <v>12.626262626262625</v>
      </c>
      <c r="AP94" s="30">
        <f t="shared" si="32"/>
        <v>80.324543610547678</v>
      </c>
      <c r="AQ94" s="107">
        <f t="shared" si="33"/>
        <v>0</v>
      </c>
      <c r="AR94" s="109">
        <f t="shared" si="34"/>
        <v>100</v>
      </c>
      <c r="AS94" s="34">
        <f t="shared" si="35"/>
        <v>10</v>
      </c>
      <c r="AT94" s="37">
        <v>1</v>
      </c>
      <c r="AU94" s="38">
        <f t="shared" si="36"/>
        <v>5.4821555835754614</v>
      </c>
      <c r="AV94" s="37">
        <v>0</v>
      </c>
      <c r="AW94" s="66" t="s">
        <v>381</v>
      </c>
      <c r="AX94" s="37">
        <v>6</v>
      </c>
      <c r="AY94" s="37">
        <f t="shared" si="37"/>
        <v>48</v>
      </c>
      <c r="AZ94" s="37">
        <v>5</v>
      </c>
      <c r="BA94" s="37">
        <f t="shared" si="38"/>
        <v>40</v>
      </c>
      <c r="BB94" s="48">
        <v>0</v>
      </c>
      <c r="BC94" s="48">
        <v>15</v>
      </c>
      <c r="BD94" s="48">
        <v>10</v>
      </c>
      <c r="BE94" s="48" t="s">
        <v>376</v>
      </c>
      <c r="BF94" s="48" t="s">
        <v>376</v>
      </c>
      <c r="BG94" s="127">
        <f t="shared" si="39"/>
        <v>36</v>
      </c>
      <c r="BH94" s="75">
        <v>51</v>
      </c>
      <c r="BI94" s="75">
        <v>54</v>
      </c>
    </row>
    <row r="95" spans="1:61" x14ac:dyDescent="0.3">
      <c r="A95" s="28" t="s">
        <v>105</v>
      </c>
      <c r="B95" s="28" t="s">
        <v>122</v>
      </c>
      <c r="C95" s="29" t="s">
        <v>123</v>
      </c>
      <c r="D95" s="29" t="s">
        <v>124</v>
      </c>
      <c r="E95" s="102">
        <v>25294</v>
      </c>
      <c r="F95" s="30">
        <v>277.60000000000002</v>
      </c>
      <c r="G95" s="36">
        <f t="shared" si="25"/>
        <v>10</v>
      </c>
      <c r="H95" s="29" t="s">
        <v>351</v>
      </c>
      <c r="I95" s="69">
        <f t="shared" si="26"/>
        <v>5</v>
      </c>
      <c r="J95" s="32">
        <v>2</v>
      </c>
      <c r="K95" s="32">
        <v>2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3">
        <v>19244</v>
      </c>
      <c r="V95" s="32">
        <v>2</v>
      </c>
      <c r="W95" s="32">
        <v>0</v>
      </c>
      <c r="X95" s="32">
        <v>0</v>
      </c>
      <c r="Y95" s="32">
        <v>0</v>
      </c>
      <c r="Z95" s="32">
        <v>0</v>
      </c>
      <c r="AA95" s="32">
        <v>0</v>
      </c>
      <c r="AB95" s="32">
        <v>0</v>
      </c>
      <c r="AC95" s="32">
        <v>0</v>
      </c>
      <c r="AD95" s="32">
        <v>0</v>
      </c>
      <c r="AE95" s="32">
        <v>0</v>
      </c>
      <c r="AF95" s="32">
        <v>0</v>
      </c>
      <c r="AG95" s="31">
        <f t="shared" si="27"/>
        <v>2</v>
      </c>
      <c r="AH95" s="25">
        <f t="shared" si="40"/>
        <v>577.32000000000005</v>
      </c>
      <c r="AI95" s="25">
        <f t="shared" si="28"/>
        <v>151</v>
      </c>
      <c r="AJ95" s="34">
        <v>0</v>
      </c>
      <c r="AK95" s="25">
        <v>151</v>
      </c>
      <c r="AL95" s="112">
        <f t="shared" si="41"/>
        <v>17.319600000000001</v>
      </c>
      <c r="AM95" s="35">
        <f t="shared" si="29"/>
        <v>73.844661539527479</v>
      </c>
      <c r="AN95" s="36">
        <f t="shared" si="30"/>
        <v>5</v>
      </c>
      <c r="AO95" s="35">
        <f t="shared" si="31"/>
        <v>26.155338460472528</v>
      </c>
      <c r="AP95" s="30">
        <f t="shared" si="32"/>
        <v>114.12192614849371</v>
      </c>
      <c r="AQ95" s="107">
        <f t="shared" si="33"/>
        <v>0</v>
      </c>
      <c r="AR95" s="109">
        <f t="shared" si="34"/>
        <v>100</v>
      </c>
      <c r="AS95" s="34">
        <f t="shared" si="35"/>
        <v>10</v>
      </c>
      <c r="AT95" s="37">
        <v>4</v>
      </c>
      <c r="AU95" s="38">
        <f t="shared" si="36"/>
        <v>15.814027041986241</v>
      </c>
      <c r="AV95" s="37">
        <v>1</v>
      </c>
      <c r="AW95" s="66"/>
      <c r="AX95" s="37">
        <v>3</v>
      </c>
      <c r="AY95" s="37">
        <f t="shared" si="37"/>
        <v>24</v>
      </c>
      <c r="AZ95" s="37">
        <v>8</v>
      </c>
      <c r="BA95" s="37">
        <f t="shared" si="38"/>
        <v>64</v>
      </c>
      <c r="BB95" s="37">
        <v>1</v>
      </c>
      <c r="BC95" s="37">
        <v>6</v>
      </c>
      <c r="BD95" s="37">
        <v>5</v>
      </c>
      <c r="BE95" s="37" t="s">
        <v>429</v>
      </c>
      <c r="BF95" s="37" t="s">
        <v>429</v>
      </c>
      <c r="BG95" s="127">
        <f t="shared" si="39"/>
        <v>35</v>
      </c>
      <c r="BH95" s="75">
        <v>134</v>
      </c>
      <c r="BI95" s="75">
        <v>157</v>
      </c>
    </row>
    <row r="96" spans="1:61" x14ac:dyDescent="0.3">
      <c r="A96" s="28" t="s">
        <v>4</v>
      </c>
      <c r="B96" s="28" t="s">
        <v>5</v>
      </c>
      <c r="C96" s="29" t="s">
        <v>5</v>
      </c>
      <c r="D96" s="29" t="s">
        <v>13</v>
      </c>
      <c r="E96" s="102">
        <v>3840</v>
      </c>
      <c r="F96" s="30">
        <v>112.6</v>
      </c>
      <c r="G96" s="36">
        <f t="shared" si="25"/>
        <v>10</v>
      </c>
      <c r="H96" s="29" t="s">
        <v>349</v>
      </c>
      <c r="I96" s="69">
        <f t="shared" si="26"/>
        <v>10</v>
      </c>
      <c r="J96" s="41">
        <v>2</v>
      </c>
      <c r="K96" s="41">
        <v>1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32">
        <v>0</v>
      </c>
      <c r="R96" s="41">
        <v>0</v>
      </c>
      <c r="S96" s="41">
        <v>0</v>
      </c>
      <c r="T96" s="41">
        <v>0</v>
      </c>
      <c r="U96" s="33">
        <v>5968</v>
      </c>
      <c r="V96" s="32">
        <v>2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31">
        <f t="shared" si="27"/>
        <v>2</v>
      </c>
      <c r="AH96" s="25">
        <f t="shared" si="40"/>
        <v>179.04</v>
      </c>
      <c r="AI96" s="25">
        <f t="shared" si="28"/>
        <v>48</v>
      </c>
      <c r="AJ96" s="34">
        <v>0</v>
      </c>
      <c r="AK96" s="25">
        <v>48</v>
      </c>
      <c r="AL96" s="112">
        <f t="shared" si="41"/>
        <v>5.3712</v>
      </c>
      <c r="AM96" s="35">
        <f t="shared" si="29"/>
        <v>73.190348525469176</v>
      </c>
      <c r="AN96" s="36">
        <f t="shared" si="30"/>
        <v>5</v>
      </c>
      <c r="AO96" s="35">
        <f t="shared" si="31"/>
        <v>26.809651474530831</v>
      </c>
      <c r="AP96" s="30">
        <f t="shared" si="32"/>
        <v>233.125</v>
      </c>
      <c r="AQ96" s="107">
        <f t="shared" si="33"/>
        <v>0</v>
      </c>
      <c r="AR96" s="109">
        <f t="shared" si="34"/>
        <v>100</v>
      </c>
      <c r="AS96" s="34">
        <f t="shared" si="35"/>
        <v>10</v>
      </c>
      <c r="AT96" s="37">
        <v>0</v>
      </c>
      <c r="AU96" s="38">
        <f t="shared" si="36"/>
        <v>0</v>
      </c>
      <c r="AV96" s="37">
        <v>0</v>
      </c>
      <c r="AW96" s="66" t="s">
        <v>432</v>
      </c>
      <c r="AX96" s="37">
        <v>2</v>
      </c>
      <c r="AY96" s="37">
        <f t="shared" si="37"/>
        <v>16</v>
      </c>
      <c r="AZ96" s="37">
        <v>5</v>
      </c>
      <c r="BA96" s="37">
        <f t="shared" si="38"/>
        <v>40</v>
      </c>
      <c r="BB96" s="37">
        <v>0</v>
      </c>
      <c r="BC96" s="37">
        <v>6</v>
      </c>
      <c r="BD96" s="37">
        <v>0</v>
      </c>
      <c r="BE96" s="37" t="s">
        <v>428</v>
      </c>
      <c r="BF96" s="37" t="s">
        <v>429</v>
      </c>
      <c r="BG96" s="127">
        <f t="shared" si="39"/>
        <v>35</v>
      </c>
      <c r="BH96" s="75">
        <v>23</v>
      </c>
      <c r="BI96" s="75">
        <v>58</v>
      </c>
    </row>
    <row r="97" spans="1:61" x14ac:dyDescent="0.3">
      <c r="A97" s="28" t="s">
        <v>4</v>
      </c>
      <c r="B97" s="28" t="s">
        <v>5</v>
      </c>
      <c r="C97" s="29" t="s">
        <v>23</v>
      </c>
      <c r="D97" s="29" t="s">
        <v>30</v>
      </c>
      <c r="E97" s="102">
        <v>1671</v>
      </c>
      <c r="F97" s="39">
        <v>149</v>
      </c>
      <c r="G97" s="36">
        <f t="shared" si="25"/>
        <v>10</v>
      </c>
      <c r="H97" s="29" t="s">
        <v>349</v>
      </c>
      <c r="I97" s="69">
        <f t="shared" si="26"/>
        <v>10</v>
      </c>
      <c r="J97" s="41">
        <v>1</v>
      </c>
      <c r="K97" s="41">
        <v>1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32">
        <v>0</v>
      </c>
      <c r="R97" s="41">
        <v>0</v>
      </c>
      <c r="S97" s="41">
        <v>0</v>
      </c>
      <c r="T97" s="41">
        <v>0</v>
      </c>
      <c r="U97" s="33">
        <v>3098</v>
      </c>
      <c r="V97" s="32">
        <v>1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31">
        <f t="shared" si="27"/>
        <v>1</v>
      </c>
      <c r="AH97" s="25">
        <f t="shared" si="40"/>
        <v>92.94</v>
      </c>
      <c r="AI97" s="25">
        <f t="shared" si="28"/>
        <v>27</v>
      </c>
      <c r="AJ97" s="34">
        <v>0</v>
      </c>
      <c r="AK97" s="25">
        <v>27</v>
      </c>
      <c r="AL97" s="112">
        <f t="shared" si="41"/>
        <v>2.7881999999999998</v>
      </c>
      <c r="AM97" s="35">
        <f t="shared" si="29"/>
        <v>70.948999354422199</v>
      </c>
      <c r="AN97" s="36">
        <f t="shared" si="30"/>
        <v>5</v>
      </c>
      <c r="AO97" s="35">
        <f t="shared" si="31"/>
        <v>29.05100064557779</v>
      </c>
      <c r="AP97" s="30">
        <f t="shared" si="32"/>
        <v>278.09694793536806</v>
      </c>
      <c r="AQ97" s="107">
        <f t="shared" si="33"/>
        <v>0</v>
      </c>
      <c r="AR97" s="109">
        <f t="shared" si="34"/>
        <v>100</v>
      </c>
      <c r="AS97" s="34">
        <f t="shared" si="35"/>
        <v>10</v>
      </c>
      <c r="AT97" s="37">
        <v>0</v>
      </c>
      <c r="AU97" s="38">
        <f t="shared" si="36"/>
        <v>0</v>
      </c>
      <c r="AV97" s="37">
        <v>0</v>
      </c>
      <c r="AW97" s="66" t="s">
        <v>432</v>
      </c>
      <c r="AX97" s="37">
        <v>1</v>
      </c>
      <c r="AY97" s="37">
        <f t="shared" si="37"/>
        <v>8</v>
      </c>
      <c r="AZ97" s="37">
        <v>2</v>
      </c>
      <c r="BA97" s="37">
        <f t="shared" si="38"/>
        <v>16</v>
      </c>
      <c r="BB97" s="37">
        <v>0</v>
      </c>
      <c r="BC97" s="37">
        <v>1</v>
      </c>
      <c r="BD97" s="37">
        <v>0</v>
      </c>
      <c r="BE97" s="37" t="s">
        <v>428</v>
      </c>
      <c r="BF97" s="37" t="s">
        <v>429</v>
      </c>
      <c r="BG97" s="127">
        <f t="shared" si="39"/>
        <v>35</v>
      </c>
      <c r="BH97" s="75">
        <v>12</v>
      </c>
      <c r="BI97" s="75">
        <v>31</v>
      </c>
    </row>
    <row r="98" spans="1:61" x14ac:dyDescent="0.3">
      <c r="A98" s="28" t="s">
        <v>269</v>
      </c>
      <c r="B98" s="28" t="s">
        <v>282</v>
      </c>
      <c r="C98" s="29" t="s">
        <v>294</v>
      </c>
      <c r="D98" s="29" t="s">
        <v>295</v>
      </c>
      <c r="E98" s="102">
        <v>3899</v>
      </c>
      <c r="F98" s="31">
        <v>145.9</v>
      </c>
      <c r="G98" s="36">
        <f t="shared" si="25"/>
        <v>10</v>
      </c>
      <c r="H98" s="29" t="s">
        <v>351</v>
      </c>
      <c r="I98" s="69">
        <f t="shared" si="26"/>
        <v>5</v>
      </c>
      <c r="J98" s="32">
        <v>1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3">
        <v>2389</v>
      </c>
      <c r="V98" s="32">
        <v>0</v>
      </c>
      <c r="W98" s="32">
        <v>0</v>
      </c>
      <c r="X98" s="32">
        <v>0</v>
      </c>
      <c r="Y98" s="32">
        <v>0</v>
      </c>
      <c r="Z98" s="32">
        <v>0</v>
      </c>
      <c r="AA98" s="32">
        <v>0</v>
      </c>
      <c r="AB98" s="32">
        <v>0</v>
      </c>
      <c r="AC98" s="32">
        <v>0</v>
      </c>
      <c r="AD98" s="32">
        <v>0</v>
      </c>
      <c r="AE98" s="32">
        <v>0</v>
      </c>
      <c r="AF98" s="32">
        <v>0</v>
      </c>
      <c r="AG98" s="31">
        <f t="shared" si="27"/>
        <v>0</v>
      </c>
      <c r="AH98" s="25">
        <f t="shared" si="40"/>
        <v>71.67</v>
      </c>
      <c r="AI98" s="25">
        <f t="shared" si="28"/>
        <v>19</v>
      </c>
      <c r="AJ98" s="34">
        <v>0</v>
      </c>
      <c r="AK98" s="25">
        <v>19</v>
      </c>
      <c r="AL98" s="112">
        <f t="shared" si="41"/>
        <v>2.1501000000000001</v>
      </c>
      <c r="AM98" s="35">
        <f t="shared" si="29"/>
        <v>73.489605134644904</v>
      </c>
      <c r="AN98" s="36">
        <f t="shared" si="30"/>
        <v>5</v>
      </c>
      <c r="AO98" s="35">
        <f t="shared" si="31"/>
        <v>26.510394865355096</v>
      </c>
      <c r="AP98" s="30">
        <f t="shared" si="32"/>
        <v>91.908181585021808</v>
      </c>
      <c r="AQ98" s="107">
        <f t="shared" si="33"/>
        <v>0</v>
      </c>
      <c r="AR98" s="109">
        <f t="shared" si="34"/>
        <v>100</v>
      </c>
      <c r="AS98" s="34">
        <f t="shared" si="35"/>
        <v>10</v>
      </c>
      <c r="AT98" s="37">
        <v>0</v>
      </c>
      <c r="AU98" s="38">
        <f t="shared" si="36"/>
        <v>0</v>
      </c>
      <c r="AV98" s="37">
        <v>0</v>
      </c>
      <c r="AW98" s="66"/>
      <c r="AX98" s="37">
        <v>1</v>
      </c>
      <c r="AY98" s="37">
        <f t="shared" si="37"/>
        <v>8</v>
      </c>
      <c r="AZ98" s="37">
        <v>2</v>
      </c>
      <c r="BA98" s="37">
        <f t="shared" si="38"/>
        <v>16</v>
      </c>
      <c r="BB98" s="37">
        <v>0</v>
      </c>
      <c r="BC98" s="37">
        <v>3</v>
      </c>
      <c r="BD98" s="37">
        <v>5</v>
      </c>
      <c r="BE98" s="37" t="s">
        <v>375</v>
      </c>
      <c r="BF98" s="37" t="s">
        <v>376</v>
      </c>
      <c r="BG98" s="127">
        <f t="shared" si="39"/>
        <v>35</v>
      </c>
      <c r="BH98" s="75">
        <v>10</v>
      </c>
      <c r="BI98" s="75">
        <v>14</v>
      </c>
    </row>
    <row r="99" spans="1:61" x14ac:dyDescent="0.3">
      <c r="A99" s="28" t="s">
        <v>269</v>
      </c>
      <c r="B99" s="28" t="s">
        <v>282</v>
      </c>
      <c r="C99" s="29" t="s">
        <v>283</v>
      </c>
      <c r="D99" s="29" t="s">
        <v>285</v>
      </c>
      <c r="E99" s="102">
        <v>6988</v>
      </c>
      <c r="F99" s="31">
        <v>382</v>
      </c>
      <c r="G99" s="36">
        <f t="shared" si="25"/>
        <v>10</v>
      </c>
      <c r="H99" s="29" t="s">
        <v>351</v>
      </c>
      <c r="I99" s="69">
        <f t="shared" si="26"/>
        <v>5</v>
      </c>
      <c r="J99" s="32">
        <v>2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3">
        <v>3940</v>
      </c>
      <c r="V99" s="32">
        <v>1</v>
      </c>
      <c r="W99" s="32">
        <v>0</v>
      </c>
      <c r="X99" s="32">
        <v>0</v>
      </c>
      <c r="Y99" s="32">
        <v>0</v>
      </c>
      <c r="Z99" s="32">
        <v>0</v>
      </c>
      <c r="AA99" s="32">
        <v>0</v>
      </c>
      <c r="AB99" s="32">
        <v>0</v>
      </c>
      <c r="AC99" s="32">
        <v>0</v>
      </c>
      <c r="AD99" s="32">
        <v>0</v>
      </c>
      <c r="AE99" s="32">
        <v>0</v>
      </c>
      <c r="AF99" s="32">
        <v>0</v>
      </c>
      <c r="AG99" s="31">
        <f t="shared" si="27"/>
        <v>1</v>
      </c>
      <c r="AH99" s="25">
        <f t="shared" si="40"/>
        <v>118.2</v>
      </c>
      <c r="AI99" s="25">
        <f t="shared" si="28"/>
        <v>53</v>
      </c>
      <c r="AJ99" s="34">
        <v>0</v>
      </c>
      <c r="AK99" s="25">
        <v>53</v>
      </c>
      <c r="AL99" s="112">
        <f t="shared" si="41"/>
        <v>3.5460000000000003</v>
      </c>
      <c r="AM99" s="35">
        <f t="shared" si="29"/>
        <v>55.160744500846029</v>
      </c>
      <c r="AN99" s="36">
        <f t="shared" si="30"/>
        <v>5</v>
      </c>
      <c r="AO99" s="35">
        <f t="shared" si="31"/>
        <v>44.839255499153971</v>
      </c>
      <c r="AP99" s="30">
        <f t="shared" si="32"/>
        <v>84.57355466514025</v>
      </c>
      <c r="AQ99" s="107">
        <f t="shared" si="33"/>
        <v>0</v>
      </c>
      <c r="AR99" s="109">
        <f t="shared" si="34"/>
        <v>100</v>
      </c>
      <c r="AS99" s="34">
        <f t="shared" si="35"/>
        <v>10</v>
      </c>
      <c r="AT99" s="37">
        <v>1</v>
      </c>
      <c r="AU99" s="38">
        <f t="shared" si="36"/>
        <v>14.310246136233541</v>
      </c>
      <c r="AV99" s="37">
        <v>0</v>
      </c>
      <c r="AW99" s="66"/>
      <c r="AX99" s="37">
        <v>6</v>
      </c>
      <c r="AY99" s="37">
        <f t="shared" si="37"/>
        <v>48</v>
      </c>
      <c r="AZ99" s="37">
        <v>8</v>
      </c>
      <c r="BA99" s="37">
        <f t="shared" si="38"/>
        <v>64</v>
      </c>
      <c r="BB99" s="37">
        <v>0</v>
      </c>
      <c r="BC99" s="37">
        <v>5</v>
      </c>
      <c r="BD99" s="37">
        <v>5</v>
      </c>
      <c r="BE99" s="37" t="s">
        <v>375</v>
      </c>
      <c r="BF99" s="37" t="s">
        <v>376</v>
      </c>
      <c r="BG99" s="127">
        <f t="shared" si="39"/>
        <v>35</v>
      </c>
      <c r="BH99" s="75">
        <v>19</v>
      </c>
      <c r="BI99" s="75">
        <v>26</v>
      </c>
    </row>
    <row r="100" spans="1:61" x14ac:dyDescent="0.3">
      <c r="A100" s="28" t="s">
        <v>269</v>
      </c>
      <c r="B100" s="28" t="s">
        <v>303</v>
      </c>
      <c r="C100" s="29" t="s">
        <v>306</v>
      </c>
      <c r="D100" s="29" t="s">
        <v>309</v>
      </c>
      <c r="E100" s="102">
        <v>7686</v>
      </c>
      <c r="F100" s="31">
        <v>189.6</v>
      </c>
      <c r="G100" s="36">
        <f t="shared" si="25"/>
        <v>10</v>
      </c>
      <c r="H100" s="29" t="s">
        <v>351</v>
      </c>
      <c r="I100" s="69">
        <f t="shared" si="26"/>
        <v>5</v>
      </c>
      <c r="J100" s="32">
        <v>3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3">
        <v>4282</v>
      </c>
      <c r="V100" s="32">
        <v>1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2">
        <v>0</v>
      </c>
      <c r="AC100" s="32">
        <v>0</v>
      </c>
      <c r="AD100" s="32">
        <v>0</v>
      </c>
      <c r="AE100" s="32">
        <v>0</v>
      </c>
      <c r="AF100" s="32">
        <v>0</v>
      </c>
      <c r="AG100" s="31">
        <f t="shared" si="27"/>
        <v>1</v>
      </c>
      <c r="AH100" s="25">
        <f>+(U100*5)/100</f>
        <v>214.1</v>
      </c>
      <c r="AI100" s="25">
        <f t="shared" si="28"/>
        <v>72</v>
      </c>
      <c r="AJ100" s="34">
        <v>0</v>
      </c>
      <c r="AK100" s="25">
        <v>72</v>
      </c>
      <c r="AL100" s="112">
        <f>(AH100*5)/100</f>
        <v>10.705</v>
      </c>
      <c r="AM100" s="35">
        <f t="shared" si="29"/>
        <v>66.370854740775343</v>
      </c>
      <c r="AN100" s="36">
        <f t="shared" si="30"/>
        <v>5</v>
      </c>
      <c r="AO100" s="35">
        <f t="shared" si="31"/>
        <v>33.629145259224664</v>
      </c>
      <c r="AP100" s="30">
        <f t="shared" si="32"/>
        <v>139.27920895134008</v>
      </c>
      <c r="AQ100" s="107">
        <f t="shared" si="33"/>
        <v>0</v>
      </c>
      <c r="AR100" s="109">
        <f t="shared" si="34"/>
        <v>100</v>
      </c>
      <c r="AS100" s="34">
        <f t="shared" si="35"/>
        <v>10</v>
      </c>
      <c r="AT100" s="37">
        <v>1</v>
      </c>
      <c r="AU100" s="38">
        <f t="shared" si="36"/>
        <v>13.010668748373666</v>
      </c>
      <c r="AV100" s="37">
        <v>0</v>
      </c>
      <c r="AW100" s="66"/>
      <c r="AX100" s="37">
        <v>1</v>
      </c>
      <c r="AY100" s="37">
        <f t="shared" si="37"/>
        <v>8</v>
      </c>
      <c r="AZ100" s="37">
        <v>2</v>
      </c>
      <c r="BA100" s="37">
        <f t="shared" si="38"/>
        <v>16</v>
      </c>
      <c r="BB100" s="37">
        <v>0</v>
      </c>
      <c r="BC100" s="37">
        <v>5</v>
      </c>
      <c r="BD100" s="37">
        <v>5</v>
      </c>
      <c r="BE100" s="37" t="s">
        <v>375</v>
      </c>
      <c r="BF100" s="37" t="s">
        <v>376</v>
      </c>
      <c r="BG100" s="127">
        <f t="shared" si="39"/>
        <v>35</v>
      </c>
      <c r="BH100" s="75">
        <v>43</v>
      </c>
      <c r="BI100" s="75">
        <v>77</v>
      </c>
    </row>
    <row r="101" spans="1:61" ht="21" customHeight="1" x14ac:dyDescent="0.3">
      <c r="A101" s="28" t="s">
        <v>160</v>
      </c>
      <c r="B101" s="28" t="s">
        <v>242</v>
      </c>
      <c r="C101" s="29" t="s">
        <v>231</v>
      </c>
      <c r="D101" s="29" t="s">
        <v>252</v>
      </c>
      <c r="E101" s="102">
        <v>6332</v>
      </c>
      <c r="F101" s="30">
        <v>226.1</v>
      </c>
      <c r="G101" s="36">
        <f t="shared" si="25"/>
        <v>10</v>
      </c>
      <c r="H101" s="29" t="s">
        <v>351</v>
      </c>
      <c r="I101" s="69">
        <f t="shared" si="26"/>
        <v>5</v>
      </c>
      <c r="J101" s="32">
        <v>2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3">
        <v>4808</v>
      </c>
      <c r="V101" s="32">
        <v>1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  <c r="AB101" s="32">
        <v>0</v>
      </c>
      <c r="AC101" s="32">
        <v>0</v>
      </c>
      <c r="AD101" s="32">
        <v>0</v>
      </c>
      <c r="AE101" s="32">
        <v>0</v>
      </c>
      <c r="AF101" s="32">
        <v>0</v>
      </c>
      <c r="AG101" s="31">
        <f t="shared" si="27"/>
        <v>1</v>
      </c>
      <c r="AH101" s="25">
        <f t="shared" ref="AH101:AH107" si="42">+(U101*3)/100</f>
        <v>144.24</v>
      </c>
      <c r="AI101" s="25">
        <f t="shared" si="28"/>
        <v>71</v>
      </c>
      <c r="AJ101" s="34">
        <v>0</v>
      </c>
      <c r="AK101" s="25">
        <v>71</v>
      </c>
      <c r="AL101" s="112">
        <f t="shared" ref="AL101:AL107" si="43">(AH101*3)/100</f>
        <v>4.3272000000000004</v>
      </c>
      <c r="AM101" s="35">
        <f t="shared" si="29"/>
        <v>50.776483638380476</v>
      </c>
      <c r="AN101" s="36">
        <f t="shared" si="30"/>
        <v>5</v>
      </c>
      <c r="AO101" s="35">
        <f t="shared" si="31"/>
        <v>49.223516361619517</v>
      </c>
      <c r="AP101" s="30">
        <f t="shared" si="32"/>
        <v>113.89766266582438</v>
      </c>
      <c r="AQ101" s="107">
        <f t="shared" si="33"/>
        <v>0</v>
      </c>
      <c r="AR101" s="109">
        <f t="shared" si="34"/>
        <v>100</v>
      </c>
      <c r="AS101" s="34">
        <f t="shared" si="35"/>
        <v>10</v>
      </c>
      <c r="AT101" s="37">
        <v>0</v>
      </c>
      <c r="AU101" s="38">
        <f t="shared" si="36"/>
        <v>0</v>
      </c>
      <c r="AV101" s="37">
        <v>0</v>
      </c>
      <c r="AW101" s="66" t="s">
        <v>400</v>
      </c>
      <c r="AX101" s="37">
        <v>3</v>
      </c>
      <c r="AY101" s="37">
        <f t="shared" si="37"/>
        <v>24</v>
      </c>
      <c r="AZ101" s="37">
        <v>5</v>
      </c>
      <c r="BA101" s="37">
        <f t="shared" si="38"/>
        <v>40</v>
      </c>
      <c r="BB101" s="37">
        <v>0</v>
      </c>
      <c r="BC101" s="37">
        <v>5</v>
      </c>
      <c r="BD101" s="37">
        <v>5</v>
      </c>
      <c r="BE101" s="37" t="s">
        <v>375</v>
      </c>
      <c r="BF101" s="37" t="s">
        <v>376</v>
      </c>
      <c r="BG101" s="127">
        <f t="shared" si="39"/>
        <v>35</v>
      </c>
      <c r="BH101" s="75">
        <v>62</v>
      </c>
      <c r="BI101" s="75">
        <v>141</v>
      </c>
    </row>
    <row r="102" spans="1:61" x14ac:dyDescent="0.3">
      <c r="A102" s="28" t="s">
        <v>160</v>
      </c>
      <c r="B102" s="28" t="s">
        <v>186</v>
      </c>
      <c r="C102" s="29" t="s">
        <v>193</v>
      </c>
      <c r="D102" s="29" t="s">
        <v>195</v>
      </c>
      <c r="E102" s="102">
        <v>4229</v>
      </c>
      <c r="F102" s="30">
        <v>227.1</v>
      </c>
      <c r="G102" s="36">
        <f t="shared" si="25"/>
        <v>10</v>
      </c>
      <c r="H102" s="29" t="s">
        <v>349</v>
      </c>
      <c r="I102" s="69">
        <f t="shared" si="26"/>
        <v>10</v>
      </c>
      <c r="J102" s="32">
        <v>1</v>
      </c>
      <c r="K102" s="32">
        <v>1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3">
        <v>5047</v>
      </c>
      <c r="V102" s="32">
        <v>2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2">
        <v>0</v>
      </c>
      <c r="AC102" s="32">
        <v>0</v>
      </c>
      <c r="AD102" s="32">
        <v>0</v>
      </c>
      <c r="AE102" s="32">
        <v>0</v>
      </c>
      <c r="AF102" s="32">
        <v>0</v>
      </c>
      <c r="AG102" s="31">
        <f t="shared" si="27"/>
        <v>2</v>
      </c>
      <c r="AH102" s="25">
        <f t="shared" si="42"/>
        <v>151.41</v>
      </c>
      <c r="AI102" s="25">
        <f t="shared" si="28"/>
        <v>44</v>
      </c>
      <c r="AJ102" s="34">
        <v>0</v>
      </c>
      <c r="AK102" s="25">
        <v>44</v>
      </c>
      <c r="AL102" s="112">
        <f t="shared" si="43"/>
        <v>4.5423</v>
      </c>
      <c r="AM102" s="35">
        <f t="shared" si="29"/>
        <v>70.939832243577044</v>
      </c>
      <c r="AN102" s="36">
        <f t="shared" si="30"/>
        <v>5</v>
      </c>
      <c r="AO102" s="35">
        <f t="shared" si="31"/>
        <v>29.060167756422956</v>
      </c>
      <c r="AP102" s="30">
        <f t="shared" si="32"/>
        <v>179.01395128872073</v>
      </c>
      <c r="AQ102" s="107">
        <f t="shared" si="33"/>
        <v>0</v>
      </c>
      <c r="AR102" s="109">
        <f t="shared" si="34"/>
        <v>100</v>
      </c>
      <c r="AS102" s="34">
        <f t="shared" si="35"/>
        <v>10</v>
      </c>
      <c r="AT102" s="37">
        <v>0</v>
      </c>
      <c r="AU102" s="38">
        <f t="shared" si="36"/>
        <v>0</v>
      </c>
      <c r="AV102" s="37">
        <v>0</v>
      </c>
      <c r="AW102" s="66" t="s">
        <v>385</v>
      </c>
      <c r="AX102" s="37">
        <v>3</v>
      </c>
      <c r="AY102" s="37">
        <f t="shared" ref="AY102:AY133" si="44">+AX102*8</f>
        <v>24</v>
      </c>
      <c r="AZ102" s="37">
        <v>2</v>
      </c>
      <c r="BA102" s="37">
        <f t="shared" ref="BA102:BA133" si="45">+AZ102*8</f>
        <v>16</v>
      </c>
      <c r="BB102" s="48">
        <v>0</v>
      </c>
      <c r="BC102" s="48">
        <v>4</v>
      </c>
      <c r="BD102" s="48">
        <v>0</v>
      </c>
      <c r="BE102" s="48" t="s">
        <v>375</v>
      </c>
      <c r="BF102" s="48" t="s">
        <v>375</v>
      </c>
      <c r="BG102" s="127">
        <f t="shared" si="39"/>
        <v>35</v>
      </c>
      <c r="BH102" s="75">
        <v>15</v>
      </c>
      <c r="BI102" s="75">
        <v>13</v>
      </c>
    </row>
    <row r="103" spans="1:61" x14ac:dyDescent="0.3">
      <c r="A103" s="28" t="s">
        <v>105</v>
      </c>
      <c r="B103" s="28" t="s">
        <v>122</v>
      </c>
      <c r="C103" s="29" t="s">
        <v>127</v>
      </c>
      <c r="D103" s="29" t="s">
        <v>130</v>
      </c>
      <c r="E103" s="102">
        <v>23564</v>
      </c>
      <c r="F103" s="30">
        <v>556.79999999999995</v>
      </c>
      <c r="G103" s="36">
        <f t="shared" si="25"/>
        <v>10</v>
      </c>
      <c r="H103" s="29" t="s">
        <v>352</v>
      </c>
      <c r="I103" s="69">
        <f t="shared" si="26"/>
        <v>3</v>
      </c>
      <c r="J103" s="32">
        <v>2</v>
      </c>
      <c r="K103" s="32">
        <v>0</v>
      </c>
      <c r="L103" s="32">
        <v>0</v>
      </c>
      <c r="M103" s="32">
        <v>1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3">
        <v>7038</v>
      </c>
      <c r="V103" s="32">
        <v>72</v>
      </c>
      <c r="W103" s="32">
        <v>0</v>
      </c>
      <c r="X103" s="32">
        <v>3</v>
      </c>
      <c r="Y103" s="32">
        <v>0</v>
      </c>
      <c r="Z103" s="32">
        <v>2</v>
      </c>
      <c r="AA103" s="32">
        <v>0</v>
      </c>
      <c r="AB103" s="32">
        <v>1</v>
      </c>
      <c r="AC103" s="32">
        <v>0</v>
      </c>
      <c r="AD103" s="32">
        <v>0</v>
      </c>
      <c r="AE103" s="32">
        <v>0</v>
      </c>
      <c r="AF103" s="32">
        <v>0</v>
      </c>
      <c r="AG103" s="31">
        <f t="shared" si="27"/>
        <v>78</v>
      </c>
      <c r="AH103" s="25">
        <f t="shared" si="42"/>
        <v>211.14</v>
      </c>
      <c r="AI103" s="25">
        <f t="shared" si="28"/>
        <v>46</v>
      </c>
      <c r="AJ103" s="34">
        <v>2</v>
      </c>
      <c r="AK103" s="25">
        <v>44</v>
      </c>
      <c r="AL103" s="112">
        <f t="shared" si="43"/>
        <v>6.3341999999999992</v>
      </c>
      <c r="AM103" s="35">
        <f t="shared" si="29"/>
        <v>78.213507625272328</v>
      </c>
      <c r="AN103" s="36">
        <f t="shared" si="30"/>
        <v>8</v>
      </c>
      <c r="AO103" s="35">
        <f t="shared" si="31"/>
        <v>21.786492374727668</v>
      </c>
      <c r="AP103" s="30">
        <f t="shared" si="32"/>
        <v>44.801391953827874</v>
      </c>
      <c r="AQ103" s="107">
        <f t="shared" si="33"/>
        <v>8.4875233406891866</v>
      </c>
      <c r="AR103" s="109">
        <f t="shared" si="34"/>
        <v>81.055224021975945</v>
      </c>
      <c r="AS103" s="34">
        <f t="shared" si="35"/>
        <v>8</v>
      </c>
      <c r="AT103" s="37">
        <v>6</v>
      </c>
      <c r="AU103" s="38">
        <f t="shared" si="36"/>
        <v>25.462570022067563</v>
      </c>
      <c r="AV103" s="37">
        <v>0</v>
      </c>
      <c r="AW103" s="66"/>
      <c r="AX103" s="37">
        <v>12</v>
      </c>
      <c r="AY103" s="37">
        <f t="shared" si="44"/>
        <v>96</v>
      </c>
      <c r="AZ103" s="37">
        <v>36</v>
      </c>
      <c r="BA103" s="37">
        <f t="shared" si="45"/>
        <v>288</v>
      </c>
      <c r="BB103" s="37">
        <v>0</v>
      </c>
      <c r="BC103" s="37">
        <v>31</v>
      </c>
      <c r="BD103" s="37">
        <v>5</v>
      </c>
      <c r="BE103" s="37" t="s">
        <v>429</v>
      </c>
      <c r="BF103" s="37" t="s">
        <v>429</v>
      </c>
      <c r="BG103" s="127">
        <f t="shared" si="39"/>
        <v>34</v>
      </c>
      <c r="BH103" s="75">
        <v>28</v>
      </c>
      <c r="BI103" s="75">
        <v>32</v>
      </c>
    </row>
    <row r="104" spans="1:61" x14ac:dyDescent="0.3">
      <c r="A104" s="28" t="s">
        <v>105</v>
      </c>
      <c r="B104" s="28" t="s">
        <v>122</v>
      </c>
      <c r="C104" s="29" t="s">
        <v>122</v>
      </c>
      <c r="D104" s="29" t="s">
        <v>138</v>
      </c>
      <c r="E104" s="102">
        <v>264091</v>
      </c>
      <c r="F104" s="30">
        <v>660.2</v>
      </c>
      <c r="G104" s="36">
        <f t="shared" si="25"/>
        <v>10</v>
      </c>
      <c r="H104" s="29" t="s">
        <v>352</v>
      </c>
      <c r="I104" s="69">
        <f t="shared" si="26"/>
        <v>3</v>
      </c>
      <c r="J104" s="32">
        <v>9</v>
      </c>
      <c r="K104" s="32">
        <v>5</v>
      </c>
      <c r="L104" s="32">
        <v>6</v>
      </c>
      <c r="M104" s="32">
        <v>1</v>
      </c>
      <c r="N104" s="32">
        <v>3</v>
      </c>
      <c r="O104" s="32">
        <v>0</v>
      </c>
      <c r="P104" s="32">
        <v>0</v>
      </c>
      <c r="Q104" s="32">
        <v>2</v>
      </c>
      <c r="R104" s="32">
        <v>0</v>
      </c>
      <c r="S104" s="32">
        <v>0</v>
      </c>
      <c r="T104" s="32">
        <v>0</v>
      </c>
      <c r="U104" s="33">
        <v>200676</v>
      </c>
      <c r="V104" s="32">
        <v>0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32">
        <v>0</v>
      </c>
      <c r="AC104" s="32">
        <v>0</v>
      </c>
      <c r="AD104" s="32">
        <v>0</v>
      </c>
      <c r="AE104" s="32">
        <v>0</v>
      </c>
      <c r="AF104" s="32">
        <v>0</v>
      </c>
      <c r="AG104" s="31">
        <f t="shared" si="27"/>
        <v>0</v>
      </c>
      <c r="AH104" s="25">
        <f t="shared" si="42"/>
        <v>6020.28</v>
      </c>
      <c r="AI104" s="25">
        <f t="shared" si="28"/>
        <v>3217</v>
      </c>
      <c r="AJ104" s="34">
        <v>52</v>
      </c>
      <c r="AK104" s="25">
        <v>3165</v>
      </c>
      <c r="AL104" s="112">
        <f t="shared" si="43"/>
        <v>180.60839999999999</v>
      </c>
      <c r="AM104" s="35">
        <f t="shared" si="29"/>
        <v>46.563947191824958</v>
      </c>
      <c r="AN104" s="36">
        <f t="shared" si="30"/>
        <v>3</v>
      </c>
      <c r="AO104" s="35">
        <f t="shared" si="31"/>
        <v>53.436052808175042</v>
      </c>
      <c r="AP104" s="30">
        <f t="shared" si="32"/>
        <v>113.98116558307552</v>
      </c>
      <c r="AQ104" s="107">
        <f t="shared" si="33"/>
        <v>19.690182550711686</v>
      </c>
      <c r="AR104" s="109">
        <f t="shared" si="34"/>
        <v>82.725055977462844</v>
      </c>
      <c r="AS104" s="34">
        <f t="shared" si="35"/>
        <v>8</v>
      </c>
      <c r="AT104" s="37">
        <v>81</v>
      </c>
      <c r="AU104" s="38">
        <f t="shared" si="36"/>
        <v>30.671245896300899</v>
      </c>
      <c r="AV104" s="37">
        <v>6</v>
      </c>
      <c r="AW104" s="66"/>
      <c r="AX104" s="37">
        <v>562</v>
      </c>
      <c r="AY104" s="37">
        <f t="shared" si="44"/>
        <v>4496</v>
      </c>
      <c r="AZ104" s="37">
        <v>509</v>
      </c>
      <c r="BA104" s="37">
        <f t="shared" si="45"/>
        <v>4072</v>
      </c>
      <c r="BB104" s="37">
        <v>10</v>
      </c>
      <c r="BC104" s="37">
        <v>7</v>
      </c>
      <c r="BD104" s="37">
        <v>10</v>
      </c>
      <c r="BE104" s="37" t="s">
        <v>375</v>
      </c>
      <c r="BF104" s="37" t="s">
        <v>429</v>
      </c>
      <c r="BG104" s="127">
        <f t="shared" si="39"/>
        <v>34</v>
      </c>
      <c r="BH104" s="75">
        <v>1980</v>
      </c>
      <c r="BI104" s="75">
        <v>3224</v>
      </c>
    </row>
    <row r="105" spans="1:61" x14ac:dyDescent="0.3">
      <c r="A105" s="28" t="s">
        <v>4</v>
      </c>
      <c r="B105" s="28" t="s">
        <v>5</v>
      </c>
      <c r="C105" s="29" t="s">
        <v>38</v>
      </c>
      <c r="D105" s="29" t="s">
        <v>41</v>
      </c>
      <c r="E105" s="102">
        <v>10214</v>
      </c>
      <c r="F105" s="30">
        <v>76.5</v>
      </c>
      <c r="G105" s="36">
        <f t="shared" si="25"/>
        <v>8</v>
      </c>
      <c r="H105" s="29" t="s">
        <v>349</v>
      </c>
      <c r="I105" s="69">
        <f t="shared" si="26"/>
        <v>10</v>
      </c>
      <c r="J105" s="41">
        <v>3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32">
        <v>0</v>
      </c>
      <c r="R105" s="41">
        <v>0</v>
      </c>
      <c r="S105" s="41">
        <v>0</v>
      </c>
      <c r="T105" s="41">
        <v>0</v>
      </c>
      <c r="U105" s="33">
        <v>6618</v>
      </c>
      <c r="V105" s="32">
        <v>3</v>
      </c>
      <c r="W105" s="41">
        <v>0</v>
      </c>
      <c r="X105" s="41">
        <v>0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31">
        <f t="shared" si="27"/>
        <v>3</v>
      </c>
      <c r="AH105" s="25">
        <f t="shared" si="42"/>
        <v>198.54</v>
      </c>
      <c r="AI105" s="25">
        <f t="shared" si="28"/>
        <v>47</v>
      </c>
      <c r="AJ105" s="34">
        <v>1</v>
      </c>
      <c r="AK105" s="25">
        <v>46</v>
      </c>
      <c r="AL105" s="112">
        <f t="shared" si="43"/>
        <v>5.9561999999999999</v>
      </c>
      <c r="AM105" s="35">
        <f t="shared" si="29"/>
        <v>76.327188475873868</v>
      </c>
      <c r="AN105" s="36">
        <f t="shared" si="30"/>
        <v>8</v>
      </c>
      <c r="AO105" s="35">
        <f t="shared" si="31"/>
        <v>23.672811524126121</v>
      </c>
      <c r="AP105" s="30">
        <f t="shared" si="32"/>
        <v>97.190131192480905</v>
      </c>
      <c r="AQ105" s="107">
        <f t="shared" si="33"/>
        <v>9.7904836498923036</v>
      </c>
      <c r="AR105" s="109">
        <f t="shared" si="34"/>
        <v>89.926463181222928</v>
      </c>
      <c r="AS105" s="34">
        <f t="shared" si="35"/>
        <v>8</v>
      </c>
      <c r="AT105" s="37">
        <v>2</v>
      </c>
      <c r="AU105" s="38">
        <f t="shared" si="36"/>
        <v>19.580967299784607</v>
      </c>
      <c r="AV105" s="37">
        <v>0</v>
      </c>
      <c r="AW105" s="66" t="s">
        <v>435</v>
      </c>
      <c r="AX105" s="37">
        <v>2</v>
      </c>
      <c r="AY105" s="37">
        <f t="shared" si="44"/>
        <v>16</v>
      </c>
      <c r="AZ105" s="37">
        <v>6</v>
      </c>
      <c r="BA105" s="37">
        <f t="shared" si="45"/>
        <v>48</v>
      </c>
      <c r="BB105" s="37">
        <v>0</v>
      </c>
      <c r="BC105" s="37">
        <v>10</v>
      </c>
      <c r="BD105" s="37">
        <v>0</v>
      </c>
      <c r="BE105" s="37" t="s">
        <v>428</v>
      </c>
      <c r="BF105" s="37" t="s">
        <v>429</v>
      </c>
      <c r="BG105" s="127">
        <f t="shared" si="39"/>
        <v>34</v>
      </c>
      <c r="BH105" s="75">
        <v>59</v>
      </c>
      <c r="BI105" s="75">
        <v>77</v>
      </c>
    </row>
    <row r="106" spans="1:61" x14ac:dyDescent="0.3">
      <c r="A106" s="28" t="s">
        <v>4</v>
      </c>
      <c r="B106" s="28" t="s">
        <v>5</v>
      </c>
      <c r="C106" s="29" t="s">
        <v>23</v>
      </c>
      <c r="D106" s="29" t="s">
        <v>27</v>
      </c>
      <c r="E106" s="102">
        <v>4637</v>
      </c>
      <c r="F106" s="30">
        <v>114.7</v>
      </c>
      <c r="G106" s="36">
        <f t="shared" si="25"/>
        <v>10</v>
      </c>
      <c r="H106" s="29" t="s">
        <v>350</v>
      </c>
      <c r="I106" s="69">
        <f t="shared" si="26"/>
        <v>8</v>
      </c>
      <c r="J106" s="41">
        <v>2</v>
      </c>
      <c r="K106" s="41">
        <v>1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32">
        <v>0</v>
      </c>
      <c r="R106" s="41">
        <v>0</v>
      </c>
      <c r="S106" s="41">
        <v>0</v>
      </c>
      <c r="T106" s="41">
        <v>0</v>
      </c>
      <c r="U106" s="33">
        <v>6503</v>
      </c>
      <c r="V106" s="32">
        <v>3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31">
        <f t="shared" si="27"/>
        <v>3</v>
      </c>
      <c r="AH106" s="25">
        <f t="shared" si="42"/>
        <v>195.09</v>
      </c>
      <c r="AI106" s="25">
        <f t="shared" si="28"/>
        <v>29</v>
      </c>
      <c r="AJ106" s="34">
        <v>1</v>
      </c>
      <c r="AK106" s="25">
        <v>28</v>
      </c>
      <c r="AL106" s="112">
        <f t="shared" si="43"/>
        <v>5.8526999999999996</v>
      </c>
      <c r="AM106" s="35">
        <f t="shared" si="29"/>
        <v>85.135065867035735</v>
      </c>
      <c r="AN106" s="36">
        <f t="shared" si="30"/>
        <v>8</v>
      </c>
      <c r="AO106" s="35">
        <f t="shared" si="31"/>
        <v>14.864934132964272</v>
      </c>
      <c r="AP106" s="30">
        <f t="shared" si="32"/>
        <v>210.36230321328443</v>
      </c>
      <c r="AQ106" s="107">
        <f t="shared" si="33"/>
        <v>21.565667457407809</v>
      </c>
      <c r="AR106" s="109">
        <f t="shared" si="34"/>
        <v>89.74832128761085</v>
      </c>
      <c r="AS106" s="34">
        <f t="shared" si="35"/>
        <v>8</v>
      </c>
      <c r="AT106" s="37">
        <v>0</v>
      </c>
      <c r="AU106" s="38">
        <f t="shared" si="36"/>
        <v>0</v>
      </c>
      <c r="AV106" s="37">
        <v>0</v>
      </c>
      <c r="AW106" s="66" t="s">
        <v>436</v>
      </c>
      <c r="AX106" s="37">
        <v>1</v>
      </c>
      <c r="AY106" s="37">
        <f t="shared" si="44"/>
        <v>8</v>
      </c>
      <c r="AZ106" s="37">
        <v>4</v>
      </c>
      <c r="BA106" s="37">
        <f t="shared" si="45"/>
        <v>32</v>
      </c>
      <c r="BB106" s="37">
        <v>0</v>
      </c>
      <c r="BC106" s="37">
        <v>7</v>
      </c>
      <c r="BD106" s="37">
        <v>0</v>
      </c>
      <c r="BE106" s="37" t="s">
        <v>428</v>
      </c>
      <c r="BF106" s="37" t="s">
        <v>429</v>
      </c>
      <c r="BG106" s="127">
        <f t="shared" si="39"/>
        <v>34</v>
      </c>
      <c r="BH106" s="75">
        <v>42</v>
      </c>
      <c r="BI106" s="75">
        <v>56</v>
      </c>
    </row>
    <row r="107" spans="1:61" x14ac:dyDescent="0.3">
      <c r="A107" s="28" t="s">
        <v>4</v>
      </c>
      <c r="B107" s="28" t="s">
        <v>5</v>
      </c>
      <c r="C107" s="29" t="s">
        <v>5</v>
      </c>
      <c r="D107" s="29" t="s">
        <v>15</v>
      </c>
      <c r="E107" s="102">
        <v>857</v>
      </c>
      <c r="F107" s="30">
        <v>77.900000000000006</v>
      </c>
      <c r="G107" s="36">
        <f t="shared" si="25"/>
        <v>8</v>
      </c>
      <c r="H107" s="29" t="s">
        <v>350</v>
      </c>
      <c r="I107" s="69">
        <f t="shared" si="26"/>
        <v>8</v>
      </c>
      <c r="J107" s="41">
        <v>1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32">
        <v>0</v>
      </c>
      <c r="R107" s="41">
        <v>0</v>
      </c>
      <c r="S107" s="41">
        <v>0</v>
      </c>
      <c r="T107" s="41">
        <v>0</v>
      </c>
      <c r="U107" s="33">
        <v>1700</v>
      </c>
      <c r="V107" s="32">
        <v>0</v>
      </c>
      <c r="W107" s="41">
        <v>0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31">
        <f t="shared" si="27"/>
        <v>0</v>
      </c>
      <c r="AH107" s="25">
        <f t="shared" si="42"/>
        <v>51</v>
      </c>
      <c r="AI107" s="25">
        <f t="shared" si="28"/>
        <v>5</v>
      </c>
      <c r="AJ107" s="34">
        <v>0</v>
      </c>
      <c r="AK107" s="25">
        <v>5</v>
      </c>
      <c r="AL107" s="112">
        <f t="shared" si="43"/>
        <v>1.53</v>
      </c>
      <c r="AM107" s="35">
        <f t="shared" si="29"/>
        <v>90.196078431372555</v>
      </c>
      <c r="AN107" s="36">
        <f t="shared" si="30"/>
        <v>8</v>
      </c>
      <c r="AO107" s="35">
        <f t="shared" si="31"/>
        <v>9.8039215686274517</v>
      </c>
      <c r="AP107" s="30">
        <f t="shared" si="32"/>
        <v>297.54959159859976</v>
      </c>
      <c r="AQ107" s="107">
        <f t="shared" si="33"/>
        <v>0</v>
      </c>
      <c r="AR107" s="109">
        <f t="shared" si="34"/>
        <v>100</v>
      </c>
      <c r="AS107" s="34">
        <f t="shared" si="35"/>
        <v>10</v>
      </c>
      <c r="AT107" s="37">
        <v>0</v>
      </c>
      <c r="AU107" s="38">
        <f t="shared" si="36"/>
        <v>0</v>
      </c>
      <c r="AV107" s="37">
        <v>0</v>
      </c>
      <c r="AW107" s="66" t="s">
        <v>437</v>
      </c>
      <c r="AX107" s="37">
        <v>1</v>
      </c>
      <c r="AY107" s="37">
        <f t="shared" si="44"/>
        <v>8</v>
      </c>
      <c r="AZ107" s="37">
        <v>2</v>
      </c>
      <c r="BA107" s="37">
        <f t="shared" si="45"/>
        <v>16</v>
      </c>
      <c r="BB107" s="37">
        <v>0</v>
      </c>
      <c r="BC107" s="37">
        <v>1</v>
      </c>
      <c r="BD107" s="37">
        <v>0</v>
      </c>
      <c r="BE107" s="37" t="s">
        <v>428</v>
      </c>
      <c r="BF107" s="37" t="s">
        <v>429</v>
      </c>
      <c r="BG107" s="127">
        <f t="shared" si="39"/>
        <v>34</v>
      </c>
      <c r="BH107" s="75">
        <v>5</v>
      </c>
      <c r="BI107" s="75">
        <v>27</v>
      </c>
    </row>
    <row r="108" spans="1:61" x14ac:dyDescent="0.3">
      <c r="A108" s="28" t="s">
        <v>4</v>
      </c>
      <c r="B108" s="28" t="s">
        <v>43</v>
      </c>
      <c r="C108" s="29" t="s">
        <v>64</v>
      </c>
      <c r="D108" s="29" t="s">
        <v>65</v>
      </c>
      <c r="E108" s="102">
        <v>11796</v>
      </c>
      <c r="F108" s="39">
        <v>122</v>
      </c>
      <c r="G108" s="36">
        <f t="shared" si="25"/>
        <v>10</v>
      </c>
      <c r="H108" s="29" t="s">
        <v>350</v>
      </c>
      <c r="I108" s="69">
        <f t="shared" si="26"/>
        <v>8</v>
      </c>
      <c r="J108" s="45">
        <v>3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32">
        <v>0</v>
      </c>
      <c r="R108" s="45">
        <v>0</v>
      </c>
      <c r="S108" s="45">
        <v>0</v>
      </c>
      <c r="T108" s="45">
        <v>0</v>
      </c>
      <c r="U108" s="33">
        <v>6028</v>
      </c>
      <c r="V108" s="32">
        <v>0</v>
      </c>
      <c r="W108" s="41">
        <v>0</v>
      </c>
      <c r="X108" s="41">
        <v>0</v>
      </c>
      <c r="Y108" s="41">
        <v>0</v>
      </c>
      <c r="Z108" s="43">
        <v>0</v>
      </c>
      <c r="AA108" s="43">
        <v>0</v>
      </c>
      <c r="AB108" s="43">
        <v>0</v>
      </c>
      <c r="AC108" s="43">
        <v>0</v>
      </c>
      <c r="AD108" s="43">
        <v>0</v>
      </c>
      <c r="AE108" s="43">
        <v>0</v>
      </c>
      <c r="AF108" s="43">
        <v>0</v>
      </c>
      <c r="AG108" s="31">
        <f t="shared" si="27"/>
        <v>0</v>
      </c>
      <c r="AH108" s="25">
        <f t="shared" ref="AH108:AH117" si="46">+(U108*5)/100</f>
        <v>301.39999999999998</v>
      </c>
      <c r="AI108" s="25">
        <f t="shared" si="28"/>
        <v>72</v>
      </c>
      <c r="AJ108" s="34">
        <v>1</v>
      </c>
      <c r="AK108" s="25">
        <v>71</v>
      </c>
      <c r="AL108" s="112">
        <f t="shared" ref="AL108:AL117" si="47">(AH108*5)/100</f>
        <v>15.07</v>
      </c>
      <c r="AM108" s="35">
        <f t="shared" si="29"/>
        <v>76.111479761114794</v>
      </c>
      <c r="AN108" s="36">
        <f t="shared" si="30"/>
        <v>8</v>
      </c>
      <c r="AO108" s="35">
        <f t="shared" si="31"/>
        <v>23.888520238885206</v>
      </c>
      <c r="AP108" s="30">
        <f t="shared" si="32"/>
        <v>127.75517124448965</v>
      </c>
      <c r="AQ108" s="107">
        <f t="shared" si="33"/>
        <v>8.4774499830451013</v>
      </c>
      <c r="AR108" s="109">
        <f t="shared" si="34"/>
        <v>93.364299933642997</v>
      </c>
      <c r="AS108" s="34">
        <f t="shared" si="35"/>
        <v>8</v>
      </c>
      <c r="AT108" s="37">
        <v>2</v>
      </c>
      <c r="AU108" s="38">
        <f t="shared" si="36"/>
        <v>16.954899966090203</v>
      </c>
      <c r="AV108" s="37">
        <v>1</v>
      </c>
      <c r="AW108" s="66"/>
      <c r="AX108" s="37">
        <v>3</v>
      </c>
      <c r="AY108" s="37">
        <f t="shared" si="44"/>
        <v>24</v>
      </c>
      <c r="AZ108" s="37">
        <v>5</v>
      </c>
      <c r="BA108" s="37">
        <f t="shared" si="45"/>
        <v>40</v>
      </c>
      <c r="BB108" s="37">
        <v>1</v>
      </c>
      <c r="BC108" s="37">
        <v>11</v>
      </c>
      <c r="BD108" s="37">
        <v>0</v>
      </c>
      <c r="BE108" s="37" t="s">
        <v>428</v>
      </c>
      <c r="BF108" s="37" t="s">
        <v>429</v>
      </c>
      <c r="BG108" s="127">
        <f t="shared" si="39"/>
        <v>34</v>
      </c>
      <c r="BH108" s="75">
        <v>44</v>
      </c>
      <c r="BI108" s="75">
        <v>84</v>
      </c>
    </row>
    <row r="109" spans="1:61" x14ac:dyDescent="0.3">
      <c r="A109" s="28" t="s">
        <v>4</v>
      </c>
      <c r="B109" s="28" t="s">
        <v>43</v>
      </c>
      <c r="C109" s="29" t="s">
        <v>58</v>
      </c>
      <c r="D109" s="29" t="s">
        <v>59</v>
      </c>
      <c r="E109" s="102">
        <v>117546</v>
      </c>
      <c r="F109" s="40">
        <v>1398.6</v>
      </c>
      <c r="G109" s="36">
        <f t="shared" si="25"/>
        <v>10</v>
      </c>
      <c r="H109" s="29" t="s">
        <v>352</v>
      </c>
      <c r="I109" s="69">
        <f t="shared" si="26"/>
        <v>3</v>
      </c>
      <c r="J109" s="45">
        <v>5</v>
      </c>
      <c r="K109" s="45">
        <v>1</v>
      </c>
      <c r="L109" s="45">
        <v>1</v>
      </c>
      <c r="M109" s="45">
        <v>1</v>
      </c>
      <c r="N109" s="45">
        <v>0</v>
      </c>
      <c r="O109" s="45">
        <v>0</v>
      </c>
      <c r="P109" s="45">
        <v>0</v>
      </c>
      <c r="Q109" s="32">
        <v>0</v>
      </c>
      <c r="R109" s="45">
        <v>0</v>
      </c>
      <c r="S109" s="45">
        <v>0</v>
      </c>
      <c r="T109" s="45">
        <v>0</v>
      </c>
      <c r="U109" s="33">
        <v>76674</v>
      </c>
      <c r="V109" s="32">
        <v>20</v>
      </c>
      <c r="W109" s="41">
        <v>0</v>
      </c>
      <c r="X109" s="41">
        <v>0</v>
      </c>
      <c r="Y109" s="41">
        <v>0</v>
      </c>
      <c r="Z109" s="43">
        <v>0</v>
      </c>
      <c r="AA109" s="43">
        <v>0</v>
      </c>
      <c r="AB109" s="43">
        <v>0</v>
      </c>
      <c r="AC109" s="43">
        <v>0</v>
      </c>
      <c r="AD109" s="43">
        <v>0</v>
      </c>
      <c r="AE109" s="43">
        <v>0</v>
      </c>
      <c r="AF109" s="43">
        <v>0</v>
      </c>
      <c r="AG109" s="31">
        <f t="shared" si="27"/>
        <v>20</v>
      </c>
      <c r="AH109" s="25">
        <f t="shared" si="46"/>
        <v>3833.7</v>
      </c>
      <c r="AI109" s="25">
        <f t="shared" si="28"/>
        <v>507</v>
      </c>
      <c r="AJ109" s="34">
        <v>9</v>
      </c>
      <c r="AK109" s="25">
        <v>498</v>
      </c>
      <c r="AL109" s="112">
        <f t="shared" si="47"/>
        <v>191.685</v>
      </c>
      <c r="AM109" s="35">
        <f t="shared" si="29"/>
        <v>86.775178026449638</v>
      </c>
      <c r="AN109" s="36">
        <f t="shared" si="30"/>
        <v>8</v>
      </c>
      <c r="AO109" s="35">
        <f t="shared" si="31"/>
        <v>13.224821973550357</v>
      </c>
      <c r="AP109" s="30">
        <f t="shared" si="32"/>
        <v>163.07232913072329</v>
      </c>
      <c r="AQ109" s="107">
        <f t="shared" si="33"/>
        <v>7.6565769996426924</v>
      </c>
      <c r="AR109" s="109">
        <f t="shared" si="34"/>
        <v>95.30479693246734</v>
      </c>
      <c r="AS109" s="34">
        <f t="shared" si="35"/>
        <v>8</v>
      </c>
      <c r="AT109" s="37">
        <v>25</v>
      </c>
      <c r="AU109" s="38">
        <f t="shared" si="36"/>
        <v>21.268269443451924</v>
      </c>
      <c r="AV109" s="37">
        <v>1</v>
      </c>
      <c r="AW109" s="66"/>
      <c r="AX109" s="37">
        <v>23</v>
      </c>
      <c r="AY109" s="37">
        <f t="shared" si="44"/>
        <v>184</v>
      </c>
      <c r="AZ109" s="37">
        <v>13</v>
      </c>
      <c r="BA109" s="37">
        <f t="shared" si="45"/>
        <v>104</v>
      </c>
      <c r="BB109" s="37">
        <v>4</v>
      </c>
      <c r="BC109" s="37">
        <v>24</v>
      </c>
      <c r="BD109" s="37">
        <v>5</v>
      </c>
      <c r="BE109" s="37" t="s">
        <v>428</v>
      </c>
      <c r="BF109" s="37" t="s">
        <v>429</v>
      </c>
      <c r="BG109" s="127">
        <f t="shared" si="39"/>
        <v>34</v>
      </c>
      <c r="BH109" s="75">
        <v>484</v>
      </c>
      <c r="BI109" s="75">
        <v>446</v>
      </c>
    </row>
    <row r="110" spans="1:61" x14ac:dyDescent="0.3">
      <c r="A110" s="28" t="s">
        <v>4</v>
      </c>
      <c r="B110" s="28" t="s">
        <v>43</v>
      </c>
      <c r="C110" s="29" t="s">
        <v>44</v>
      </c>
      <c r="D110" s="29" t="s">
        <v>46</v>
      </c>
      <c r="E110" s="102">
        <v>12839</v>
      </c>
      <c r="F110" s="30">
        <v>171.1</v>
      </c>
      <c r="G110" s="36">
        <f t="shared" si="25"/>
        <v>10</v>
      </c>
      <c r="H110" s="29" t="s">
        <v>350</v>
      </c>
      <c r="I110" s="69">
        <f t="shared" si="26"/>
        <v>8</v>
      </c>
      <c r="J110" s="45">
        <v>4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32">
        <v>0</v>
      </c>
      <c r="R110" s="45">
        <v>0</v>
      </c>
      <c r="S110" s="45">
        <v>0</v>
      </c>
      <c r="T110" s="45">
        <v>0</v>
      </c>
      <c r="U110" s="33">
        <v>9215</v>
      </c>
      <c r="V110" s="32">
        <v>0</v>
      </c>
      <c r="W110" s="43">
        <v>0</v>
      </c>
      <c r="X110" s="43">
        <v>0</v>
      </c>
      <c r="Y110" s="43">
        <v>0</v>
      </c>
      <c r="Z110" s="43">
        <v>0</v>
      </c>
      <c r="AA110" s="43">
        <v>0</v>
      </c>
      <c r="AB110" s="43">
        <v>0</v>
      </c>
      <c r="AC110" s="43">
        <v>0</v>
      </c>
      <c r="AD110" s="43">
        <v>0</v>
      </c>
      <c r="AE110" s="43">
        <v>0</v>
      </c>
      <c r="AF110" s="43">
        <v>0</v>
      </c>
      <c r="AG110" s="31">
        <f t="shared" si="27"/>
        <v>0</v>
      </c>
      <c r="AH110" s="25">
        <f t="shared" si="46"/>
        <v>460.75</v>
      </c>
      <c r="AI110" s="25">
        <f t="shared" si="28"/>
        <v>75</v>
      </c>
      <c r="AJ110" s="34">
        <v>2</v>
      </c>
      <c r="AK110" s="25">
        <v>73</v>
      </c>
      <c r="AL110" s="112">
        <f t="shared" si="47"/>
        <v>23.037500000000001</v>
      </c>
      <c r="AM110" s="35">
        <f t="shared" si="29"/>
        <v>83.722192078133475</v>
      </c>
      <c r="AN110" s="36">
        <f t="shared" si="30"/>
        <v>8</v>
      </c>
      <c r="AO110" s="35">
        <f t="shared" si="31"/>
        <v>16.277807921866522</v>
      </c>
      <c r="AP110" s="30">
        <f t="shared" si="32"/>
        <v>179.43375652309371</v>
      </c>
      <c r="AQ110" s="107">
        <f t="shared" si="33"/>
        <v>15.577537191370045</v>
      </c>
      <c r="AR110" s="109">
        <f t="shared" si="34"/>
        <v>91.318502441671185</v>
      </c>
      <c r="AS110" s="34">
        <f t="shared" si="35"/>
        <v>8</v>
      </c>
      <c r="AT110" s="37">
        <v>1</v>
      </c>
      <c r="AU110" s="38">
        <f t="shared" si="36"/>
        <v>7.7887685956850223</v>
      </c>
      <c r="AV110" s="37">
        <v>1</v>
      </c>
      <c r="AW110" s="66"/>
      <c r="AX110" s="37">
        <v>4</v>
      </c>
      <c r="AY110" s="37">
        <f t="shared" si="44"/>
        <v>32</v>
      </c>
      <c r="AZ110" s="37">
        <v>9</v>
      </c>
      <c r="BA110" s="37">
        <f t="shared" si="45"/>
        <v>72</v>
      </c>
      <c r="BB110" s="37">
        <v>1</v>
      </c>
      <c r="BC110" s="37">
        <v>14</v>
      </c>
      <c r="BD110" s="37">
        <v>0</v>
      </c>
      <c r="BE110" s="37" t="s">
        <v>428</v>
      </c>
      <c r="BF110" s="37" t="s">
        <v>429</v>
      </c>
      <c r="BG110" s="127">
        <f t="shared" si="39"/>
        <v>34</v>
      </c>
      <c r="BH110" s="75">
        <v>38</v>
      </c>
      <c r="BI110" s="75">
        <v>77</v>
      </c>
    </row>
    <row r="111" spans="1:61" x14ac:dyDescent="0.3">
      <c r="A111" s="28" t="s">
        <v>4</v>
      </c>
      <c r="B111" s="28" t="s">
        <v>43</v>
      </c>
      <c r="C111" s="29" t="s">
        <v>64</v>
      </c>
      <c r="D111" s="29" t="s">
        <v>69</v>
      </c>
      <c r="E111" s="102">
        <v>13429</v>
      </c>
      <c r="F111" s="30">
        <v>122.5</v>
      </c>
      <c r="G111" s="36">
        <f t="shared" si="25"/>
        <v>10</v>
      </c>
      <c r="H111" s="29" t="s">
        <v>350</v>
      </c>
      <c r="I111" s="69">
        <f t="shared" si="26"/>
        <v>8</v>
      </c>
      <c r="J111" s="45">
        <v>4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32">
        <v>0</v>
      </c>
      <c r="R111" s="45">
        <v>0</v>
      </c>
      <c r="S111" s="45">
        <v>0</v>
      </c>
      <c r="T111" s="45">
        <v>0</v>
      </c>
      <c r="U111" s="33">
        <v>7034</v>
      </c>
      <c r="V111" s="32">
        <v>7</v>
      </c>
      <c r="W111" s="43">
        <v>0</v>
      </c>
      <c r="X111" s="43">
        <v>0</v>
      </c>
      <c r="Y111" s="43">
        <v>0</v>
      </c>
      <c r="Z111" s="43">
        <v>0</v>
      </c>
      <c r="AA111" s="43">
        <v>0</v>
      </c>
      <c r="AB111" s="43">
        <v>0</v>
      </c>
      <c r="AC111" s="43">
        <v>0</v>
      </c>
      <c r="AD111" s="43">
        <v>0</v>
      </c>
      <c r="AE111" s="43">
        <v>0</v>
      </c>
      <c r="AF111" s="43">
        <v>0</v>
      </c>
      <c r="AG111" s="31">
        <f t="shared" si="27"/>
        <v>7</v>
      </c>
      <c r="AH111" s="25">
        <f t="shared" si="46"/>
        <v>351.7</v>
      </c>
      <c r="AI111" s="25">
        <f t="shared" si="28"/>
        <v>57</v>
      </c>
      <c r="AJ111" s="34">
        <v>2</v>
      </c>
      <c r="AK111" s="25">
        <v>55</v>
      </c>
      <c r="AL111" s="112">
        <f t="shared" si="47"/>
        <v>17.585000000000001</v>
      </c>
      <c r="AM111" s="35">
        <f t="shared" si="29"/>
        <v>83.793005402331531</v>
      </c>
      <c r="AN111" s="36">
        <f t="shared" si="30"/>
        <v>8</v>
      </c>
      <c r="AO111" s="35">
        <f t="shared" si="31"/>
        <v>16.206994597668466</v>
      </c>
      <c r="AP111" s="30">
        <f t="shared" si="32"/>
        <v>130.94794846972968</v>
      </c>
      <c r="AQ111" s="107">
        <f t="shared" si="33"/>
        <v>14.893141708243355</v>
      </c>
      <c r="AR111" s="109">
        <f t="shared" si="34"/>
        <v>88.626670457776513</v>
      </c>
      <c r="AS111" s="34">
        <f t="shared" si="35"/>
        <v>8</v>
      </c>
      <c r="AT111" s="37">
        <v>1</v>
      </c>
      <c r="AU111" s="38">
        <f t="shared" si="36"/>
        <v>7.4465708541216777</v>
      </c>
      <c r="AV111" s="37">
        <v>0</v>
      </c>
      <c r="AW111" s="66" t="s">
        <v>442</v>
      </c>
      <c r="AX111" s="37">
        <v>4</v>
      </c>
      <c r="AY111" s="37">
        <f t="shared" si="44"/>
        <v>32</v>
      </c>
      <c r="AZ111" s="37">
        <v>8</v>
      </c>
      <c r="BA111" s="37">
        <f t="shared" si="45"/>
        <v>64</v>
      </c>
      <c r="BB111" s="37">
        <v>0</v>
      </c>
      <c r="BC111" s="37">
        <v>11</v>
      </c>
      <c r="BD111" s="37">
        <v>0</v>
      </c>
      <c r="BE111" s="37" t="s">
        <v>428</v>
      </c>
      <c r="BF111" s="37" t="s">
        <v>429</v>
      </c>
      <c r="BG111" s="127">
        <f t="shared" si="39"/>
        <v>34</v>
      </c>
      <c r="BH111" s="75">
        <v>49</v>
      </c>
      <c r="BI111" s="75">
        <v>102</v>
      </c>
    </row>
    <row r="112" spans="1:61" x14ac:dyDescent="0.3">
      <c r="A112" s="28" t="s">
        <v>70</v>
      </c>
      <c r="B112" s="28" t="s">
        <v>71</v>
      </c>
      <c r="C112" s="29" t="s">
        <v>72</v>
      </c>
      <c r="D112" s="29" t="s">
        <v>73</v>
      </c>
      <c r="E112" s="102">
        <v>23553</v>
      </c>
      <c r="F112" s="30">
        <v>698.5</v>
      </c>
      <c r="G112" s="36">
        <f t="shared" si="25"/>
        <v>10</v>
      </c>
      <c r="H112" s="29" t="s">
        <v>352</v>
      </c>
      <c r="I112" s="69">
        <f t="shared" si="26"/>
        <v>3</v>
      </c>
      <c r="J112" s="32">
        <v>2</v>
      </c>
      <c r="K112" s="32">
        <v>1</v>
      </c>
      <c r="L112" s="32">
        <v>3</v>
      </c>
      <c r="M112" s="32">
        <v>1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3">
        <v>30852</v>
      </c>
      <c r="V112" s="32">
        <v>2</v>
      </c>
      <c r="W112" s="42">
        <v>0</v>
      </c>
      <c r="X112" s="42">
        <v>0</v>
      </c>
      <c r="Y112" s="42">
        <v>0</v>
      </c>
      <c r="Z112" s="42">
        <v>0</v>
      </c>
      <c r="AA112" s="42">
        <v>0</v>
      </c>
      <c r="AB112" s="42">
        <v>0</v>
      </c>
      <c r="AC112" s="42">
        <v>0</v>
      </c>
      <c r="AD112" s="42">
        <v>0</v>
      </c>
      <c r="AE112" s="42">
        <v>0</v>
      </c>
      <c r="AF112" s="42">
        <v>0</v>
      </c>
      <c r="AG112" s="31">
        <f t="shared" si="27"/>
        <v>2</v>
      </c>
      <c r="AH112" s="25">
        <f t="shared" si="46"/>
        <v>1542.6</v>
      </c>
      <c r="AI112" s="25">
        <f t="shared" si="28"/>
        <v>121</v>
      </c>
      <c r="AJ112" s="34">
        <v>1</v>
      </c>
      <c r="AK112" s="25">
        <v>120</v>
      </c>
      <c r="AL112" s="112">
        <f t="shared" si="47"/>
        <v>77.13</v>
      </c>
      <c r="AM112" s="35">
        <f t="shared" si="29"/>
        <v>92.156100090755871</v>
      </c>
      <c r="AN112" s="36">
        <f t="shared" si="30"/>
        <v>8</v>
      </c>
      <c r="AO112" s="35">
        <f t="shared" si="31"/>
        <v>7.8438999092441346</v>
      </c>
      <c r="AP112" s="30">
        <f t="shared" si="32"/>
        <v>327.47420710737481</v>
      </c>
      <c r="AQ112" s="107">
        <f t="shared" si="33"/>
        <v>4.2457436419988968</v>
      </c>
      <c r="AR112" s="109">
        <f t="shared" si="34"/>
        <v>98.703487618306752</v>
      </c>
      <c r="AS112" s="34">
        <f t="shared" si="35"/>
        <v>8</v>
      </c>
      <c r="AT112" s="37">
        <v>8</v>
      </c>
      <c r="AU112" s="38">
        <f t="shared" si="36"/>
        <v>33.965949135991174</v>
      </c>
      <c r="AV112" s="37">
        <v>1</v>
      </c>
      <c r="AW112" s="66"/>
      <c r="AX112" s="37">
        <v>5</v>
      </c>
      <c r="AY112" s="37">
        <f t="shared" si="44"/>
        <v>40</v>
      </c>
      <c r="AZ112" s="37">
        <v>4</v>
      </c>
      <c r="BA112" s="37">
        <f t="shared" si="45"/>
        <v>32</v>
      </c>
      <c r="BB112" s="37">
        <v>2</v>
      </c>
      <c r="BC112" s="37">
        <v>8</v>
      </c>
      <c r="BD112" s="37">
        <v>5</v>
      </c>
      <c r="BE112" s="37" t="s">
        <v>376</v>
      </c>
      <c r="BF112" s="37" t="s">
        <v>376</v>
      </c>
      <c r="BG112" s="127">
        <f t="shared" si="39"/>
        <v>34</v>
      </c>
      <c r="BH112" s="75">
        <v>330</v>
      </c>
      <c r="BI112" s="75">
        <v>382</v>
      </c>
    </row>
    <row r="113" spans="1:61" x14ac:dyDescent="0.3">
      <c r="A113" s="28" t="s">
        <v>70</v>
      </c>
      <c r="B113" s="28" t="s">
        <v>71</v>
      </c>
      <c r="C113" s="29" t="s">
        <v>76</v>
      </c>
      <c r="D113" s="29" t="s">
        <v>78</v>
      </c>
      <c r="E113" s="102">
        <v>32668</v>
      </c>
      <c r="F113" s="30">
        <v>391.9</v>
      </c>
      <c r="G113" s="36">
        <f t="shared" si="25"/>
        <v>10</v>
      </c>
      <c r="H113" s="29" t="s">
        <v>352</v>
      </c>
      <c r="I113" s="69">
        <f t="shared" si="26"/>
        <v>3</v>
      </c>
      <c r="J113" s="32">
        <v>2</v>
      </c>
      <c r="K113" s="32">
        <v>0</v>
      </c>
      <c r="L113" s="32">
        <v>1</v>
      </c>
      <c r="M113" s="32">
        <v>0</v>
      </c>
      <c r="N113" s="32">
        <v>0</v>
      </c>
      <c r="O113" s="32">
        <v>0</v>
      </c>
      <c r="P113" s="32">
        <v>0</v>
      </c>
      <c r="Q113" s="32">
        <v>1</v>
      </c>
      <c r="R113" s="32">
        <v>0</v>
      </c>
      <c r="S113" s="32">
        <v>0</v>
      </c>
      <c r="T113" s="32">
        <v>0</v>
      </c>
      <c r="U113" s="33">
        <v>15023</v>
      </c>
      <c r="V113" s="32">
        <v>7</v>
      </c>
      <c r="W113" s="42">
        <v>0</v>
      </c>
      <c r="X113" s="42">
        <v>0</v>
      </c>
      <c r="Y113" s="42">
        <v>0</v>
      </c>
      <c r="Z113" s="42">
        <v>0</v>
      </c>
      <c r="AA113" s="42">
        <v>0</v>
      </c>
      <c r="AB113" s="42">
        <v>0</v>
      </c>
      <c r="AC113" s="42">
        <v>0</v>
      </c>
      <c r="AD113" s="42">
        <v>0</v>
      </c>
      <c r="AE113" s="42">
        <v>0</v>
      </c>
      <c r="AF113" s="42">
        <v>0</v>
      </c>
      <c r="AG113" s="31">
        <f t="shared" si="27"/>
        <v>7</v>
      </c>
      <c r="AH113" s="25">
        <f t="shared" si="46"/>
        <v>751.15</v>
      </c>
      <c r="AI113" s="25">
        <f t="shared" si="28"/>
        <v>84</v>
      </c>
      <c r="AJ113" s="34">
        <v>2</v>
      </c>
      <c r="AK113" s="25">
        <v>82</v>
      </c>
      <c r="AL113" s="112">
        <f t="shared" si="47"/>
        <v>37.557499999999997</v>
      </c>
      <c r="AM113" s="35">
        <f t="shared" si="29"/>
        <v>88.817147041203498</v>
      </c>
      <c r="AN113" s="36">
        <f t="shared" si="30"/>
        <v>8</v>
      </c>
      <c r="AO113" s="35">
        <f t="shared" si="31"/>
        <v>11.182852958796511</v>
      </c>
      <c r="AP113" s="30">
        <f t="shared" si="32"/>
        <v>114.96724623484755</v>
      </c>
      <c r="AQ113" s="107">
        <f t="shared" si="33"/>
        <v>6.1221990939145341</v>
      </c>
      <c r="AR113" s="109">
        <f t="shared" si="34"/>
        <v>94.674831924382616</v>
      </c>
      <c r="AS113" s="34">
        <f t="shared" si="35"/>
        <v>8</v>
      </c>
      <c r="AT113" s="37">
        <v>10</v>
      </c>
      <c r="AU113" s="38">
        <f t="shared" si="36"/>
        <v>30.610995469572671</v>
      </c>
      <c r="AV113" s="37">
        <v>1</v>
      </c>
      <c r="AW113" s="66"/>
      <c r="AX113" s="37">
        <v>6</v>
      </c>
      <c r="AY113" s="37">
        <f t="shared" si="44"/>
        <v>48</v>
      </c>
      <c r="AZ113" s="37">
        <v>11</v>
      </c>
      <c r="BA113" s="37">
        <f t="shared" si="45"/>
        <v>88</v>
      </c>
      <c r="BB113" s="37">
        <v>1</v>
      </c>
      <c r="BC113" s="37">
        <v>11</v>
      </c>
      <c r="BD113" s="37">
        <v>5</v>
      </c>
      <c r="BE113" s="37" t="s">
        <v>375</v>
      </c>
      <c r="BF113" s="37" t="s">
        <v>375</v>
      </c>
      <c r="BG113" s="127">
        <f t="shared" si="39"/>
        <v>34</v>
      </c>
      <c r="BH113" s="75">
        <v>159</v>
      </c>
      <c r="BI113" s="75">
        <v>154</v>
      </c>
    </row>
    <row r="114" spans="1:61" x14ac:dyDescent="0.3">
      <c r="A114" s="28" t="s">
        <v>70</v>
      </c>
      <c r="B114" s="28" t="s">
        <v>71</v>
      </c>
      <c r="C114" s="29" t="s">
        <v>94</v>
      </c>
      <c r="D114" s="29" t="s">
        <v>95</v>
      </c>
      <c r="E114" s="102">
        <v>70262</v>
      </c>
      <c r="F114" s="40">
        <v>4776.7</v>
      </c>
      <c r="G114" s="36">
        <f t="shared" si="25"/>
        <v>10</v>
      </c>
      <c r="H114" s="29" t="s">
        <v>352</v>
      </c>
      <c r="I114" s="69">
        <f t="shared" si="26"/>
        <v>3</v>
      </c>
      <c r="J114" s="32">
        <v>3</v>
      </c>
      <c r="K114" s="32">
        <v>0</v>
      </c>
      <c r="L114" s="32">
        <v>1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3">
        <v>48649</v>
      </c>
      <c r="V114" s="32">
        <v>10</v>
      </c>
      <c r="W114" s="42">
        <v>0</v>
      </c>
      <c r="X114" s="42">
        <v>0</v>
      </c>
      <c r="Y114" s="42">
        <v>0</v>
      </c>
      <c r="Z114" s="42">
        <v>0</v>
      </c>
      <c r="AA114" s="42">
        <v>0</v>
      </c>
      <c r="AB114" s="42">
        <v>0</v>
      </c>
      <c r="AC114" s="42">
        <v>0</v>
      </c>
      <c r="AD114" s="42">
        <v>0</v>
      </c>
      <c r="AE114" s="42">
        <v>0</v>
      </c>
      <c r="AF114" s="42">
        <v>0</v>
      </c>
      <c r="AG114" s="31">
        <f t="shared" si="27"/>
        <v>10</v>
      </c>
      <c r="AH114" s="25">
        <f t="shared" si="46"/>
        <v>2432.4499999999998</v>
      </c>
      <c r="AI114" s="25">
        <f t="shared" si="28"/>
        <v>145</v>
      </c>
      <c r="AJ114" s="34">
        <v>1</v>
      </c>
      <c r="AK114" s="25">
        <v>144</v>
      </c>
      <c r="AL114" s="112">
        <f t="shared" si="47"/>
        <v>121.6225</v>
      </c>
      <c r="AM114" s="35">
        <f t="shared" si="29"/>
        <v>94.038931941047082</v>
      </c>
      <c r="AN114" s="36">
        <f t="shared" si="30"/>
        <v>8</v>
      </c>
      <c r="AO114" s="35">
        <f t="shared" si="31"/>
        <v>5.9610680589529075</v>
      </c>
      <c r="AP114" s="30">
        <f t="shared" si="32"/>
        <v>173.0985454441946</v>
      </c>
      <c r="AQ114" s="107">
        <f t="shared" si="33"/>
        <v>1.4232444279980643</v>
      </c>
      <c r="AR114" s="109">
        <f t="shared" si="34"/>
        <v>99.177783716006502</v>
      </c>
      <c r="AS114" s="34">
        <f t="shared" si="35"/>
        <v>8</v>
      </c>
      <c r="AT114" s="37">
        <v>24</v>
      </c>
      <c r="AU114" s="38">
        <f t="shared" si="36"/>
        <v>34.157866271953544</v>
      </c>
      <c r="AV114" s="37">
        <v>1</v>
      </c>
      <c r="AW114" s="66"/>
      <c r="AX114" s="37">
        <v>13</v>
      </c>
      <c r="AY114" s="37">
        <f t="shared" si="44"/>
        <v>104</v>
      </c>
      <c r="AZ114" s="37">
        <v>8</v>
      </c>
      <c r="BA114" s="37">
        <f t="shared" si="45"/>
        <v>64</v>
      </c>
      <c r="BB114" s="37">
        <v>3</v>
      </c>
      <c r="BC114" s="37">
        <v>7</v>
      </c>
      <c r="BD114" s="37">
        <v>5</v>
      </c>
      <c r="BE114" s="37" t="s">
        <v>375</v>
      </c>
      <c r="BF114" s="37" t="s">
        <v>376</v>
      </c>
      <c r="BG114" s="127">
        <f t="shared" si="39"/>
        <v>34</v>
      </c>
      <c r="BH114" s="75">
        <v>437</v>
      </c>
      <c r="BI114" s="75">
        <v>472</v>
      </c>
    </row>
    <row r="115" spans="1:61" x14ac:dyDescent="0.3">
      <c r="A115" s="28" t="s">
        <v>70</v>
      </c>
      <c r="B115" s="28" t="s">
        <v>71</v>
      </c>
      <c r="C115" s="29" t="s">
        <v>98</v>
      </c>
      <c r="D115" s="29" t="s">
        <v>99</v>
      </c>
      <c r="E115" s="102">
        <v>91467</v>
      </c>
      <c r="F115" s="40">
        <v>1638.1</v>
      </c>
      <c r="G115" s="36">
        <f t="shared" si="25"/>
        <v>10</v>
      </c>
      <c r="H115" s="29" t="s">
        <v>352</v>
      </c>
      <c r="I115" s="69">
        <f t="shared" si="26"/>
        <v>3</v>
      </c>
      <c r="J115" s="32">
        <v>6</v>
      </c>
      <c r="K115" s="32">
        <v>1</v>
      </c>
      <c r="L115" s="32">
        <v>1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3">
        <v>56549</v>
      </c>
      <c r="V115" s="32">
        <v>4</v>
      </c>
      <c r="W115" s="32">
        <v>0</v>
      </c>
      <c r="X115" s="32">
        <v>1</v>
      </c>
      <c r="Y115" s="32">
        <v>0</v>
      </c>
      <c r="Z115" s="32">
        <v>0</v>
      </c>
      <c r="AA115" s="32">
        <v>0</v>
      </c>
      <c r="AB115" s="32">
        <v>0</v>
      </c>
      <c r="AC115" s="32">
        <v>0</v>
      </c>
      <c r="AD115" s="32">
        <v>0</v>
      </c>
      <c r="AE115" s="32">
        <v>0</v>
      </c>
      <c r="AF115" s="32">
        <v>0</v>
      </c>
      <c r="AG115" s="31">
        <f t="shared" si="27"/>
        <v>5</v>
      </c>
      <c r="AH115" s="25">
        <f t="shared" si="46"/>
        <v>2827.45</v>
      </c>
      <c r="AI115" s="25">
        <f t="shared" si="28"/>
        <v>249</v>
      </c>
      <c r="AJ115" s="34">
        <v>8</v>
      </c>
      <c r="AK115" s="25">
        <v>241</v>
      </c>
      <c r="AL115" s="112">
        <f t="shared" si="47"/>
        <v>141.3725</v>
      </c>
      <c r="AM115" s="35">
        <f t="shared" si="29"/>
        <v>91.193478222426577</v>
      </c>
      <c r="AN115" s="36">
        <f t="shared" si="30"/>
        <v>8</v>
      </c>
      <c r="AO115" s="35">
        <f t="shared" si="31"/>
        <v>8.8065217775734332</v>
      </c>
      <c r="AP115" s="30">
        <f t="shared" si="32"/>
        <v>154.56120786731827</v>
      </c>
      <c r="AQ115" s="107">
        <f t="shared" si="33"/>
        <v>8.7463238107732852</v>
      </c>
      <c r="AR115" s="109">
        <f t="shared" si="34"/>
        <v>94.34119082565563</v>
      </c>
      <c r="AS115" s="34">
        <f t="shared" si="35"/>
        <v>8</v>
      </c>
      <c r="AT115" s="37">
        <v>23</v>
      </c>
      <c r="AU115" s="38">
        <f t="shared" si="36"/>
        <v>25.145680955973191</v>
      </c>
      <c r="AV115" s="37">
        <v>1</v>
      </c>
      <c r="AW115" s="66"/>
      <c r="AX115" s="37">
        <v>1</v>
      </c>
      <c r="AY115" s="37">
        <f t="shared" si="44"/>
        <v>8</v>
      </c>
      <c r="AZ115" s="37">
        <v>1</v>
      </c>
      <c r="BA115" s="37">
        <f t="shared" si="45"/>
        <v>8</v>
      </c>
      <c r="BB115" s="37">
        <v>0</v>
      </c>
      <c r="BC115" s="37">
        <v>10</v>
      </c>
      <c r="BD115" s="37">
        <v>5</v>
      </c>
      <c r="BE115" s="37" t="s">
        <v>375</v>
      </c>
      <c r="BF115" s="37" t="s">
        <v>376</v>
      </c>
      <c r="BG115" s="127">
        <f t="shared" si="39"/>
        <v>34</v>
      </c>
      <c r="BH115" s="75">
        <v>589</v>
      </c>
      <c r="BI115" s="75">
        <v>949</v>
      </c>
    </row>
    <row r="116" spans="1:61" x14ac:dyDescent="0.3">
      <c r="A116" s="28" t="s">
        <v>70</v>
      </c>
      <c r="B116" s="28" t="s">
        <v>71</v>
      </c>
      <c r="C116" s="29" t="s">
        <v>79</v>
      </c>
      <c r="D116" s="29" t="s">
        <v>80</v>
      </c>
      <c r="E116" s="102">
        <v>290269</v>
      </c>
      <c r="F116" s="40">
        <v>4017.8</v>
      </c>
      <c r="G116" s="36">
        <f t="shared" si="25"/>
        <v>10</v>
      </c>
      <c r="H116" s="29" t="s">
        <v>352</v>
      </c>
      <c r="I116" s="69">
        <f t="shared" si="26"/>
        <v>3</v>
      </c>
      <c r="J116" s="32">
        <v>19</v>
      </c>
      <c r="K116" s="32">
        <v>5</v>
      </c>
      <c r="L116" s="32">
        <v>22</v>
      </c>
      <c r="M116" s="32">
        <v>2</v>
      </c>
      <c r="N116" s="32">
        <v>0</v>
      </c>
      <c r="O116" s="32">
        <v>1</v>
      </c>
      <c r="P116" s="32">
        <v>0</v>
      </c>
      <c r="Q116" s="32">
        <v>11</v>
      </c>
      <c r="R116" s="32">
        <v>1</v>
      </c>
      <c r="S116" s="32">
        <v>0</v>
      </c>
      <c r="T116" s="32">
        <v>1</v>
      </c>
      <c r="U116" s="33">
        <v>278657</v>
      </c>
      <c r="V116" s="32">
        <v>91</v>
      </c>
      <c r="W116" s="41">
        <v>0</v>
      </c>
      <c r="X116" s="41">
        <v>5</v>
      </c>
      <c r="Y116" s="41">
        <v>0</v>
      </c>
      <c r="Z116" s="41">
        <v>1</v>
      </c>
      <c r="AA116" s="41">
        <v>0</v>
      </c>
      <c r="AB116" s="41">
        <v>0</v>
      </c>
      <c r="AC116" s="46">
        <v>0</v>
      </c>
      <c r="AD116" s="46">
        <v>0</v>
      </c>
      <c r="AE116" s="46">
        <v>0</v>
      </c>
      <c r="AF116" s="42">
        <v>0</v>
      </c>
      <c r="AG116" s="31">
        <f t="shared" si="27"/>
        <v>97</v>
      </c>
      <c r="AH116" s="25">
        <f t="shared" si="46"/>
        <v>13932.85</v>
      </c>
      <c r="AI116" s="25">
        <f t="shared" si="28"/>
        <v>2617</v>
      </c>
      <c r="AJ116" s="34">
        <v>144</v>
      </c>
      <c r="AK116" s="25">
        <v>2473</v>
      </c>
      <c r="AL116" s="112">
        <f t="shared" si="47"/>
        <v>696.64250000000004</v>
      </c>
      <c r="AM116" s="35">
        <f t="shared" si="29"/>
        <v>81.217051787681626</v>
      </c>
      <c r="AN116" s="36">
        <f t="shared" si="30"/>
        <v>8</v>
      </c>
      <c r="AO116" s="35">
        <f t="shared" si="31"/>
        <v>18.78294821231837</v>
      </c>
      <c r="AP116" s="30">
        <f t="shared" si="32"/>
        <v>239.99893202512152</v>
      </c>
      <c r="AQ116" s="107">
        <f t="shared" si="33"/>
        <v>49.609155645280758</v>
      </c>
      <c r="AR116" s="109">
        <f t="shared" si="34"/>
        <v>79.329426499244576</v>
      </c>
      <c r="AS116" s="34">
        <f t="shared" si="35"/>
        <v>8</v>
      </c>
      <c r="AT116" s="37">
        <v>150</v>
      </c>
      <c r="AU116" s="38">
        <f t="shared" si="36"/>
        <v>51.676203797167453</v>
      </c>
      <c r="AV116" s="37">
        <v>17</v>
      </c>
      <c r="AW116" s="66"/>
      <c r="AX116" s="37">
        <v>180</v>
      </c>
      <c r="AY116" s="37">
        <f t="shared" si="44"/>
        <v>1440</v>
      </c>
      <c r="AZ116" s="37">
        <v>134</v>
      </c>
      <c r="BA116" s="37">
        <f t="shared" si="45"/>
        <v>1072</v>
      </c>
      <c r="BB116" s="37">
        <v>25</v>
      </c>
      <c r="BC116" s="37">
        <v>41</v>
      </c>
      <c r="BD116" s="37">
        <v>5</v>
      </c>
      <c r="BE116" s="37" t="s">
        <v>375</v>
      </c>
      <c r="BF116" s="37" t="s">
        <v>376</v>
      </c>
      <c r="BG116" s="127">
        <f t="shared" si="39"/>
        <v>34</v>
      </c>
      <c r="BH116" s="75">
        <v>5164</v>
      </c>
      <c r="BI116" s="75">
        <v>4283</v>
      </c>
    </row>
    <row r="117" spans="1:61" x14ac:dyDescent="0.3">
      <c r="A117" s="28" t="s">
        <v>70</v>
      </c>
      <c r="B117" s="28" t="s">
        <v>71</v>
      </c>
      <c r="C117" s="29" t="s">
        <v>103</v>
      </c>
      <c r="D117" s="29" t="s">
        <v>104</v>
      </c>
      <c r="E117" s="102">
        <v>121303</v>
      </c>
      <c r="F117" s="40">
        <v>1795.9</v>
      </c>
      <c r="G117" s="36">
        <f t="shared" si="25"/>
        <v>10</v>
      </c>
      <c r="H117" s="29" t="s">
        <v>352</v>
      </c>
      <c r="I117" s="69">
        <f t="shared" si="26"/>
        <v>3</v>
      </c>
      <c r="J117" s="32">
        <v>3</v>
      </c>
      <c r="K117" s="32">
        <v>2</v>
      </c>
      <c r="L117" s="32">
        <v>0</v>
      </c>
      <c r="M117" s="32">
        <v>1</v>
      </c>
      <c r="N117" s="32">
        <v>2</v>
      </c>
      <c r="O117" s="32">
        <v>0</v>
      </c>
      <c r="P117" s="32">
        <v>0</v>
      </c>
      <c r="Q117" s="32">
        <v>0</v>
      </c>
      <c r="R117" s="32">
        <v>1</v>
      </c>
      <c r="S117" s="32">
        <v>0</v>
      </c>
      <c r="T117" s="32">
        <v>0</v>
      </c>
      <c r="U117" s="33">
        <v>64836</v>
      </c>
      <c r="V117" s="32">
        <v>13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</v>
      </c>
      <c r="AC117" s="32">
        <v>0</v>
      </c>
      <c r="AD117" s="32">
        <v>0</v>
      </c>
      <c r="AE117" s="32">
        <v>0</v>
      </c>
      <c r="AF117" s="42">
        <v>0</v>
      </c>
      <c r="AG117" s="31">
        <f t="shared" si="27"/>
        <v>13</v>
      </c>
      <c r="AH117" s="25">
        <f t="shared" si="46"/>
        <v>3241.8</v>
      </c>
      <c r="AI117" s="25">
        <f t="shared" si="28"/>
        <v>240</v>
      </c>
      <c r="AJ117" s="34">
        <v>4</v>
      </c>
      <c r="AK117" s="25">
        <v>236</v>
      </c>
      <c r="AL117" s="112">
        <f t="shared" si="47"/>
        <v>162.09</v>
      </c>
      <c r="AM117" s="35">
        <f t="shared" si="29"/>
        <v>92.596705533962606</v>
      </c>
      <c r="AN117" s="36">
        <f t="shared" si="30"/>
        <v>8</v>
      </c>
      <c r="AO117" s="35">
        <f t="shared" si="31"/>
        <v>7.4032944660373854</v>
      </c>
      <c r="AP117" s="30">
        <f t="shared" si="32"/>
        <v>133.62406535699861</v>
      </c>
      <c r="AQ117" s="107">
        <f t="shared" si="33"/>
        <v>3.2975276786229526</v>
      </c>
      <c r="AR117" s="109">
        <f t="shared" si="34"/>
        <v>97.532235177987545</v>
      </c>
      <c r="AS117" s="34">
        <f t="shared" si="35"/>
        <v>8</v>
      </c>
      <c r="AT117" s="37">
        <v>24</v>
      </c>
      <c r="AU117" s="38">
        <f t="shared" si="36"/>
        <v>19.785166071737716</v>
      </c>
      <c r="AV117" s="37">
        <v>3</v>
      </c>
      <c r="AW117" s="66"/>
      <c r="AX117" s="37">
        <v>19</v>
      </c>
      <c r="AY117" s="37">
        <f t="shared" si="44"/>
        <v>152</v>
      </c>
      <c r="AZ117" s="37">
        <v>86</v>
      </c>
      <c r="BA117" s="37">
        <f t="shared" si="45"/>
        <v>688</v>
      </c>
      <c r="BB117" s="37">
        <v>11</v>
      </c>
      <c r="BC117" s="37">
        <v>15</v>
      </c>
      <c r="BD117" s="37">
        <v>5</v>
      </c>
      <c r="BE117" s="37" t="s">
        <v>376</v>
      </c>
      <c r="BF117" s="37" t="s">
        <v>376</v>
      </c>
      <c r="BG117" s="127">
        <f t="shared" si="39"/>
        <v>34</v>
      </c>
      <c r="BH117" s="75">
        <v>573</v>
      </c>
      <c r="BI117" s="75">
        <v>653</v>
      </c>
    </row>
    <row r="118" spans="1:61" x14ac:dyDescent="0.3">
      <c r="A118" s="28" t="s">
        <v>269</v>
      </c>
      <c r="B118" s="28" t="s">
        <v>276</v>
      </c>
      <c r="C118" s="29" t="s">
        <v>331</v>
      </c>
      <c r="D118" s="29" t="s">
        <v>332</v>
      </c>
      <c r="E118" s="102">
        <v>19838</v>
      </c>
      <c r="F118" s="31">
        <v>155.1</v>
      </c>
      <c r="G118" s="36">
        <f t="shared" si="25"/>
        <v>10</v>
      </c>
      <c r="H118" s="29" t="s">
        <v>350</v>
      </c>
      <c r="I118" s="69">
        <f t="shared" si="26"/>
        <v>8</v>
      </c>
      <c r="J118" s="32">
        <v>7</v>
      </c>
      <c r="K118" s="32">
        <v>1</v>
      </c>
      <c r="L118" s="32">
        <v>0</v>
      </c>
      <c r="M118" s="32">
        <v>1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3">
        <v>27021</v>
      </c>
      <c r="V118" s="32">
        <v>3</v>
      </c>
      <c r="W118" s="32">
        <v>0</v>
      </c>
      <c r="X118" s="32">
        <v>0</v>
      </c>
      <c r="Y118" s="32">
        <v>0</v>
      </c>
      <c r="Z118" s="32">
        <v>0</v>
      </c>
      <c r="AA118" s="32">
        <v>0</v>
      </c>
      <c r="AB118" s="32">
        <v>0</v>
      </c>
      <c r="AC118" s="32">
        <v>0</v>
      </c>
      <c r="AD118" s="32">
        <v>0</v>
      </c>
      <c r="AE118" s="32">
        <v>0</v>
      </c>
      <c r="AF118" s="42">
        <v>0</v>
      </c>
      <c r="AG118" s="31">
        <f t="shared" si="27"/>
        <v>3</v>
      </c>
      <c r="AH118" s="25">
        <f>+(U118*3)/100</f>
        <v>810.63</v>
      </c>
      <c r="AI118" s="25">
        <f t="shared" si="28"/>
        <v>179</v>
      </c>
      <c r="AJ118" s="34">
        <v>1</v>
      </c>
      <c r="AK118" s="25">
        <v>178</v>
      </c>
      <c r="AL118" s="112">
        <f>(AH118*3)/100</f>
        <v>24.318899999999999</v>
      </c>
      <c r="AM118" s="35">
        <f t="shared" si="29"/>
        <v>77.918409138571235</v>
      </c>
      <c r="AN118" s="36">
        <f t="shared" si="30"/>
        <v>8</v>
      </c>
      <c r="AO118" s="35">
        <f t="shared" si="31"/>
        <v>22.081590861428765</v>
      </c>
      <c r="AP118" s="30">
        <f t="shared" si="32"/>
        <v>204.31243068857751</v>
      </c>
      <c r="AQ118" s="107">
        <f t="shared" si="33"/>
        <v>5.0408307289041234</v>
      </c>
      <c r="AR118" s="109">
        <f t="shared" si="34"/>
        <v>97.532783143974441</v>
      </c>
      <c r="AS118" s="34">
        <f t="shared" si="35"/>
        <v>8</v>
      </c>
      <c r="AT118" s="37">
        <v>0</v>
      </c>
      <c r="AU118" s="38">
        <f t="shared" si="36"/>
        <v>0</v>
      </c>
      <c r="AV118" s="37">
        <v>1</v>
      </c>
      <c r="AW118" s="67"/>
      <c r="AX118" s="48">
        <v>2</v>
      </c>
      <c r="AY118" s="37">
        <f t="shared" si="44"/>
        <v>16</v>
      </c>
      <c r="AZ118" s="48">
        <v>2</v>
      </c>
      <c r="BA118" s="37">
        <f t="shared" si="45"/>
        <v>16</v>
      </c>
      <c r="BB118" s="48">
        <v>4</v>
      </c>
      <c r="BC118" s="48">
        <v>21</v>
      </c>
      <c r="BD118" s="48">
        <v>0</v>
      </c>
      <c r="BE118" s="48" t="s">
        <v>375</v>
      </c>
      <c r="BF118" s="48" t="s">
        <v>376</v>
      </c>
      <c r="BG118" s="127">
        <f t="shared" si="39"/>
        <v>34</v>
      </c>
      <c r="BH118" s="75">
        <v>131</v>
      </c>
      <c r="BI118" s="75">
        <v>238</v>
      </c>
    </row>
    <row r="119" spans="1:61" x14ac:dyDescent="0.3">
      <c r="A119" s="28" t="s">
        <v>269</v>
      </c>
      <c r="B119" s="28" t="s">
        <v>276</v>
      </c>
      <c r="C119" s="29" t="s">
        <v>331</v>
      </c>
      <c r="D119" s="29" t="s">
        <v>335</v>
      </c>
      <c r="E119" s="102">
        <v>6524</v>
      </c>
      <c r="F119" s="31">
        <v>326</v>
      </c>
      <c r="G119" s="36">
        <f t="shared" si="25"/>
        <v>10</v>
      </c>
      <c r="H119" s="29" t="s">
        <v>350</v>
      </c>
      <c r="I119" s="69">
        <f t="shared" si="26"/>
        <v>8</v>
      </c>
      <c r="J119" s="32">
        <v>2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3">
        <v>6102</v>
      </c>
      <c r="V119" s="32">
        <v>1</v>
      </c>
      <c r="W119" s="32">
        <v>0</v>
      </c>
      <c r="X119" s="32">
        <v>0</v>
      </c>
      <c r="Y119" s="32">
        <v>0</v>
      </c>
      <c r="Z119" s="32">
        <v>0</v>
      </c>
      <c r="AA119" s="32">
        <v>0</v>
      </c>
      <c r="AB119" s="32">
        <v>0</v>
      </c>
      <c r="AC119" s="32">
        <v>0</v>
      </c>
      <c r="AD119" s="32">
        <v>0</v>
      </c>
      <c r="AE119" s="32">
        <v>0</v>
      </c>
      <c r="AF119" s="42">
        <v>0</v>
      </c>
      <c r="AG119" s="31">
        <f t="shared" si="27"/>
        <v>1</v>
      </c>
      <c r="AH119" s="25">
        <f>+(U119*3)/100</f>
        <v>183.06</v>
      </c>
      <c r="AI119" s="25">
        <f t="shared" si="28"/>
        <v>26</v>
      </c>
      <c r="AJ119" s="34">
        <v>1</v>
      </c>
      <c r="AK119" s="25">
        <v>25</v>
      </c>
      <c r="AL119" s="112">
        <f>(AH119*3)/100</f>
        <v>5.4918000000000005</v>
      </c>
      <c r="AM119" s="35">
        <f t="shared" si="29"/>
        <v>85.797006445974006</v>
      </c>
      <c r="AN119" s="36">
        <f t="shared" si="30"/>
        <v>8</v>
      </c>
      <c r="AO119" s="35">
        <f t="shared" si="31"/>
        <v>14.202993554026003</v>
      </c>
      <c r="AP119" s="30">
        <f t="shared" si="32"/>
        <v>140.29736358062539</v>
      </c>
      <c r="AQ119" s="107">
        <f t="shared" si="33"/>
        <v>15.328019619865113</v>
      </c>
      <c r="AR119" s="109">
        <f t="shared" si="34"/>
        <v>89.074620343056921</v>
      </c>
      <c r="AS119" s="34">
        <f t="shared" si="35"/>
        <v>8</v>
      </c>
      <c r="AT119" s="37">
        <v>0</v>
      </c>
      <c r="AU119" s="38">
        <f t="shared" si="36"/>
        <v>0</v>
      </c>
      <c r="AV119" s="48">
        <v>0</v>
      </c>
      <c r="AW119" s="67" t="s">
        <v>373</v>
      </c>
      <c r="AX119" s="48">
        <v>2</v>
      </c>
      <c r="AY119" s="37">
        <f t="shared" si="44"/>
        <v>16</v>
      </c>
      <c r="AZ119" s="48">
        <v>4</v>
      </c>
      <c r="BA119" s="37">
        <f t="shared" si="45"/>
        <v>32</v>
      </c>
      <c r="BB119" s="48">
        <v>0</v>
      </c>
      <c r="BC119" s="48">
        <v>5</v>
      </c>
      <c r="BD119" s="48">
        <v>0</v>
      </c>
      <c r="BE119" s="48" t="s">
        <v>375</v>
      </c>
      <c r="BF119" s="48" t="s">
        <v>376</v>
      </c>
      <c r="BG119" s="127">
        <f t="shared" si="39"/>
        <v>34</v>
      </c>
      <c r="BH119" s="75">
        <v>45</v>
      </c>
      <c r="BI119" s="75">
        <v>50</v>
      </c>
    </row>
    <row r="120" spans="1:61" x14ac:dyDescent="0.3">
      <c r="A120" s="28" t="s">
        <v>269</v>
      </c>
      <c r="B120" s="28" t="s">
        <v>303</v>
      </c>
      <c r="C120" s="29" t="s">
        <v>315</v>
      </c>
      <c r="D120" s="29" t="s">
        <v>316</v>
      </c>
      <c r="E120" s="102">
        <v>19427</v>
      </c>
      <c r="F120" s="31">
        <v>425.7</v>
      </c>
      <c r="G120" s="36">
        <f t="shared" si="25"/>
        <v>10</v>
      </c>
      <c r="H120" s="29" t="s">
        <v>352</v>
      </c>
      <c r="I120" s="69">
        <f t="shared" si="26"/>
        <v>3</v>
      </c>
      <c r="J120" s="32">
        <v>2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3">
        <v>10074</v>
      </c>
      <c r="V120" s="32">
        <v>8</v>
      </c>
      <c r="W120" s="32">
        <v>0</v>
      </c>
      <c r="X120" s="32">
        <v>0</v>
      </c>
      <c r="Y120" s="32">
        <v>0</v>
      </c>
      <c r="Z120" s="32">
        <v>0</v>
      </c>
      <c r="AA120" s="32">
        <v>0</v>
      </c>
      <c r="AB120" s="32">
        <v>0</v>
      </c>
      <c r="AC120" s="32">
        <v>0</v>
      </c>
      <c r="AD120" s="32">
        <v>0</v>
      </c>
      <c r="AE120" s="32">
        <v>0</v>
      </c>
      <c r="AF120" s="42">
        <v>0</v>
      </c>
      <c r="AG120" s="31">
        <f t="shared" si="27"/>
        <v>8</v>
      </c>
      <c r="AH120" s="25">
        <f>+(U120*5)/100</f>
        <v>503.7</v>
      </c>
      <c r="AI120" s="25">
        <f t="shared" si="28"/>
        <v>97</v>
      </c>
      <c r="AJ120" s="34">
        <v>2</v>
      </c>
      <c r="AK120" s="25">
        <v>95</v>
      </c>
      <c r="AL120" s="112">
        <f>(AH120*5)/100</f>
        <v>25.184999999999999</v>
      </c>
      <c r="AM120" s="35">
        <f t="shared" si="29"/>
        <v>80.742505459598974</v>
      </c>
      <c r="AN120" s="36">
        <f t="shared" si="30"/>
        <v>8</v>
      </c>
      <c r="AO120" s="35">
        <f t="shared" si="31"/>
        <v>19.257494540401034</v>
      </c>
      <c r="AP120" s="30">
        <f t="shared" si="32"/>
        <v>129.63916199104341</v>
      </c>
      <c r="AQ120" s="107">
        <f t="shared" si="33"/>
        <v>10.294950326864674</v>
      </c>
      <c r="AR120" s="109">
        <f t="shared" si="34"/>
        <v>92.058765137978952</v>
      </c>
      <c r="AS120" s="34">
        <f t="shared" si="35"/>
        <v>8</v>
      </c>
      <c r="AT120" s="37">
        <v>6</v>
      </c>
      <c r="AU120" s="38">
        <f t="shared" si="36"/>
        <v>30.884850980594017</v>
      </c>
      <c r="AV120" s="37">
        <v>1</v>
      </c>
      <c r="AW120" s="66"/>
      <c r="AX120" s="37">
        <v>1</v>
      </c>
      <c r="AY120" s="37">
        <f t="shared" si="44"/>
        <v>8</v>
      </c>
      <c r="AZ120" s="37">
        <v>5</v>
      </c>
      <c r="BA120" s="37">
        <f t="shared" si="45"/>
        <v>40</v>
      </c>
      <c r="BB120" s="37">
        <v>1</v>
      </c>
      <c r="BC120" s="37">
        <v>11</v>
      </c>
      <c r="BD120" s="37">
        <v>5</v>
      </c>
      <c r="BE120" s="37" t="s">
        <v>375</v>
      </c>
      <c r="BF120" s="37" t="s">
        <v>376</v>
      </c>
      <c r="BG120" s="127">
        <f t="shared" si="39"/>
        <v>34</v>
      </c>
      <c r="BH120" s="75">
        <v>55</v>
      </c>
      <c r="BI120" s="75">
        <v>58</v>
      </c>
    </row>
    <row r="121" spans="1:61" x14ac:dyDescent="0.3">
      <c r="A121" s="28" t="s">
        <v>269</v>
      </c>
      <c r="B121" s="28" t="s">
        <v>303</v>
      </c>
      <c r="C121" s="29" t="s">
        <v>306</v>
      </c>
      <c r="D121" s="29" t="s">
        <v>312</v>
      </c>
      <c r="E121" s="102">
        <v>25835</v>
      </c>
      <c r="F121" s="31">
        <v>391.7</v>
      </c>
      <c r="G121" s="36">
        <f t="shared" si="25"/>
        <v>10</v>
      </c>
      <c r="H121" s="29" t="s">
        <v>352</v>
      </c>
      <c r="I121" s="69">
        <f t="shared" si="26"/>
        <v>3</v>
      </c>
      <c r="J121" s="32">
        <v>4</v>
      </c>
      <c r="K121" s="32">
        <v>2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1</v>
      </c>
      <c r="S121" s="32">
        <v>0</v>
      </c>
      <c r="T121" s="32">
        <v>0</v>
      </c>
      <c r="U121" s="33">
        <v>20094</v>
      </c>
      <c r="V121" s="32">
        <v>8</v>
      </c>
      <c r="W121" s="32">
        <v>0</v>
      </c>
      <c r="X121" s="32">
        <v>0</v>
      </c>
      <c r="Y121" s="32">
        <v>0</v>
      </c>
      <c r="Z121" s="32">
        <v>0</v>
      </c>
      <c r="AA121" s="32">
        <v>0</v>
      </c>
      <c r="AB121" s="32">
        <v>0</v>
      </c>
      <c r="AC121" s="32">
        <v>0</v>
      </c>
      <c r="AD121" s="32">
        <v>0</v>
      </c>
      <c r="AE121" s="32">
        <v>0</v>
      </c>
      <c r="AF121" s="42">
        <v>0</v>
      </c>
      <c r="AG121" s="31">
        <f t="shared" si="27"/>
        <v>8</v>
      </c>
      <c r="AH121" s="25">
        <f>+(U121*5)/100</f>
        <v>1004.7</v>
      </c>
      <c r="AI121" s="25">
        <f t="shared" si="28"/>
        <v>218</v>
      </c>
      <c r="AJ121" s="34">
        <v>5</v>
      </c>
      <c r="AK121" s="25">
        <v>213</v>
      </c>
      <c r="AL121" s="112">
        <f>(AH121*5)/100</f>
        <v>50.234999999999999</v>
      </c>
      <c r="AM121" s="35">
        <f t="shared" si="29"/>
        <v>78.301980690753453</v>
      </c>
      <c r="AN121" s="36">
        <f t="shared" si="30"/>
        <v>8</v>
      </c>
      <c r="AO121" s="35">
        <f t="shared" si="31"/>
        <v>21.69801930924654</v>
      </c>
      <c r="AP121" s="30">
        <f t="shared" si="32"/>
        <v>194.44551964389396</v>
      </c>
      <c r="AQ121" s="107">
        <f t="shared" si="33"/>
        <v>19.353590090961873</v>
      </c>
      <c r="AR121" s="109">
        <f t="shared" si="34"/>
        <v>90.046780133373133</v>
      </c>
      <c r="AS121" s="34">
        <f t="shared" si="35"/>
        <v>8</v>
      </c>
      <c r="AT121" s="37">
        <v>7</v>
      </c>
      <c r="AU121" s="38">
        <f t="shared" si="36"/>
        <v>27.095026127346625</v>
      </c>
      <c r="AV121" s="37">
        <v>0</v>
      </c>
      <c r="AW121" s="66"/>
      <c r="AX121" s="37">
        <v>3</v>
      </c>
      <c r="AY121" s="37">
        <f t="shared" si="44"/>
        <v>24</v>
      </c>
      <c r="AZ121" s="37">
        <v>10</v>
      </c>
      <c r="BA121" s="37">
        <f t="shared" si="45"/>
        <v>80</v>
      </c>
      <c r="BB121" s="37">
        <v>0</v>
      </c>
      <c r="BC121" s="37">
        <v>11</v>
      </c>
      <c r="BD121" s="37">
        <v>5</v>
      </c>
      <c r="BE121" s="37" t="s">
        <v>375</v>
      </c>
      <c r="BF121" s="37" t="s">
        <v>376</v>
      </c>
      <c r="BG121" s="127">
        <f t="shared" si="39"/>
        <v>34</v>
      </c>
      <c r="BH121" s="75">
        <v>106</v>
      </c>
      <c r="BI121" s="75">
        <v>167</v>
      </c>
    </row>
    <row r="122" spans="1:61" x14ac:dyDescent="0.3">
      <c r="A122" s="28" t="s">
        <v>160</v>
      </c>
      <c r="B122" s="28" t="s">
        <v>242</v>
      </c>
      <c r="C122" s="29" t="s">
        <v>254</v>
      </c>
      <c r="D122" s="29" t="s">
        <v>258</v>
      </c>
      <c r="E122" s="102">
        <v>5385</v>
      </c>
      <c r="F122" s="30">
        <v>118.8</v>
      </c>
      <c r="G122" s="36">
        <f t="shared" si="25"/>
        <v>10</v>
      </c>
      <c r="H122" s="29" t="s">
        <v>350</v>
      </c>
      <c r="I122" s="69">
        <f t="shared" si="26"/>
        <v>8</v>
      </c>
      <c r="J122" s="32">
        <v>3</v>
      </c>
      <c r="K122" s="32">
        <v>1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3">
        <v>8383</v>
      </c>
      <c r="V122" s="32">
        <v>2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32">
        <v>0</v>
      </c>
      <c r="AC122" s="32">
        <v>0</v>
      </c>
      <c r="AD122" s="32">
        <v>0</v>
      </c>
      <c r="AE122" s="32">
        <v>0</v>
      </c>
      <c r="AF122" s="42">
        <v>0</v>
      </c>
      <c r="AG122" s="31">
        <f t="shared" si="27"/>
        <v>2</v>
      </c>
      <c r="AH122" s="25">
        <f t="shared" ref="AH122:AH136" si="48">+(U122*3)/100</f>
        <v>251.49</v>
      </c>
      <c r="AI122" s="25">
        <f t="shared" si="28"/>
        <v>28</v>
      </c>
      <c r="AJ122" s="34">
        <v>3</v>
      </c>
      <c r="AK122" s="25">
        <v>25</v>
      </c>
      <c r="AL122" s="112">
        <f t="shared" ref="AL122:AL136" si="49">(AH122*3)/100</f>
        <v>7.5447000000000006</v>
      </c>
      <c r="AM122" s="35">
        <f t="shared" si="29"/>
        <v>88.866356515169585</v>
      </c>
      <c r="AN122" s="36">
        <f t="shared" si="30"/>
        <v>8</v>
      </c>
      <c r="AO122" s="35">
        <f t="shared" si="31"/>
        <v>11.13364348483041</v>
      </c>
      <c r="AP122" s="30">
        <f t="shared" si="32"/>
        <v>233.50974930362116</v>
      </c>
      <c r="AQ122" s="107">
        <f t="shared" si="33"/>
        <v>55.710306406685241</v>
      </c>
      <c r="AR122" s="109">
        <f t="shared" si="34"/>
        <v>76.142192532506257</v>
      </c>
      <c r="AS122" s="34">
        <f t="shared" si="35"/>
        <v>8</v>
      </c>
      <c r="AT122" s="37">
        <v>0</v>
      </c>
      <c r="AU122" s="38">
        <f t="shared" si="36"/>
        <v>0</v>
      </c>
      <c r="AV122" s="37">
        <v>1</v>
      </c>
      <c r="AW122" s="66"/>
      <c r="AX122" s="37">
        <v>4</v>
      </c>
      <c r="AY122" s="37">
        <f t="shared" si="44"/>
        <v>32</v>
      </c>
      <c r="AZ122" s="37">
        <v>6</v>
      </c>
      <c r="BA122" s="37">
        <f t="shared" si="45"/>
        <v>48</v>
      </c>
      <c r="BB122" s="37">
        <v>1</v>
      </c>
      <c r="BC122" s="37">
        <v>9</v>
      </c>
      <c r="BD122" s="37">
        <v>0</v>
      </c>
      <c r="BE122" s="37" t="s">
        <v>375</v>
      </c>
      <c r="BF122" s="37" t="s">
        <v>376</v>
      </c>
      <c r="BG122" s="127">
        <f t="shared" si="39"/>
        <v>34</v>
      </c>
      <c r="BH122" s="75">
        <v>58</v>
      </c>
      <c r="BI122" s="75">
        <v>63</v>
      </c>
    </row>
    <row r="123" spans="1:61" x14ac:dyDescent="0.3">
      <c r="A123" s="28" t="s">
        <v>160</v>
      </c>
      <c r="B123" s="28" t="s">
        <v>242</v>
      </c>
      <c r="C123" s="29" t="s">
        <v>242</v>
      </c>
      <c r="D123" s="29" t="s">
        <v>268</v>
      </c>
      <c r="E123" s="102">
        <v>79568</v>
      </c>
      <c r="F123" s="30">
        <v>569.4</v>
      </c>
      <c r="G123" s="36">
        <f t="shared" si="25"/>
        <v>10</v>
      </c>
      <c r="H123" s="29" t="s">
        <v>352</v>
      </c>
      <c r="I123" s="69">
        <f t="shared" si="26"/>
        <v>3</v>
      </c>
      <c r="J123" s="32">
        <v>7</v>
      </c>
      <c r="K123" s="32">
        <v>2</v>
      </c>
      <c r="L123" s="32">
        <v>2</v>
      </c>
      <c r="M123" s="32">
        <v>1</v>
      </c>
      <c r="N123" s="32">
        <v>1</v>
      </c>
      <c r="O123" s="32">
        <v>1</v>
      </c>
      <c r="P123" s="32">
        <v>0</v>
      </c>
      <c r="Q123" s="32">
        <v>1</v>
      </c>
      <c r="R123" s="32">
        <v>0</v>
      </c>
      <c r="S123" s="32">
        <v>0</v>
      </c>
      <c r="T123" s="32">
        <v>0</v>
      </c>
      <c r="U123" s="33">
        <v>77376</v>
      </c>
      <c r="V123" s="32">
        <v>34</v>
      </c>
      <c r="W123" s="32">
        <v>0</v>
      </c>
      <c r="X123" s="32">
        <v>1</v>
      </c>
      <c r="Y123" s="32">
        <v>0</v>
      </c>
      <c r="Z123" s="32">
        <v>0</v>
      </c>
      <c r="AA123" s="32">
        <v>0</v>
      </c>
      <c r="AB123" s="32">
        <v>0</v>
      </c>
      <c r="AC123" s="32">
        <v>0</v>
      </c>
      <c r="AD123" s="32">
        <v>0</v>
      </c>
      <c r="AE123" s="32">
        <v>0</v>
      </c>
      <c r="AF123" s="42">
        <v>0</v>
      </c>
      <c r="AG123" s="31">
        <f t="shared" si="27"/>
        <v>35</v>
      </c>
      <c r="AH123" s="25">
        <f t="shared" si="48"/>
        <v>2321.2800000000002</v>
      </c>
      <c r="AI123" s="25">
        <f t="shared" si="28"/>
        <v>476</v>
      </c>
      <c r="AJ123" s="34">
        <v>14</v>
      </c>
      <c r="AK123" s="25">
        <v>462</v>
      </c>
      <c r="AL123" s="112">
        <f t="shared" si="49"/>
        <v>69.638400000000004</v>
      </c>
      <c r="AM123" s="35">
        <f t="shared" si="29"/>
        <v>79.494072236007725</v>
      </c>
      <c r="AN123" s="36">
        <f t="shared" si="30"/>
        <v>8</v>
      </c>
      <c r="AO123" s="35">
        <f t="shared" si="31"/>
        <v>20.505927763992279</v>
      </c>
      <c r="AP123" s="30">
        <f t="shared" si="32"/>
        <v>145.86768550170927</v>
      </c>
      <c r="AQ123" s="107">
        <f t="shared" si="33"/>
        <v>17.595013070581139</v>
      </c>
      <c r="AR123" s="109">
        <f t="shared" si="34"/>
        <v>87.937689550592779</v>
      </c>
      <c r="AS123" s="34">
        <f t="shared" si="35"/>
        <v>8</v>
      </c>
      <c r="AT123" s="37">
        <v>21</v>
      </c>
      <c r="AU123" s="38">
        <f t="shared" si="36"/>
        <v>26.392519605871708</v>
      </c>
      <c r="AV123" s="37">
        <v>1</v>
      </c>
      <c r="AW123" s="66"/>
      <c r="AX123" s="37">
        <v>15</v>
      </c>
      <c r="AY123" s="37">
        <f t="shared" si="44"/>
        <v>120</v>
      </c>
      <c r="AZ123" s="37">
        <v>25</v>
      </c>
      <c r="BA123" s="37">
        <f t="shared" si="45"/>
        <v>200</v>
      </c>
      <c r="BB123" s="37">
        <v>12</v>
      </c>
      <c r="BC123" s="37">
        <v>24</v>
      </c>
      <c r="BD123" s="37">
        <v>5</v>
      </c>
      <c r="BE123" s="37" t="s">
        <v>375</v>
      </c>
      <c r="BF123" s="37" t="s">
        <v>376</v>
      </c>
      <c r="BG123" s="127">
        <f t="shared" si="39"/>
        <v>34</v>
      </c>
      <c r="BH123" s="75">
        <v>523</v>
      </c>
      <c r="BI123" s="75">
        <v>833</v>
      </c>
    </row>
    <row r="124" spans="1:61" x14ac:dyDescent="0.3">
      <c r="A124" s="28" t="s">
        <v>160</v>
      </c>
      <c r="B124" s="28" t="s">
        <v>176</v>
      </c>
      <c r="C124" s="29" t="s">
        <v>218</v>
      </c>
      <c r="D124" s="29" t="s">
        <v>223</v>
      </c>
      <c r="E124" s="102">
        <v>10155</v>
      </c>
      <c r="F124" s="30">
        <v>208.2</v>
      </c>
      <c r="G124" s="36">
        <f t="shared" si="25"/>
        <v>10</v>
      </c>
      <c r="H124" s="29" t="s">
        <v>352</v>
      </c>
      <c r="I124" s="69">
        <f t="shared" si="26"/>
        <v>3</v>
      </c>
      <c r="J124" s="32">
        <v>0</v>
      </c>
      <c r="K124" s="32">
        <v>0</v>
      </c>
      <c r="L124" s="32">
        <v>0</v>
      </c>
      <c r="M124" s="32">
        <v>1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U124" s="33">
        <v>5774</v>
      </c>
      <c r="V124" s="32">
        <v>2</v>
      </c>
      <c r="W124" s="32">
        <v>0</v>
      </c>
      <c r="X124" s="32">
        <v>0</v>
      </c>
      <c r="Y124" s="32">
        <v>0</v>
      </c>
      <c r="Z124" s="32">
        <v>0</v>
      </c>
      <c r="AA124" s="32">
        <v>0</v>
      </c>
      <c r="AB124" s="32">
        <v>0</v>
      </c>
      <c r="AC124" s="32">
        <v>0</v>
      </c>
      <c r="AD124" s="32">
        <v>0</v>
      </c>
      <c r="AE124" s="32">
        <v>0</v>
      </c>
      <c r="AF124" s="42">
        <v>0</v>
      </c>
      <c r="AG124" s="31">
        <f t="shared" si="27"/>
        <v>2</v>
      </c>
      <c r="AH124" s="25">
        <f t="shared" si="48"/>
        <v>173.22</v>
      </c>
      <c r="AI124" s="25">
        <f t="shared" si="28"/>
        <v>147</v>
      </c>
      <c r="AJ124" s="34">
        <v>2</v>
      </c>
      <c r="AK124" s="25">
        <v>145</v>
      </c>
      <c r="AL124" s="112">
        <f t="shared" si="49"/>
        <v>5.1966000000000001</v>
      </c>
      <c r="AM124" s="35">
        <f t="shared" si="29"/>
        <v>15.136820228611015</v>
      </c>
      <c r="AN124" s="36">
        <f t="shared" si="30"/>
        <v>3</v>
      </c>
      <c r="AO124" s="35">
        <f t="shared" si="31"/>
        <v>84.863179771388985</v>
      </c>
      <c r="AP124" s="30">
        <f t="shared" si="32"/>
        <v>85.288035450516972</v>
      </c>
      <c r="AQ124" s="107">
        <f t="shared" si="33"/>
        <v>19.694731659281143</v>
      </c>
      <c r="AR124" s="109">
        <f t="shared" si="34"/>
        <v>76.907978293499596</v>
      </c>
      <c r="AS124" s="34">
        <f t="shared" si="35"/>
        <v>8</v>
      </c>
      <c r="AT124" s="37">
        <v>0</v>
      </c>
      <c r="AU124" s="38">
        <f t="shared" si="36"/>
        <v>0</v>
      </c>
      <c r="AV124" s="37">
        <v>1</v>
      </c>
      <c r="AW124" s="66"/>
      <c r="AX124" s="37">
        <v>26</v>
      </c>
      <c r="AY124" s="37">
        <f t="shared" si="44"/>
        <v>208</v>
      </c>
      <c r="AZ124" s="37">
        <v>54</v>
      </c>
      <c r="BA124" s="37">
        <f t="shared" si="45"/>
        <v>432</v>
      </c>
      <c r="BB124" s="37">
        <v>7</v>
      </c>
      <c r="BC124" s="37">
        <v>2</v>
      </c>
      <c r="BD124" s="37">
        <v>10</v>
      </c>
      <c r="BE124" s="37" t="s">
        <v>375</v>
      </c>
      <c r="BF124" s="37" t="s">
        <v>376</v>
      </c>
      <c r="BG124" s="127">
        <f t="shared" si="39"/>
        <v>34</v>
      </c>
      <c r="BH124" s="75">
        <v>72</v>
      </c>
      <c r="BI124" s="75">
        <v>45</v>
      </c>
    </row>
    <row r="125" spans="1:61" x14ac:dyDescent="0.3">
      <c r="A125" s="28" t="s">
        <v>160</v>
      </c>
      <c r="B125" s="28" t="s">
        <v>186</v>
      </c>
      <c r="C125" s="29" t="s">
        <v>208</v>
      </c>
      <c r="D125" s="29" t="s">
        <v>212</v>
      </c>
      <c r="E125" s="102">
        <v>5048</v>
      </c>
      <c r="F125" s="30">
        <v>136.69999999999999</v>
      </c>
      <c r="G125" s="36">
        <f t="shared" si="25"/>
        <v>10</v>
      </c>
      <c r="H125" s="29" t="s">
        <v>352</v>
      </c>
      <c r="I125" s="69">
        <f t="shared" si="26"/>
        <v>3</v>
      </c>
      <c r="J125" s="32">
        <v>1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0</v>
      </c>
      <c r="U125" s="33">
        <v>2932</v>
      </c>
      <c r="V125" s="32">
        <v>2</v>
      </c>
      <c r="W125" s="32">
        <v>0</v>
      </c>
      <c r="X125" s="32">
        <v>0</v>
      </c>
      <c r="Y125" s="32">
        <v>0</v>
      </c>
      <c r="Z125" s="32">
        <v>1</v>
      </c>
      <c r="AA125" s="32">
        <v>0</v>
      </c>
      <c r="AB125" s="32">
        <v>0</v>
      </c>
      <c r="AC125" s="32">
        <v>0</v>
      </c>
      <c r="AD125" s="32">
        <v>0</v>
      </c>
      <c r="AE125" s="32">
        <v>0</v>
      </c>
      <c r="AF125" s="42">
        <v>0</v>
      </c>
      <c r="AG125" s="31">
        <f t="shared" si="27"/>
        <v>3</v>
      </c>
      <c r="AH125" s="25">
        <f t="shared" si="48"/>
        <v>87.96</v>
      </c>
      <c r="AI125" s="25">
        <f t="shared" si="28"/>
        <v>60</v>
      </c>
      <c r="AJ125" s="34">
        <v>1</v>
      </c>
      <c r="AK125" s="25">
        <v>59</v>
      </c>
      <c r="AL125" s="112">
        <f t="shared" si="49"/>
        <v>2.6387999999999998</v>
      </c>
      <c r="AM125" s="35">
        <f t="shared" si="29"/>
        <v>31.787175989085942</v>
      </c>
      <c r="AN125" s="36">
        <f t="shared" si="30"/>
        <v>3</v>
      </c>
      <c r="AO125" s="35">
        <f t="shared" si="31"/>
        <v>68.212824010914048</v>
      </c>
      <c r="AP125" s="30">
        <f t="shared" si="32"/>
        <v>87.123613312202849</v>
      </c>
      <c r="AQ125" s="107">
        <f t="shared" si="33"/>
        <v>19.809825673534075</v>
      </c>
      <c r="AR125" s="109">
        <f t="shared" si="34"/>
        <v>77.262391996361984</v>
      </c>
      <c r="AS125" s="34">
        <f t="shared" si="35"/>
        <v>8</v>
      </c>
      <c r="AT125" s="37">
        <v>0</v>
      </c>
      <c r="AU125" s="38">
        <f t="shared" si="36"/>
        <v>0</v>
      </c>
      <c r="AV125" s="37">
        <v>1</v>
      </c>
      <c r="AW125" s="66"/>
      <c r="AX125" s="37">
        <v>2</v>
      </c>
      <c r="AY125" s="37">
        <f t="shared" si="44"/>
        <v>16</v>
      </c>
      <c r="AZ125" s="37">
        <v>3</v>
      </c>
      <c r="BA125" s="37">
        <f t="shared" si="45"/>
        <v>24</v>
      </c>
      <c r="BB125" s="48">
        <v>1</v>
      </c>
      <c r="BC125" s="48">
        <v>4</v>
      </c>
      <c r="BD125" s="48">
        <v>10</v>
      </c>
      <c r="BE125" s="48" t="s">
        <v>375</v>
      </c>
      <c r="BF125" s="48" t="s">
        <v>375</v>
      </c>
      <c r="BG125" s="127">
        <f t="shared" si="39"/>
        <v>34</v>
      </c>
      <c r="BH125" s="75">
        <v>16</v>
      </c>
      <c r="BI125" s="75">
        <v>31</v>
      </c>
    </row>
    <row r="126" spans="1:61" s="1" customFormat="1" x14ac:dyDescent="0.3">
      <c r="A126" s="28" t="s">
        <v>160</v>
      </c>
      <c r="B126" s="28" t="s">
        <v>161</v>
      </c>
      <c r="C126" s="29" t="s">
        <v>162</v>
      </c>
      <c r="D126" s="29" t="s">
        <v>164</v>
      </c>
      <c r="E126" s="102">
        <v>15091</v>
      </c>
      <c r="F126" s="30">
        <v>152.4</v>
      </c>
      <c r="G126" s="36">
        <f t="shared" si="25"/>
        <v>10</v>
      </c>
      <c r="H126" s="29" t="s">
        <v>350</v>
      </c>
      <c r="I126" s="69">
        <f t="shared" si="26"/>
        <v>8</v>
      </c>
      <c r="J126" s="32">
        <v>5</v>
      </c>
      <c r="K126" s="32">
        <v>1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3">
        <v>10371</v>
      </c>
      <c r="V126" s="32">
        <v>2</v>
      </c>
      <c r="W126" s="32">
        <v>0</v>
      </c>
      <c r="X126" s="32">
        <v>0</v>
      </c>
      <c r="Y126" s="32">
        <v>0</v>
      </c>
      <c r="Z126" s="32">
        <v>0</v>
      </c>
      <c r="AA126" s="32">
        <v>0</v>
      </c>
      <c r="AB126" s="32">
        <v>0</v>
      </c>
      <c r="AC126" s="32">
        <v>0</v>
      </c>
      <c r="AD126" s="32">
        <v>0</v>
      </c>
      <c r="AE126" s="32">
        <v>0</v>
      </c>
      <c r="AF126" s="42">
        <v>0</v>
      </c>
      <c r="AG126" s="31">
        <f t="shared" si="27"/>
        <v>2</v>
      </c>
      <c r="AH126" s="25">
        <f t="shared" si="48"/>
        <v>311.13</v>
      </c>
      <c r="AI126" s="25">
        <f t="shared" si="28"/>
        <v>58</v>
      </c>
      <c r="AJ126" s="34">
        <v>2</v>
      </c>
      <c r="AK126" s="25">
        <v>56</v>
      </c>
      <c r="AL126" s="112">
        <f t="shared" si="49"/>
        <v>9.3338999999999999</v>
      </c>
      <c r="AM126" s="35">
        <f t="shared" si="29"/>
        <v>81.358274676180372</v>
      </c>
      <c r="AN126" s="36">
        <f t="shared" si="30"/>
        <v>8</v>
      </c>
      <c r="AO126" s="35">
        <f t="shared" si="31"/>
        <v>18.641725323819625</v>
      </c>
      <c r="AP126" s="30">
        <f t="shared" si="32"/>
        <v>103.08461997216884</v>
      </c>
      <c r="AQ126" s="107">
        <f t="shared" si="33"/>
        <v>13.252932211251739</v>
      </c>
      <c r="AR126" s="109">
        <f t="shared" si="34"/>
        <v>87.14363770771061</v>
      </c>
      <c r="AS126" s="34">
        <f t="shared" si="35"/>
        <v>8</v>
      </c>
      <c r="AT126" s="37">
        <v>2</v>
      </c>
      <c r="AU126" s="38">
        <f t="shared" si="36"/>
        <v>13.252932211251739</v>
      </c>
      <c r="AV126" s="37">
        <v>1</v>
      </c>
      <c r="AW126" s="66"/>
      <c r="AX126" s="37">
        <v>9</v>
      </c>
      <c r="AY126" s="37">
        <f t="shared" si="44"/>
        <v>72</v>
      </c>
      <c r="AZ126" s="37">
        <v>12</v>
      </c>
      <c r="BA126" s="37">
        <f t="shared" si="45"/>
        <v>96</v>
      </c>
      <c r="BB126" s="48">
        <v>1</v>
      </c>
      <c r="BC126" s="48">
        <v>16</v>
      </c>
      <c r="BD126" s="48">
        <v>0</v>
      </c>
      <c r="BE126" s="48" t="s">
        <v>375</v>
      </c>
      <c r="BF126" s="48" t="s">
        <v>376</v>
      </c>
      <c r="BG126" s="127">
        <f t="shared" si="39"/>
        <v>34</v>
      </c>
      <c r="BH126" s="75">
        <v>12</v>
      </c>
      <c r="BI126" s="75">
        <v>81</v>
      </c>
    </row>
    <row r="127" spans="1:61" s="1" customFormat="1" x14ac:dyDescent="0.3">
      <c r="A127" s="28" t="s">
        <v>160</v>
      </c>
      <c r="B127" s="28" t="s">
        <v>161</v>
      </c>
      <c r="C127" s="29" t="s">
        <v>179</v>
      </c>
      <c r="D127" s="29" t="s">
        <v>183</v>
      </c>
      <c r="E127" s="102">
        <v>17312</v>
      </c>
      <c r="F127" s="30">
        <v>58.7</v>
      </c>
      <c r="G127" s="36">
        <f t="shared" si="25"/>
        <v>5</v>
      </c>
      <c r="H127" s="29" t="s">
        <v>352</v>
      </c>
      <c r="I127" s="69">
        <f t="shared" si="26"/>
        <v>3</v>
      </c>
      <c r="J127" s="32">
        <v>2</v>
      </c>
      <c r="K127" s="32">
        <v>1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3">
        <v>12932</v>
      </c>
      <c r="V127" s="32">
        <v>3</v>
      </c>
      <c r="W127" s="32">
        <v>0</v>
      </c>
      <c r="X127" s="32">
        <v>0</v>
      </c>
      <c r="Y127" s="32">
        <v>0</v>
      </c>
      <c r="Z127" s="32">
        <v>0</v>
      </c>
      <c r="AA127" s="32">
        <v>0</v>
      </c>
      <c r="AB127" s="32">
        <v>0</v>
      </c>
      <c r="AC127" s="32">
        <v>0</v>
      </c>
      <c r="AD127" s="32">
        <v>0</v>
      </c>
      <c r="AE127" s="32">
        <v>0</v>
      </c>
      <c r="AF127" s="42">
        <v>0</v>
      </c>
      <c r="AG127" s="31">
        <f t="shared" si="27"/>
        <v>3</v>
      </c>
      <c r="AH127" s="25">
        <f t="shared" si="48"/>
        <v>387.96</v>
      </c>
      <c r="AI127" s="25">
        <f t="shared" si="28"/>
        <v>62</v>
      </c>
      <c r="AJ127" s="34">
        <v>2</v>
      </c>
      <c r="AK127" s="25">
        <v>60</v>
      </c>
      <c r="AL127" s="112">
        <f t="shared" si="49"/>
        <v>11.638799999999998</v>
      </c>
      <c r="AM127" s="35">
        <f t="shared" si="29"/>
        <v>84.018971027941021</v>
      </c>
      <c r="AN127" s="36">
        <f t="shared" si="30"/>
        <v>8</v>
      </c>
      <c r="AO127" s="35">
        <f t="shared" si="31"/>
        <v>15.981028972058976</v>
      </c>
      <c r="AP127" s="30">
        <f t="shared" si="32"/>
        <v>112.04944547134936</v>
      </c>
      <c r="AQ127" s="107">
        <f t="shared" si="33"/>
        <v>11.55268022181146</v>
      </c>
      <c r="AR127" s="109">
        <f t="shared" si="34"/>
        <v>89.689658727703886</v>
      </c>
      <c r="AS127" s="34">
        <f t="shared" si="35"/>
        <v>8</v>
      </c>
      <c r="AT127" s="37">
        <v>0</v>
      </c>
      <c r="AU127" s="38">
        <f t="shared" si="36"/>
        <v>0</v>
      </c>
      <c r="AV127" s="37">
        <v>1</v>
      </c>
      <c r="AW127" s="66"/>
      <c r="AX127" s="37">
        <v>5</v>
      </c>
      <c r="AY127" s="37">
        <f t="shared" si="44"/>
        <v>40</v>
      </c>
      <c r="AZ127" s="37">
        <v>4</v>
      </c>
      <c r="BA127" s="37">
        <f t="shared" si="45"/>
        <v>32</v>
      </c>
      <c r="BB127" s="48">
        <v>1</v>
      </c>
      <c r="BC127" s="48">
        <v>12</v>
      </c>
      <c r="BD127" s="48">
        <v>10</v>
      </c>
      <c r="BE127" s="48" t="s">
        <v>375</v>
      </c>
      <c r="BF127" s="48" t="s">
        <v>376</v>
      </c>
      <c r="BG127" s="127">
        <f t="shared" si="39"/>
        <v>34</v>
      </c>
      <c r="BH127" s="75">
        <v>24</v>
      </c>
      <c r="BI127" s="75">
        <v>130</v>
      </c>
    </row>
    <row r="128" spans="1:61" s="1" customFormat="1" x14ac:dyDescent="0.3">
      <c r="A128" s="28" t="s">
        <v>160</v>
      </c>
      <c r="B128" s="28" t="s">
        <v>161</v>
      </c>
      <c r="C128" s="29" t="s">
        <v>179</v>
      </c>
      <c r="D128" s="29" t="s">
        <v>185</v>
      </c>
      <c r="E128" s="102">
        <v>31006</v>
      </c>
      <c r="F128" s="30">
        <v>240.4</v>
      </c>
      <c r="G128" s="36">
        <f t="shared" si="25"/>
        <v>10</v>
      </c>
      <c r="H128" s="29" t="s">
        <v>352</v>
      </c>
      <c r="I128" s="69">
        <f t="shared" si="26"/>
        <v>3</v>
      </c>
      <c r="J128" s="32">
        <v>2</v>
      </c>
      <c r="K128" s="32">
        <v>1</v>
      </c>
      <c r="L128" s="32">
        <v>1</v>
      </c>
      <c r="M128" s="32">
        <v>1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3">
        <v>27380</v>
      </c>
      <c r="V128" s="32">
        <v>2</v>
      </c>
      <c r="W128" s="32">
        <v>0</v>
      </c>
      <c r="X128" s="32">
        <v>0</v>
      </c>
      <c r="Y128" s="32">
        <v>0</v>
      </c>
      <c r="Z128" s="32">
        <v>1</v>
      </c>
      <c r="AA128" s="32">
        <v>0</v>
      </c>
      <c r="AB128" s="32">
        <v>0</v>
      </c>
      <c r="AC128" s="32">
        <v>0</v>
      </c>
      <c r="AD128" s="32">
        <v>0</v>
      </c>
      <c r="AE128" s="32">
        <v>0</v>
      </c>
      <c r="AF128" s="42">
        <v>0</v>
      </c>
      <c r="AG128" s="31">
        <f t="shared" si="27"/>
        <v>3</v>
      </c>
      <c r="AH128" s="25">
        <f t="shared" si="48"/>
        <v>821.4</v>
      </c>
      <c r="AI128" s="25">
        <f t="shared" si="28"/>
        <v>170</v>
      </c>
      <c r="AJ128" s="34">
        <v>4</v>
      </c>
      <c r="AK128" s="25">
        <v>166</v>
      </c>
      <c r="AL128" s="112">
        <f t="shared" si="49"/>
        <v>24.641999999999999</v>
      </c>
      <c r="AM128" s="35">
        <f t="shared" si="29"/>
        <v>79.303627952276599</v>
      </c>
      <c r="AN128" s="36">
        <f t="shared" si="30"/>
        <v>8</v>
      </c>
      <c r="AO128" s="35">
        <f t="shared" si="31"/>
        <v>20.696372047723401</v>
      </c>
      <c r="AP128" s="30">
        <f t="shared" si="32"/>
        <v>132.45823389021481</v>
      </c>
      <c r="AQ128" s="107">
        <f t="shared" si="33"/>
        <v>12.900728891182352</v>
      </c>
      <c r="AR128" s="109">
        <f t="shared" si="34"/>
        <v>90.26053080107134</v>
      </c>
      <c r="AS128" s="34">
        <f t="shared" si="35"/>
        <v>8</v>
      </c>
      <c r="AT128" s="37">
        <v>7</v>
      </c>
      <c r="AU128" s="38">
        <f t="shared" si="36"/>
        <v>22.576275559569115</v>
      </c>
      <c r="AV128" s="37">
        <v>1</v>
      </c>
      <c r="AW128" s="66"/>
      <c r="AX128" s="37">
        <v>15</v>
      </c>
      <c r="AY128" s="37">
        <f t="shared" si="44"/>
        <v>120</v>
      </c>
      <c r="AZ128" s="37">
        <v>9</v>
      </c>
      <c r="BA128" s="37">
        <f t="shared" si="45"/>
        <v>72</v>
      </c>
      <c r="BB128" s="48">
        <v>0</v>
      </c>
      <c r="BC128" s="48">
        <v>14</v>
      </c>
      <c r="BD128" s="48">
        <v>5</v>
      </c>
      <c r="BE128" s="48" t="s">
        <v>376</v>
      </c>
      <c r="BF128" s="48" t="s">
        <v>376</v>
      </c>
      <c r="BG128" s="127">
        <f t="shared" si="39"/>
        <v>34</v>
      </c>
      <c r="BH128" s="75">
        <v>98</v>
      </c>
      <c r="BI128" s="75">
        <v>202</v>
      </c>
    </row>
    <row r="129" spans="1:61" s="1" customFormat="1" x14ac:dyDescent="0.3">
      <c r="A129" s="28" t="s">
        <v>105</v>
      </c>
      <c r="B129" s="28" t="s">
        <v>106</v>
      </c>
      <c r="C129" s="29" t="s">
        <v>106</v>
      </c>
      <c r="D129" s="29" t="s">
        <v>108</v>
      </c>
      <c r="E129" s="102">
        <v>8350</v>
      </c>
      <c r="F129" s="30">
        <v>185.6</v>
      </c>
      <c r="G129" s="36">
        <f t="shared" si="25"/>
        <v>10</v>
      </c>
      <c r="H129" s="29" t="s">
        <v>352</v>
      </c>
      <c r="I129" s="69">
        <f t="shared" si="26"/>
        <v>3</v>
      </c>
      <c r="J129" s="32">
        <v>2</v>
      </c>
      <c r="K129" s="32">
        <v>0</v>
      </c>
      <c r="L129" s="32">
        <v>1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3">
        <v>4790</v>
      </c>
      <c r="V129" s="32">
        <v>0</v>
      </c>
      <c r="W129" s="42">
        <v>0</v>
      </c>
      <c r="X129" s="42">
        <v>0</v>
      </c>
      <c r="Y129" s="42">
        <v>0</v>
      </c>
      <c r="Z129" s="42">
        <v>0</v>
      </c>
      <c r="AA129" s="42">
        <v>0</v>
      </c>
      <c r="AB129" s="42">
        <v>0</v>
      </c>
      <c r="AC129" s="42">
        <v>0</v>
      </c>
      <c r="AD129" s="42">
        <v>0</v>
      </c>
      <c r="AE129" s="42">
        <v>0</v>
      </c>
      <c r="AF129" s="42">
        <v>0</v>
      </c>
      <c r="AG129" s="31">
        <f t="shared" si="27"/>
        <v>0</v>
      </c>
      <c r="AH129" s="25">
        <f t="shared" si="48"/>
        <v>143.69999999999999</v>
      </c>
      <c r="AI129" s="25">
        <f t="shared" si="28"/>
        <v>60</v>
      </c>
      <c r="AJ129" s="34">
        <v>0</v>
      </c>
      <c r="AK129" s="25">
        <v>60</v>
      </c>
      <c r="AL129" s="112">
        <f t="shared" si="49"/>
        <v>4.3109999999999999</v>
      </c>
      <c r="AM129" s="35">
        <f t="shared" si="29"/>
        <v>58.246346555323591</v>
      </c>
      <c r="AN129" s="36">
        <f t="shared" si="30"/>
        <v>5</v>
      </c>
      <c r="AO129" s="35">
        <f t="shared" si="31"/>
        <v>41.753653444676416</v>
      </c>
      <c r="AP129" s="30">
        <f t="shared" si="32"/>
        <v>86.047904191616766</v>
      </c>
      <c r="AQ129" s="107">
        <f t="shared" si="33"/>
        <v>0</v>
      </c>
      <c r="AR129" s="109">
        <f t="shared" si="34"/>
        <v>100</v>
      </c>
      <c r="AS129" s="34">
        <f t="shared" si="35"/>
        <v>10</v>
      </c>
      <c r="AT129" s="37">
        <v>2</v>
      </c>
      <c r="AU129" s="38">
        <f t="shared" si="36"/>
        <v>23.952095808383234</v>
      </c>
      <c r="AV129" s="37">
        <v>1</v>
      </c>
      <c r="AW129" s="66"/>
      <c r="AX129" s="37">
        <v>2</v>
      </c>
      <c r="AY129" s="37">
        <f t="shared" si="44"/>
        <v>16</v>
      </c>
      <c r="AZ129" s="37">
        <v>11</v>
      </c>
      <c r="BA129" s="37">
        <f t="shared" si="45"/>
        <v>88</v>
      </c>
      <c r="BB129" s="37">
        <v>1</v>
      </c>
      <c r="BC129" s="37">
        <v>12</v>
      </c>
      <c r="BD129" s="37">
        <v>5</v>
      </c>
      <c r="BE129" s="37" t="s">
        <v>375</v>
      </c>
      <c r="BF129" s="37" t="s">
        <v>429</v>
      </c>
      <c r="BG129" s="127">
        <f t="shared" si="39"/>
        <v>33</v>
      </c>
      <c r="BH129" s="75">
        <v>58</v>
      </c>
      <c r="BI129" s="75">
        <v>46</v>
      </c>
    </row>
    <row r="130" spans="1:61" s="1" customFormat="1" x14ac:dyDescent="0.3">
      <c r="A130" s="28" t="s">
        <v>105</v>
      </c>
      <c r="B130" s="28" t="s">
        <v>106</v>
      </c>
      <c r="C130" s="29" t="s">
        <v>111</v>
      </c>
      <c r="D130" s="29" t="s">
        <v>113</v>
      </c>
      <c r="E130" s="102">
        <v>9655</v>
      </c>
      <c r="F130" s="30">
        <v>877.8</v>
      </c>
      <c r="G130" s="36">
        <f t="shared" si="25"/>
        <v>10</v>
      </c>
      <c r="H130" s="29" t="s">
        <v>352</v>
      </c>
      <c r="I130" s="69">
        <f t="shared" si="26"/>
        <v>3</v>
      </c>
      <c r="J130" s="32">
        <v>2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3">
        <v>6752</v>
      </c>
      <c r="V130" s="32">
        <v>4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32">
        <v>0</v>
      </c>
      <c r="AC130" s="32">
        <v>0</v>
      </c>
      <c r="AD130" s="32">
        <v>0</v>
      </c>
      <c r="AE130" s="32">
        <v>0</v>
      </c>
      <c r="AF130" s="42">
        <v>0</v>
      </c>
      <c r="AG130" s="31">
        <f t="shared" si="27"/>
        <v>4</v>
      </c>
      <c r="AH130" s="25">
        <f t="shared" si="48"/>
        <v>202.56</v>
      </c>
      <c r="AI130" s="25">
        <f t="shared" si="28"/>
        <v>94</v>
      </c>
      <c r="AJ130" s="34">
        <v>0</v>
      </c>
      <c r="AK130" s="25">
        <v>94</v>
      </c>
      <c r="AL130" s="112">
        <f t="shared" si="49"/>
        <v>6.0768000000000004</v>
      </c>
      <c r="AM130" s="35">
        <f t="shared" si="29"/>
        <v>53.593996840442337</v>
      </c>
      <c r="AN130" s="36">
        <f t="shared" si="30"/>
        <v>5</v>
      </c>
      <c r="AO130" s="35">
        <f t="shared" si="31"/>
        <v>46.406003159557663</v>
      </c>
      <c r="AP130" s="30">
        <f t="shared" si="32"/>
        <v>104.89901605385811</v>
      </c>
      <c r="AQ130" s="107">
        <f t="shared" si="33"/>
        <v>0</v>
      </c>
      <c r="AR130" s="109">
        <f t="shared" si="34"/>
        <v>100</v>
      </c>
      <c r="AS130" s="34">
        <f t="shared" si="35"/>
        <v>10</v>
      </c>
      <c r="AT130" s="37">
        <v>3</v>
      </c>
      <c r="AU130" s="38">
        <f t="shared" si="36"/>
        <v>31.071983428275505</v>
      </c>
      <c r="AV130" s="37">
        <v>1</v>
      </c>
      <c r="AW130" s="66"/>
      <c r="AX130" s="37">
        <v>2</v>
      </c>
      <c r="AY130" s="37">
        <f t="shared" si="44"/>
        <v>16</v>
      </c>
      <c r="AZ130" s="37">
        <v>29</v>
      </c>
      <c r="BA130" s="37">
        <f t="shared" si="45"/>
        <v>232</v>
      </c>
      <c r="BB130" s="37">
        <v>9</v>
      </c>
      <c r="BC130" s="37">
        <v>9</v>
      </c>
      <c r="BD130" s="37">
        <v>5</v>
      </c>
      <c r="BE130" s="37" t="s">
        <v>375</v>
      </c>
      <c r="BF130" s="37" t="s">
        <v>429</v>
      </c>
      <c r="BG130" s="127">
        <f t="shared" si="39"/>
        <v>33</v>
      </c>
      <c r="BH130" s="75">
        <v>59</v>
      </c>
      <c r="BI130" s="75">
        <v>103</v>
      </c>
    </row>
    <row r="131" spans="1:61" s="1" customFormat="1" x14ac:dyDescent="0.3">
      <c r="A131" s="28" t="s">
        <v>105</v>
      </c>
      <c r="B131" s="28" t="s">
        <v>106</v>
      </c>
      <c r="C131" s="29" t="s">
        <v>118</v>
      </c>
      <c r="D131" s="29" t="s">
        <v>119</v>
      </c>
      <c r="E131" s="102">
        <v>19775</v>
      </c>
      <c r="F131" s="30">
        <v>329.6</v>
      </c>
      <c r="G131" s="36">
        <f t="shared" si="25"/>
        <v>10</v>
      </c>
      <c r="H131" s="29" t="s">
        <v>349</v>
      </c>
      <c r="I131" s="69">
        <f t="shared" si="26"/>
        <v>10</v>
      </c>
      <c r="J131" s="32">
        <v>6</v>
      </c>
      <c r="K131" s="32">
        <v>1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3">
        <v>12471</v>
      </c>
      <c r="V131" s="32">
        <v>4</v>
      </c>
      <c r="W131" s="32">
        <v>0</v>
      </c>
      <c r="X131" s="32">
        <v>0</v>
      </c>
      <c r="Y131" s="32">
        <v>0</v>
      </c>
      <c r="Z131" s="32">
        <v>0</v>
      </c>
      <c r="AA131" s="32">
        <v>0</v>
      </c>
      <c r="AB131" s="32">
        <v>0</v>
      </c>
      <c r="AC131" s="32">
        <v>0</v>
      </c>
      <c r="AD131" s="32">
        <v>0</v>
      </c>
      <c r="AE131" s="32">
        <v>0</v>
      </c>
      <c r="AF131" s="42">
        <v>0</v>
      </c>
      <c r="AG131" s="31">
        <f t="shared" si="27"/>
        <v>4</v>
      </c>
      <c r="AH131" s="25">
        <f t="shared" si="48"/>
        <v>374.13</v>
      </c>
      <c r="AI131" s="25">
        <f t="shared" si="28"/>
        <v>118</v>
      </c>
      <c r="AJ131" s="34">
        <v>1</v>
      </c>
      <c r="AK131" s="25">
        <v>117</v>
      </c>
      <c r="AL131" s="112">
        <f t="shared" si="49"/>
        <v>11.223899999999999</v>
      </c>
      <c r="AM131" s="35">
        <f t="shared" si="29"/>
        <v>68.46016090663673</v>
      </c>
      <c r="AN131" s="36">
        <f t="shared" si="30"/>
        <v>5</v>
      </c>
      <c r="AO131" s="35">
        <f t="shared" si="31"/>
        <v>31.53983909336327</v>
      </c>
      <c r="AP131" s="30">
        <f t="shared" si="32"/>
        <v>94.596713021491794</v>
      </c>
      <c r="AQ131" s="107">
        <f t="shared" si="33"/>
        <v>5.0568900126422252</v>
      </c>
      <c r="AR131" s="109">
        <f t="shared" si="34"/>
        <v>94.654264560446904</v>
      </c>
      <c r="AS131" s="34">
        <f t="shared" si="35"/>
        <v>8</v>
      </c>
      <c r="AT131" s="37">
        <v>5</v>
      </c>
      <c r="AU131" s="38">
        <f t="shared" si="36"/>
        <v>25.284450063211125</v>
      </c>
      <c r="AV131" s="37">
        <v>1</v>
      </c>
      <c r="AW131" s="66"/>
      <c r="AX131" s="37">
        <v>4</v>
      </c>
      <c r="AY131" s="37">
        <f t="shared" si="44"/>
        <v>32</v>
      </c>
      <c r="AZ131" s="37">
        <v>4</v>
      </c>
      <c r="BA131" s="37">
        <f t="shared" si="45"/>
        <v>32</v>
      </c>
      <c r="BB131" s="37">
        <v>2</v>
      </c>
      <c r="BC131" s="37">
        <v>22</v>
      </c>
      <c r="BD131" s="37">
        <v>0</v>
      </c>
      <c r="BE131" s="37" t="s">
        <v>375</v>
      </c>
      <c r="BF131" s="37" t="s">
        <v>429</v>
      </c>
      <c r="BG131" s="127">
        <f t="shared" si="39"/>
        <v>33</v>
      </c>
      <c r="BH131" s="75">
        <v>94</v>
      </c>
      <c r="BI131" s="75">
        <v>151</v>
      </c>
    </row>
    <row r="132" spans="1:61" s="1" customFormat="1" x14ac:dyDescent="0.3">
      <c r="A132" s="28" t="s">
        <v>105</v>
      </c>
      <c r="B132" s="28" t="s">
        <v>106</v>
      </c>
      <c r="C132" s="29" t="s">
        <v>116</v>
      </c>
      <c r="D132" s="29" t="s">
        <v>117</v>
      </c>
      <c r="E132" s="102">
        <v>44967</v>
      </c>
      <c r="F132" s="39">
        <v>199</v>
      </c>
      <c r="G132" s="36">
        <f t="shared" si="25"/>
        <v>10</v>
      </c>
      <c r="H132" s="29" t="s">
        <v>351</v>
      </c>
      <c r="I132" s="69">
        <f t="shared" si="26"/>
        <v>5</v>
      </c>
      <c r="J132" s="32">
        <v>6</v>
      </c>
      <c r="K132" s="32">
        <v>1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3">
        <v>30833</v>
      </c>
      <c r="V132" s="32">
        <v>14</v>
      </c>
      <c r="W132" s="32">
        <v>0</v>
      </c>
      <c r="X132" s="32">
        <v>0</v>
      </c>
      <c r="Y132" s="32">
        <v>0</v>
      </c>
      <c r="Z132" s="32">
        <v>0</v>
      </c>
      <c r="AA132" s="32">
        <v>0</v>
      </c>
      <c r="AB132" s="32">
        <v>0</v>
      </c>
      <c r="AC132" s="32">
        <v>0</v>
      </c>
      <c r="AD132" s="32">
        <v>0</v>
      </c>
      <c r="AE132" s="32">
        <v>0</v>
      </c>
      <c r="AF132" s="42">
        <v>0</v>
      </c>
      <c r="AG132" s="31">
        <f t="shared" si="27"/>
        <v>14</v>
      </c>
      <c r="AH132" s="25">
        <f t="shared" si="48"/>
        <v>924.99</v>
      </c>
      <c r="AI132" s="25">
        <f t="shared" si="28"/>
        <v>353</v>
      </c>
      <c r="AJ132" s="34">
        <v>5</v>
      </c>
      <c r="AK132" s="25">
        <v>348</v>
      </c>
      <c r="AL132" s="112">
        <f t="shared" si="49"/>
        <v>27.749700000000004</v>
      </c>
      <c r="AM132" s="35">
        <f t="shared" si="29"/>
        <v>61.837425269462379</v>
      </c>
      <c r="AN132" s="36">
        <f t="shared" si="30"/>
        <v>5</v>
      </c>
      <c r="AO132" s="35">
        <f t="shared" si="31"/>
        <v>38.162574730537628</v>
      </c>
      <c r="AP132" s="30">
        <f t="shared" si="32"/>
        <v>102.85209153379147</v>
      </c>
      <c r="AQ132" s="107">
        <f t="shared" si="33"/>
        <v>11.119265238953009</v>
      </c>
      <c r="AR132" s="109">
        <f t="shared" si="34"/>
        <v>89.189072314295288</v>
      </c>
      <c r="AS132" s="34">
        <f t="shared" si="35"/>
        <v>8</v>
      </c>
      <c r="AT132" s="37">
        <v>15</v>
      </c>
      <c r="AU132" s="38">
        <f t="shared" si="36"/>
        <v>33.35779571685903</v>
      </c>
      <c r="AV132" s="37">
        <v>2</v>
      </c>
      <c r="AW132" s="66"/>
      <c r="AX132" s="37">
        <v>132</v>
      </c>
      <c r="AY132" s="37">
        <f t="shared" si="44"/>
        <v>1056</v>
      </c>
      <c r="AZ132" s="37">
        <v>179</v>
      </c>
      <c r="BA132" s="37">
        <f t="shared" si="45"/>
        <v>1432</v>
      </c>
      <c r="BB132" s="37">
        <v>2</v>
      </c>
      <c r="BC132" s="37">
        <v>28</v>
      </c>
      <c r="BD132" s="37">
        <v>5</v>
      </c>
      <c r="BE132" s="37" t="s">
        <v>375</v>
      </c>
      <c r="BF132" s="37" t="s">
        <v>429</v>
      </c>
      <c r="BG132" s="127">
        <f t="shared" si="39"/>
        <v>33</v>
      </c>
      <c r="BH132" s="75">
        <v>167</v>
      </c>
      <c r="BI132" s="75">
        <v>321</v>
      </c>
    </row>
    <row r="133" spans="1:61" s="1" customFormat="1" x14ac:dyDescent="0.3">
      <c r="A133" s="28" t="s">
        <v>105</v>
      </c>
      <c r="B133" s="28" t="s">
        <v>122</v>
      </c>
      <c r="C133" s="29" t="s">
        <v>131</v>
      </c>
      <c r="D133" s="29" t="s">
        <v>132</v>
      </c>
      <c r="E133" s="102">
        <v>39842</v>
      </c>
      <c r="F133" s="30">
        <v>314.10000000000002</v>
      </c>
      <c r="G133" s="36">
        <f t="shared" si="25"/>
        <v>10</v>
      </c>
      <c r="H133" s="29" t="s">
        <v>351</v>
      </c>
      <c r="I133" s="69">
        <f t="shared" si="26"/>
        <v>5</v>
      </c>
      <c r="J133" s="32">
        <v>5</v>
      </c>
      <c r="K133" s="32">
        <v>1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3">
        <v>23269</v>
      </c>
      <c r="V133" s="32">
        <v>7</v>
      </c>
      <c r="W133" s="32">
        <v>0</v>
      </c>
      <c r="X133" s="32">
        <v>0</v>
      </c>
      <c r="Y133" s="32">
        <v>0</v>
      </c>
      <c r="Z133" s="32">
        <v>0</v>
      </c>
      <c r="AA133" s="32">
        <v>0</v>
      </c>
      <c r="AB133" s="32">
        <v>0</v>
      </c>
      <c r="AC133" s="32">
        <v>0</v>
      </c>
      <c r="AD133" s="32">
        <v>0</v>
      </c>
      <c r="AE133" s="32">
        <v>0</v>
      </c>
      <c r="AF133" s="42">
        <v>0</v>
      </c>
      <c r="AG133" s="31">
        <f t="shared" si="27"/>
        <v>7</v>
      </c>
      <c r="AH133" s="25">
        <f t="shared" si="48"/>
        <v>698.07</v>
      </c>
      <c r="AI133" s="25">
        <f t="shared" si="28"/>
        <v>214</v>
      </c>
      <c r="AJ133" s="34">
        <v>1</v>
      </c>
      <c r="AK133" s="25">
        <v>213</v>
      </c>
      <c r="AL133" s="112">
        <f t="shared" si="49"/>
        <v>20.9421</v>
      </c>
      <c r="AM133" s="35">
        <f t="shared" si="29"/>
        <v>69.344048591115509</v>
      </c>
      <c r="AN133" s="36">
        <f t="shared" si="30"/>
        <v>5</v>
      </c>
      <c r="AO133" s="35">
        <f t="shared" si="31"/>
        <v>30.655951408884491</v>
      </c>
      <c r="AP133" s="30">
        <f t="shared" si="32"/>
        <v>87.604788916219078</v>
      </c>
      <c r="AQ133" s="107">
        <f t="shared" si="33"/>
        <v>2.5099141609356961</v>
      </c>
      <c r="AR133" s="109">
        <f t="shared" si="34"/>
        <v>97.134957812253788</v>
      </c>
      <c r="AS133" s="34">
        <f t="shared" si="35"/>
        <v>8</v>
      </c>
      <c r="AT133" s="37">
        <v>3</v>
      </c>
      <c r="AU133" s="38">
        <f t="shared" si="36"/>
        <v>7.5297424828070882</v>
      </c>
      <c r="AV133" s="37">
        <v>0</v>
      </c>
      <c r="AW133" s="66"/>
      <c r="AX133" s="37">
        <v>5</v>
      </c>
      <c r="AY133" s="37">
        <f t="shared" si="44"/>
        <v>40</v>
      </c>
      <c r="AZ133" s="37">
        <v>9</v>
      </c>
      <c r="BA133" s="37">
        <f t="shared" si="45"/>
        <v>72</v>
      </c>
      <c r="BB133" s="37">
        <v>2</v>
      </c>
      <c r="BC133" s="37">
        <v>22</v>
      </c>
      <c r="BD133" s="37">
        <v>5</v>
      </c>
      <c r="BE133" s="37" t="s">
        <v>429</v>
      </c>
      <c r="BF133" s="37" t="s">
        <v>429</v>
      </c>
      <c r="BG133" s="127">
        <f t="shared" si="39"/>
        <v>33</v>
      </c>
      <c r="BH133" s="75">
        <v>138</v>
      </c>
      <c r="BI133" s="75">
        <v>279</v>
      </c>
    </row>
    <row r="134" spans="1:61" s="1" customFormat="1" x14ac:dyDescent="0.3">
      <c r="A134" s="28" t="s">
        <v>105</v>
      </c>
      <c r="B134" s="28" t="s">
        <v>122</v>
      </c>
      <c r="C134" s="29" t="s">
        <v>131</v>
      </c>
      <c r="D134" s="29" t="s">
        <v>133</v>
      </c>
      <c r="E134" s="102">
        <v>27380</v>
      </c>
      <c r="F134" s="30">
        <v>299.5</v>
      </c>
      <c r="G134" s="36">
        <f t="shared" ref="G134:G197" si="50">IFERROR(IF(F134&lt;10,0,IF(F134&lt;50,3,IF(F134&lt;75,5,IF(F134&lt;100,8,10)))),"")</f>
        <v>10</v>
      </c>
      <c r="H134" s="29" t="s">
        <v>351</v>
      </c>
      <c r="I134" s="69">
        <f t="shared" ref="I134:I197" si="51">VLOOKUP(H134,ponderacion,2,FALSE)</f>
        <v>5</v>
      </c>
      <c r="J134" s="32">
        <v>1</v>
      </c>
      <c r="K134" s="32">
        <v>1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3">
        <v>11259</v>
      </c>
      <c r="V134" s="32">
        <v>9</v>
      </c>
      <c r="W134" s="32">
        <v>0</v>
      </c>
      <c r="X134" s="32">
        <v>1</v>
      </c>
      <c r="Y134" s="32">
        <v>0</v>
      </c>
      <c r="Z134" s="32">
        <v>0</v>
      </c>
      <c r="AA134" s="32">
        <v>0</v>
      </c>
      <c r="AB134" s="32">
        <v>0</v>
      </c>
      <c r="AC134" s="32">
        <v>0</v>
      </c>
      <c r="AD134" s="32">
        <v>0</v>
      </c>
      <c r="AE134" s="32">
        <v>0</v>
      </c>
      <c r="AF134" s="42">
        <v>0</v>
      </c>
      <c r="AG134" s="31">
        <f t="shared" ref="AG134:AG197" si="52">SUM(V134:AF134)</f>
        <v>10</v>
      </c>
      <c r="AH134" s="25">
        <f t="shared" si="48"/>
        <v>337.77</v>
      </c>
      <c r="AI134" s="25">
        <f t="shared" ref="AI134:AI197" si="53">+AJ134+AK134</f>
        <v>108</v>
      </c>
      <c r="AJ134" s="34">
        <v>2</v>
      </c>
      <c r="AK134" s="25">
        <v>106</v>
      </c>
      <c r="AL134" s="112">
        <f t="shared" si="49"/>
        <v>10.133099999999999</v>
      </c>
      <c r="AM134" s="35">
        <f t="shared" ref="AM134:AM197" si="54">IFERROR(((AH134-AI134)/AH134)*100,"")</f>
        <v>68.025579536370913</v>
      </c>
      <c r="AN134" s="36">
        <f t="shared" ref="AN134:AN197" si="55">IFERROR(IF(AM134&lt;10,0,IF(AM134&lt;50,3,IF(AM134&lt;75,5,IF(AM134&lt;100,8,10)))),"")</f>
        <v>5</v>
      </c>
      <c r="AO134" s="35">
        <f t="shared" ref="AO134:AO197" si="56">IFERROR(AI134/AH134*100,0)</f>
        <v>31.974420463629098</v>
      </c>
      <c r="AP134" s="30">
        <f t="shared" ref="AP134:AP197" si="57">((AH134*0.05)/E134)*100000</f>
        <v>61.681884587289993</v>
      </c>
      <c r="AQ134" s="107">
        <f t="shared" ref="AQ134:AQ197" si="58">(AJ134/E134)*100000</f>
        <v>7.3046018991964932</v>
      </c>
      <c r="AR134" s="109">
        <f t="shared" ref="AR134:AR197" si="59">IFERROR(((AP134-AQ134)/AP134)*100,"")</f>
        <v>88.15762205050774</v>
      </c>
      <c r="AS134" s="34">
        <f t="shared" ref="AS134:AS197" si="60">IFERROR(IF(AR134&lt;10,0,IF(AR134&lt;50,3,IF(AR134&lt;75,5,IF(AR134&lt;100,8,10)))),"")</f>
        <v>8</v>
      </c>
      <c r="AT134" s="37">
        <v>1</v>
      </c>
      <c r="AU134" s="38">
        <f t="shared" ref="AU134:AU197" si="61">(AT134/E134)*100000</f>
        <v>3.6523009495982466</v>
      </c>
      <c r="AV134" s="37">
        <v>1</v>
      </c>
      <c r="AW134" s="66"/>
      <c r="AX134" s="37">
        <v>4</v>
      </c>
      <c r="AY134" s="37">
        <f t="shared" ref="AY134:AY164" si="62">+AX134*8</f>
        <v>32</v>
      </c>
      <c r="AZ134" s="37">
        <v>23</v>
      </c>
      <c r="BA134" s="37">
        <f t="shared" ref="BA134:BA155" si="63">+AZ134*8</f>
        <v>184</v>
      </c>
      <c r="BB134" s="37">
        <v>1</v>
      </c>
      <c r="BC134" s="37">
        <v>8</v>
      </c>
      <c r="BD134" s="37">
        <v>5</v>
      </c>
      <c r="BE134" s="37" t="s">
        <v>429</v>
      </c>
      <c r="BF134" s="37" t="s">
        <v>429</v>
      </c>
      <c r="BG134" s="127">
        <f t="shared" ref="BG134:BG197" si="64">+G134+I134+AN134+AS134+BD134</f>
        <v>33</v>
      </c>
      <c r="BH134" s="75">
        <v>64</v>
      </c>
      <c r="BI134" s="75">
        <v>142</v>
      </c>
    </row>
    <row r="135" spans="1:61" s="1" customFormat="1" x14ac:dyDescent="0.3">
      <c r="A135" s="28" t="s">
        <v>105</v>
      </c>
      <c r="B135" s="28" t="s">
        <v>122</v>
      </c>
      <c r="C135" s="29" t="s">
        <v>127</v>
      </c>
      <c r="D135" s="29" t="s">
        <v>129</v>
      </c>
      <c r="E135" s="102">
        <v>9155</v>
      </c>
      <c r="F135" s="30">
        <v>174.3</v>
      </c>
      <c r="G135" s="36">
        <f t="shared" si="50"/>
        <v>10</v>
      </c>
      <c r="H135" s="29" t="s">
        <v>351</v>
      </c>
      <c r="I135" s="69">
        <f t="shared" si="51"/>
        <v>5</v>
      </c>
      <c r="J135" s="32">
        <v>4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3">
        <v>5649</v>
      </c>
      <c r="V135" s="32">
        <v>0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  <c r="AB135" s="32">
        <v>0</v>
      </c>
      <c r="AC135" s="32">
        <v>0</v>
      </c>
      <c r="AD135" s="32">
        <v>0</v>
      </c>
      <c r="AE135" s="32">
        <v>0</v>
      </c>
      <c r="AF135" s="42">
        <v>0</v>
      </c>
      <c r="AG135" s="31">
        <f t="shared" si="52"/>
        <v>0</v>
      </c>
      <c r="AH135" s="25">
        <f t="shared" si="48"/>
        <v>169.47</v>
      </c>
      <c r="AI135" s="25">
        <f t="shared" si="53"/>
        <v>26</v>
      </c>
      <c r="AJ135" s="34">
        <v>0</v>
      </c>
      <c r="AK135" s="25">
        <v>26</v>
      </c>
      <c r="AL135" s="112">
        <f t="shared" si="49"/>
        <v>5.0840999999999994</v>
      </c>
      <c r="AM135" s="35">
        <f t="shared" si="54"/>
        <v>84.658051572549709</v>
      </c>
      <c r="AN135" s="36">
        <f t="shared" si="55"/>
        <v>8</v>
      </c>
      <c r="AO135" s="35">
        <f t="shared" si="56"/>
        <v>15.341948427450285</v>
      </c>
      <c r="AP135" s="30">
        <f t="shared" si="57"/>
        <v>92.55598033861277</v>
      </c>
      <c r="AQ135" s="107">
        <f t="shared" si="58"/>
        <v>0</v>
      </c>
      <c r="AR135" s="109">
        <f t="shared" si="59"/>
        <v>100</v>
      </c>
      <c r="AS135" s="34">
        <f t="shared" si="60"/>
        <v>10</v>
      </c>
      <c r="AT135" s="37">
        <v>2</v>
      </c>
      <c r="AU135" s="38">
        <f t="shared" si="61"/>
        <v>21.845985800109229</v>
      </c>
      <c r="AV135" s="37">
        <v>0</v>
      </c>
      <c r="AW135" s="66"/>
      <c r="AX135" s="37">
        <v>1</v>
      </c>
      <c r="AY135" s="37">
        <f t="shared" si="62"/>
        <v>8</v>
      </c>
      <c r="AZ135" s="37">
        <v>5</v>
      </c>
      <c r="BA135" s="37">
        <f t="shared" si="63"/>
        <v>40</v>
      </c>
      <c r="BB135" s="37">
        <v>0</v>
      </c>
      <c r="BC135" s="37">
        <v>11</v>
      </c>
      <c r="BD135" s="37">
        <v>0</v>
      </c>
      <c r="BE135" s="37" t="s">
        <v>375</v>
      </c>
      <c r="BF135" s="37" t="s">
        <v>429</v>
      </c>
      <c r="BG135" s="127">
        <f t="shared" si="64"/>
        <v>33</v>
      </c>
      <c r="BH135" s="75">
        <v>48</v>
      </c>
      <c r="BI135" s="75">
        <v>89</v>
      </c>
    </row>
    <row r="136" spans="1:61" s="1" customFormat="1" x14ac:dyDescent="0.3">
      <c r="A136" s="28" t="s">
        <v>105</v>
      </c>
      <c r="B136" s="28" t="s">
        <v>122</v>
      </c>
      <c r="C136" s="29" t="s">
        <v>134</v>
      </c>
      <c r="D136" s="29" t="s">
        <v>135</v>
      </c>
      <c r="E136" s="102">
        <v>3468</v>
      </c>
      <c r="F136" s="30">
        <v>48.7</v>
      </c>
      <c r="G136" s="36">
        <f t="shared" si="50"/>
        <v>3</v>
      </c>
      <c r="H136" s="29" t="s">
        <v>349</v>
      </c>
      <c r="I136" s="69">
        <f t="shared" si="51"/>
        <v>10</v>
      </c>
      <c r="J136" s="32">
        <v>2</v>
      </c>
      <c r="K136" s="32">
        <v>1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3">
        <v>4753</v>
      </c>
      <c r="V136" s="32">
        <v>0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  <c r="AB136" s="32">
        <v>0</v>
      </c>
      <c r="AC136" s="32">
        <v>0</v>
      </c>
      <c r="AD136" s="32">
        <v>0</v>
      </c>
      <c r="AE136" s="32">
        <v>0</v>
      </c>
      <c r="AF136" s="42">
        <v>0</v>
      </c>
      <c r="AG136" s="31">
        <f t="shared" si="52"/>
        <v>0</v>
      </c>
      <c r="AH136" s="25">
        <f t="shared" si="48"/>
        <v>142.59</v>
      </c>
      <c r="AI136" s="25">
        <f t="shared" si="53"/>
        <v>37</v>
      </c>
      <c r="AJ136" s="34">
        <v>0</v>
      </c>
      <c r="AK136" s="25">
        <v>37</v>
      </c>
      <c r="AL136" s="112">
        <f t="shared" si="49"/>
        <v>4.2776999999999994</v>
      </c>
      <c r="AM136" s="35">
        <f t="shared" si="54"/>
        <v>74.051476260607345</v>
      </c>
      <c r="AN136" s="36">
        <f t="shared" si="55"/>
        <v>5</v>
      </c>
      <c r="AO136" s="35">
        <f t="shared" si="56"/>
        <v>25.948523739392666</v>
      </c>
      <c r="AP136" s="30">
        <f t="shared" si="57"/>
        <v>205.57958477508652</v>
      </c>
      <c r="AQ136" s="107">
        <f t="shared" si="58"/>
        <v>0</v>
      </c>
      <c r="AR136" s="109">
        <f t="shared" si="59"/>
        <v>100</v>
      </c>
      <c r="AS136" s="34">
        <f t="shared" si="60"/>
        <v>10</v>
      </c>
      <c r="AT136" s="37">
        <v>0</v>
      </c>
      <c r="AU136" s="38">
        <f t="shared" si="61"/>
        <v>0</v>
      </c>
      <c r="AV136" s="37">
        <v>0</v>
      </c>
      <c r="AW136" s="66"/>
      <c r="AX136" s="37">
        <v>1</v>
      </c>
      <c r="AY136" s="37">
        <f t="shared" si="62"/>
        <v>8</v>
      </c>
      <c r="AZ136" s="37">
        <v>2</v>
      </c>
      <c r="BA136" s="37">
        <f t="shared" si="63"/>
        <v>16</v>
      </c>
      <c r="BB136" s="37">
        <v>0</v>
      </c>
      <c r="BC136" s="37">
        <v>9</v>
      </c>
      <c r="BD136" s="37">
        <v>5</v>
      </c>
      <c r="BE136" s="37" t="s">
        <v>429</v>
      </c>
      <c r="BF136" s="37" t="s">
        <v>429</v>
      </c>
      <c r="BG136" s="127">
        <f t="shared" si="64"/>
        <v>33</v>
      </c>
      <c r="BH136" s="75">
        <v>39</v>
      </c>
      <c r="BI136" s="75">
        <v>120</v>
      </c>
    </row>
    <row r="137" spans="1:61" s="1" customFormat="1" x14ac:dyDescent="0.3">
      <c r="A137" s="28" t="s">
        <v>105</v>
      </c>
      <c r="B137" s="28" t="s">
        <v>140</v>
      </c>
      <c r="C137" s="29" t="s">
        <v>143</v>
      </c>
      <c r="D137" s="29" t="s">
        <v>146</v>
      </c>
      <c r="E137" s="102">
        <v>13368</v>
      </c>
      <c r="F137" s="30">
        <v>183.1</v>
      </c>
      <c r="G137" s="36">
        <f t="shared" si="50"/>
        <v>10</v>
      </c>
      <c r="H137" s="29" t="s">
        <v>349</v>
      </c>
      <c r="I137" s="69">
        <f t="shared" si="51"/>
        <v>10</v>
      </c>
      <c r="J137" s="32">
        <v>4</v>
      </c>
      <c r="K137" s="32">
        <v>1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3">
        <v>8289</v>
      </c>
      <c r="V137" s="32">
        <v>1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  <c r="AB137" s="32">
        <v>0</v>
      </c>
      <c r="AC137" s="32">
        <v>0</v>
      </c>
      <c r="AD137" s="32">
        <v>0</v>
      </c>
      <c r="AE137" s="32">
        <v>0</v>
      </c>
      <c r="AF137" s="42">
        <v>0</v>
      </c>
      <c r="AG137" s="31">
        <f t="shared" si="52"/>
        <v>1</v>
      </c>
      <c r="AH137" s="25">
        <f>+(U137*5)/100</f>
        <v>414.45</v>
      </c>
      <c r="AI137" s="25">
        <f t="shared" si="53"/>
        <v>144</v>
      </c>
      <c r="AJ137" s="34">
        <v>2</v>
      </c>
      <c r="AK137" s="25">
        <v>142</v>
      </c>
      <c r="AL137" s="112">
        <f>(AH137*5)/100</f>
        <v>20.7225</v>
      </c>
      <c r="AM137" s="35">
        <f t="shared" si="54"/>
        <v>65.25515743756786</v>
      </c>
      <c r="AN137" s="36">
        <f t="shared" si="55"/>
        <v>5</v>
      </c>
      <c r="AO137" s="35">
        <f t="shared" si="56"/>
        <v>34.74484256243214</v>
      </c>
      <c r="AP137" s="30">
        <f t="shared" si="57"/>
        <v>155.01570915619391</v>
      </c>
      <c r="AQ137" s="107">
        <f t="shared" si="58"/>
        <v>14.961101137043686</v>
      </c>
      <c r="AR137" s="109">
        <f t="shared" si="59"/>
        <v>90.348654843768841</v>
      </c>
      <c r="AS137" s="34">
        <f t="shared" si="60"/>
        <v>8</v>
      </c>
      <c r="AT137" s="37">
        <v>2</v>
      </c>
      <c r="AU137" s="38">
        <f t="shared" si="61"/>
        <v>14.961101137043686</v>
      </c>
      <c r="AV137" s="37">
        <v>0</v>
      </c>
      <c r="AW137" s="66"/>
      <c r="AX137" s="37">
        <v>1</v>
      </c>
      <c r="AY137" s="37">
        <f t="shared" si="62"/>
        <v>8</v>
      </c>
      <c r="AZ137" s="37">
        <v>7</v>
      </c>
      <c r="BA137" s="37">
        <f t="shared" si="63"/>
        <v>56</v>
      </c>
      <c r="BB137" s="37">
        <v>0</v>
      </c>
      <c r="BC137" s="37">
        <v>12</v>
      </c>
      <c r="BD137" s="37">
        <v>0</v>
      </c>
      <c r="BE137" s="37" t="s">
        <v>375</v>
      </c>
      <c r="BF137" s="37" t="s">
        <v>429</v>
      </c>
      <c r="BG137" s="127">
        <f t="shared" si="64"/>
        <v>33</v>
      </c>
      <c r="BH137" s="75">
        <v>18</v>
      </c>
      <c r="BI137" s="75">
        <v>82</v>
      </c>
    </row>
    <row r="138" spans="1:61" s="1" customFormat="1" x14ac:dyDescent="0.3">
      <c r="A138" s="28" t="s">
        <v>105</v>
      </c>
      <c r="B138" s="28" t="s">
        <v>140</v>
      </c>
      <c r="C138" s="29" t="s">
        <v>155</v>
      </c>
      <c r="D138" s="29" t="s">
        <v>156</v>
      </c>
      <c r="E138" s="102">
        <v>25467</v>
      </c>
      <c r="F138" s="30">
        <v>247.3</v>
      </c>
      <c r="G138" s="36">
        <f t="shared" si="50"/>
        <v>10</v>
      </c>
      <c r="H138" s="29" t="s">
        <v>352</v>
      </c>
      <c r="I138" s="69">
        <f t="shared" si="51"/>
        <v>3</v>
      </c>
      <c r="J138" s="32">
        <v>3</v>
      </c>
      <c r="K138" s="32">
        <v>1</v>
      </c>
      <c r="L138" s="32">
        <v>1</v>
      </c>
      <c r="M138" s="32">
        <v>1</v>
      </c>
      <c r="N138" s="32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3">
        <v>18681</v>
      </c>
      <c r="V138" s="32">
        <v>0</v>
      </c>
      <c r="W138" s="32">
        <v>0</v>
      </c>
      <c r="X138" s="32">
        <v>1</v>
      </c>
      <c r="Y138" s="32">
        <v>0</v>
      </c>
      <c r="Z138" s="32">
        <v>0</v>
      </c>
      <c r="AA138" s="32">
        <v>0</v>
      </c>
      <c r="AB138" s="32">
        <v>0</v>
      </c>
      <c r="AC138" s="32">
        <v>0</v>
      </c>
      <c r="AD138" s="32">
        <v>0</v>
      </c>
      <c r="AE138" s="32">
        <v>0</v>
      </c>
      <c r="AF138" s="42">
        <v>0</v>
      </c>
      <c r="AG138" s="31">
        <f t="shared" si="52"/>
        <v>1</v>
      </c>
      <c r="AH138" s="25">
        <f>+(U138*5)/100</f>
        <v>934.05</v>
      </c>
      <c r="AI138" s="25">
        <f t="shared" si="53"/>
        <v>356</v>
      </c>
      <c r="AJ138" s="34">
        <v>0</v>
      </c>
      <c r="AK138" s="25">
        <v>356</v>
      </c>
      <c r="AL138" s="112">
        <f>(AH138*5)/100</f>
        <v>46.702500000000001</v>
      </c>
      <c r="AM138" s="35">
        <f t="shared" si="54"/>
        <v>61.886408650500499</v>
      </c>
      <c r="AN138" s="36">
        <f t="shared" si="55"/>
        <v>5</v>
      </c>
      <c r="AO138" s="35">
        <f t="shared" si="56"/>
        <v>38.113591349499494</v>
      </c>
      <c r="AP138" s="30">
        <f t="shared" si="57"/>
        <v>183.38437978560489</v>
      </c>
      <c r="AQ138" s="107">
        <f t="shared" si="58"/>
        <v>0</v>
      </c>
      <c r="AR138" s="109">
        <f t="shared" si="59"/>
        <v>100</v>
      </c>
      <c r="AS138" s="34">
        <f t="shared" si="60"/>
        <v>10</v>
      </c>
      <c r="AT138" s="37">
        <v>2</v>
      </c>
      <c r="AU138" s="38">
        <f t="shared" si="61"/>
        <v>7.8533003494718647</v>
      </c>
      <c r="AV138" s="37">
        <v>1</v>
      </c>
      <c r="AW138" s="66"/>
      <c r="AX138" s="37">
        <v>8</v>
      </c>
      <c r="AY138" s="37">
        <f t="shared" si="62"/>
        <v>64</v>
      </c>
      <c r="AZ138" s="37">
        <v>28</v>
      </c>
      <c r="BA138" s="37">
        <f t="shared" si="63"/>
        <v>224</v>
      </c>
      <c r="BB138" s="37">
        <v>3</v>
      </c>
      <c r="BC138" s="37">
        <v>23</v>
      </c>
      <c r="BD138" s="37">
        <v>5</v>
      </c>
      <c r="BE138" s="37" t="s">
        <v>375</v>
      </c>
      <c r="BF138" s="37" t="s">
        <v>429</v>
      </c>
      <c r="BG138" s="127">
        <f t="shared" si="64"/>
        <v>33</v>
      </c>
      <c r="BH138" s="75">
        <v>355</v>
      </c>
      <c r="BI138" s="75">
        <v>183</v>
      </c>
    </row>
    <row r="139" spans="1:61" s="1" customFormat="1" x14ac:dyDescent="0.3">
      <c r="A139" s="28" t="s">
        <v>105</v>
      </c>
      <c r="B139" s="28" t="s">
        <v>140</v>
      </c>
      <c r="C139" s="29" t="s">
        <v>140</v>
      </c>
      <c r="D139" s="29" t="s">
        <v>152</v>
      </c>
      <c r="E139" s="102">
        <v>10620</v>
      </c>
      <c r="F139" s="30">
        <v>342.6</v>
      </c>
      <c r="G139" s="36">
        <f t="shared" si="50"/>
        <v>10</v>
      </c>
      <c r="H139" s="29" t="s">
        <v>350</v>
      </c>
      <c r="I139" s="69">
        <f t="shared" si="51"/>
        <v>8</v>
      </c>
      <c r="J139" s="32">
        <v>3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3">
        <v>5955</v>
      </c>
      <c r="V139" s="32">
        <v>2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  <c r="AB139" s="32">
        <v>0</v>
      </c>
      <c r="AC139" s="32">
        <v>0</v>
      </c>
      <c r="AD139" s="32">
        <v>0</v>
      </c>
      <c r="AE139" s="32">
        <v>0</v>
      </c>
      <c r="AF139" s="42">
        <v>0</v>
      </c>
      <c r="AG139" s="31">
        <f t="shared" si="52"/>
        <v>2</v>
      </c>
      <c r="AH139" s="25">
        <f>+(U139*5)/100</f>
        <v>297.75</v>
      </c>
      <c r="AI139" s="25">
        <f t="shared" si="53"/>
        <v>112</v>
      </c>
      <c r="AJ139" s="34">
        <v>0</v>
      </c>
      <c r="AK139" s="25">
        <v>112</v>
      </c>
      <c r="AL139" s="112">
        <f>(AH139*5)/100</f>
        <v>14.887499999999999</v>
      </c>
      <c r="AM139" s="35">
        <f t="shared" si="54"/>
        <v>62.384550797649027</v>
      </c>
      <c r="AN139" s="36">
        <f t="shared" si="55"/>
        <v>5</v>
      </c>
      <c r="AO139" s="35">
        <f t="shared" si="56"/>
        <v>37.615449202350966</v>
      </c>
      <c r="AP139" s="30">
        <f t="shared" si="57"/>
        <v>140.18361581920905</v>
      </c>
      <c r="AQ139" s="107">
        <f t="shared" si="58"/>
        <v>0</v>
      </c>
      <c r="AR139" s="109">
        <f t="shared" si="59"/>
        <v>100</v>
      </c>
      <c r="AS139" s="34">
        <f t="shared" si="60"/>
        <v>10</v>
      </c>
      <c r="AT139" s="37">
        <v>2</v>
      </c>
      <c r="AU139" s="38">
        <f t="shared" si="61"/>
        <v>18.832391713747647</v>
      </c>
      <c r="AV139" s="37">
        <v>0</v>
      </c>
      <c r="AW139" s="66"/>
      <c r="AX139" s="37">
        <v>1</v>
      </c>
      <c r="AY139" s="37">
        <f t="shared" si="62"/>
        <v>8</v>
      </c>
      <c r="AZ139" s="37">
        <v>7</v>
      </c>
      <c r="BA139" s="37">
        <f t="shared" si="63"/>
        <v>56</v>
      </c>
      <c r="BB139" s="37">
        <v>0</v>
      </c>
      <c r="BC139" s="37">
        <v>11</v>
      </c>
      <c r="BD139" s="37">
        <v>0</v>
      </c>
      <c r="BE139" s="37" t="s">
        <v>375</v>
      </c>
      <c r="BF139" s="37" t="s">
        <v>429</v>
      </c>
      <c r="BG139" s="127">
        <f t="shared" si="64"/>
        <v>33</v>
      </c>
      <c r="BH139" s="75">
        <v>138</v>
      </c>
      <c r="BI139" s="75">
        <v>43</v>
      </c>
    </row>
    <row r="140" spans="1:61" s="1" customFormat="1" x14ac:dyDescent="0.3">
      <c r="A140" s="28" t="s">
        <v>105</v>
      </c>
      <c r="B140" s="28" t="s">
        <v>140</v>
      </c>
      <c r="C140" s="29" t="s">
        <v>140</v>
      </c>
      <c r="D140" s="29" t="s">
        <v>153</v>
      </c>
      <c r="E140" s="102">
        <v>7349</v>
      </c>
      <c r="F140" s="30">
        <v>262.5</v>
      </c>
      <c r="G140" s="36">
        <f t="shared" si="50"/>
        <v>10</v>
      </c>
      <c r="H140" s="29" t="s">
        <v>349</v>
      </c>
      <c r="I140" s="69">
        <f t="shared" si="51"/>
        <v>10</v>
      </c>
      <c r="J140" s="32">
        <v>2</v>
      </c>
      <c r="K140" s="32">
        <v>1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3">
        <v>4836</v>
      </c>
      <c r="V140" s="32">
        <v>1</v>
      </c>
      <c r="W140" s="32">
        <v>0</v>
      </c>
      <c r="X140" s="32">
        <v>0</v>
      </c>
      <c r="Y140" s="32">
        <v>0</v>
      </c>
      <c r="Z140" s="32">
        <v>0</v>
      </c>
      <c r="AA140" s="32">
        <v>0</v>
      </c>
      <c r="AB140" s="32">
        <v>0</v>
      </c>
      <c r="AC140" s="32">
        <v>0</v>
      </c>
      <c r="AD140" s="32">
        <v>0</v>
      </c>
      <c r="AE140" s="32">
        <v>0</v>
      </c>
      <c r="AF140" s="42">
        <v>0</v>
      </c>
      <c r="AG140" s="31">
        <f t="shared" si="52"/>
        <v>1</v>
      </c>
      <c r="AH140" s="25">
        <f>+(U140*5)/100</f>
        <v>241.8</v>
      </c>
      <c r="AI140" s="25">
        <f t="shared" si="53"/>
        <v>75</v>
      </c>
      <c r="AJ140" s="34">
        <v>1</v>
      </c>
      <c r="AK140" s="25">
        <v>74</v>
      </c>
      <c r="AL140" s="112">
        <f>(AH140*5)/100</f>
        <v>12.09</v>
      </c>
      <c r="AM140" s="35">
        <f t="shared" si="54"/>
        <v>68.982630272952846</v>
      </c>
      <c r="AN140" s="36">
        <f t="shared" si="55"/>
        <v>5</v>
      </c>
      <c r="AO140" s="35">
        <f t="shared" si="56"/>
        <v>31.017369727047146</v>
      </c>
      <c r="AP140" s="30">
        <f t="shared" si="57"/>
        <v>164.51217852769088</v>
      </c>
      <c r="AQ140" s="107">
        <f t="shared" si="58"/>
        <v>13.607293509320996</v>
      </c>
      <c r="AR140" s="109">
        <f t="shared" si="59"/>
        <v>91.728701406120777</v>
      </c>
      <c r="AS140" s="34">
        <f t="shared" si="60"/>
        <v>8</v>
      </c>
      <c r="AT140" s="37">
        <v>0</v>
      </c>
      <c r="AU140" s="38">
        <f t="shared" si="61"/>
        <v>0</v>
      </c>
      <c r="AV140" s="37">
        <v>0</v>
      </c>
      <c r="AW140" s="66"/>
      <c r="AX140" s="37">
        <v>2</v>
      </c>
      <c r="AY140" s="37">
        <f t="shared" si="62"/>
        <v>16</v>
      </c>
      <c r="AZ140" s="37">
        <v>15</v>
      </c>
      <c r="BA140" s="37">
        <f t="shared" si="63"/>
        <v>120</v>
      </c>
      <c r="BB140" s="37">
        <v>0</v>
      </c>
      <c r="BC140" s="37">
        <v>7</v>
      </c>
      <c r="BD140" s="37">
        <v>0</v>
      </c>
      <c r="BE140" s="37" t="s">
        <v>375</v>
      </c>
      <c r="BF140" s="37" t="s">
        <v>429</v>
      </c>
      <c r="BG140" s="127">
        <f t="shared" si="64"/>
        <v>33</v>
      </c>
      <c r="BH140" s="75">
        <v>41</v>
      </c>
      <c r="BI140" s="75">
        <v>36</v>
      </c>
    </row>
    <row r="141" spans="1:61" s="1" customFormat="1" x14ac:dyDescent="0.3">
      <c r="A141" s="28" t="s">
        <v>4</v>
      </c>
      <c r="B141" s="28" t="s">
        <v>5</v>
      </c>
      <c r="C141" s="29" t="s">
        <v>5</v>
      </c>
      <c r="D141" s="29" t="s">
        <v>8</v>
      </c>
      <c r="E141" s="102">
        <v>3031</v>
      </c>
      <c r="F141" s="30">
        <v>107.4</v>
      </c>
      <c r="G141" s="36">
        <f t="shared" si="50"/>
        <v>10</v>
      </c>
      <c r="H141" s="29" t="s">
        <v>350</v>
      </c>
      <c r="I141" s="69">
        <f t="shared" si="51"/>
        <v>8</v>
      </c>
      <c r="J141" s="41">
        <v>2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32">
        <v>0</v>
      </c>
      <c r="R141" s="41">
        <v>0</v>
      </c>
      <c r="S141" s="41">
        <v>0</v>
      </c>
      <c r="T141" s="41">
        <v>0</v>
      </c>
      <c r="U141" s="33">
        <v>4296</v>
      </c>
      <c r="V141" s="32">
        <v>0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3">
        <v>0</v>
      </c>
      <c r="AG141" s="31">
        <f t="shared" si="52"/>
        <v>0</v>
      </c>
      <c r="AH141" s="25">
        <f t="shared" ref="AH141:AH146" si="65">+(U141*3)/100</f>
        <v>128.88</v>
      </c>
      <c r="AI141" s="25">
        <f t="shared" si="53"/>
        <v>50</v>
      </c>
      <c r="AJ141" s="34">
        <v>0</v>
      </c>
      <c r="AK141" s="25">
        <v>50</v>
      </c>
      <c r="AL141" s="112">
        <f t="shared" ref="AL141:AL146" si="66">(AH141*3)/100</f>
        <v>3.8664000000000001</v>
      </c>
      <c r="AM141" s="35">
        <f t="shared" si="54"/>
        <v>61.204220980757299</v>
      </c>
      <c r="AN141" s="36">
        <f t="shared" si="55"/>
        <v>5</v>
      </c>
      <c r="AO141" s="35">
        <f t="shared" si="56"/>
        <v>38.795779019242708</v>
      </c>
      <c r="AP141" s="30">
        <f t="shared" si="57"/>
        <v>212.60310128670409</v>
      </c>
      <c r="AQ141" s="107">
        <f t="shared" si="58"/>
        <v>0</v>
      </c>
      <c r="AR141" s="109">
        <f t="shared" si="59"/>
        <v>100</v>
      </c>
      <c r="AS141" s="34">
        <f t="shared" si="60"/>
        <v>10</v>
      </c>
      <c r="AT141" s="37">
        <v>0</v>
      </c>
      <c r="AU141" s="38">
        <f t="shared" si="61"/>
        <v>0</v>
      </c>
      <c r="AV141" s="37">
        <v>0</v>
      </c>
      <c r="AW141" s="66" t="s">
        <v>432</v>
      </c>
      <c r="AX141" s="37">
        <v>2</v>
      </c>
      <c r="AY141" s="37">
        <f t="shared" si="62"/>
        <v>16</v>
      </c>
      <c r="AZ141" s="37">
        <v>4</v>
      </c>
      <c r="BA141" s="37">
        <f t="shared" si="63"/>
        <v>32</v>
      </c>
      <c r="BB141" s="37">
        <v>0</v>
      </c>
      <c r="BC141" s="37">
        <v>6</v>
      </c>
      <c r="BD141" s="37">
        <v>0</v>
      </c>
      <c r="BE141" s="37" t="s">
        <v>428</v>
      </c>
      <c r="BF141" s="37" t="s">
        <v>429</v>
      </c>
      <c r="BG141" s="127">
        <f t="shared" si="64"/>
        <v>33</v>
      </c>
      <c r="BH141" s="75">
        <v>21</v>
      </c>
      <c r="BI141" s="75">
        <v>55</v>
      </c>
    </row>
    <row r="142" spans="1:61" s="1" customFormat="1" x14ac:dyDescent="0.3">
      <c r="A142" s="28" t="s">
        <v>4</v>
      </c>
      <c r="B142" s="28" t="s">
        <v>5</v>
      </c>
      <c r="C142" s="29" t="s">
        <v>5</v>
      </c>
      <c r="D142" s="29" t="s">
        <v>9</v>
      </c>
      <c r="E142" s="102">
        <v>6871</v>
      </c>
      <c r="F142" s="30">
        <v>130.80000000000001</v>
      </c>
      <c r="G142" s="36">
        <f t="shared" si="50"/>
        <v>10</v>
      </c>
      <c r="H142" s="29" t="s">
        <v>351</v>
      </c>
      <c r="I142" s="69">
        <f t="shared" si="51"/>
        <v>5</v>
      </c>
      <c r="J142" s="41">
        <v>3</v>
      </c>
      <c r="K142" s="41">
        <v>1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32">
        <v>0</v>
      </c>
      <c r="R142" s="41">
        <v>0</v>
      </c>
      <c r="S142" s="41">
        <v>0</v>
      </c>
      <c r="T142" s="41">
        <v>0</v>
      </c>
      <c r="U142" s="33">
        <v>8589</v>
      </c>
      <c r="V142" s="32">
        <v>2</v>
      </c>
      <c r="W142" s="41">
        <v>0</v>
      </c>
      <c r="X142" s="41">
        <v>1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3">
        <v>0</v>
      </c>
      <c r="AG142" s="31">
        <f t="shared" si="52"/>
        <v>3</v>
      </c>
      <c r="AH142" s="25">
        <f t="shared" si="65"/>
        <v>257.67</v>
      </c>
      <c r="AI142" s="25">
        <f t="shared" si="53"/>
        <v>58</v>
      </c>
      <c r="AJ142" s="34">
        <v>0</v>
      </c>
      <c r="AK142" s="25">
        <v>58</v>
      </c>
      <c r="AL142" s="112">
        <f t="shared" si="66"/>
        <v>7.7301000000000002</v>
      </c>
      <c r="AM142" s="35">
        <f t="shared" si="54"/>
        <v>77.490588737532505</v>
      </c>
      <c r="AN142" s="36">
        <f t="shared" si="55"/>
        <v>8</v>
      </c>
      <c r="AO142" s="35">
        <f t="shared" si="56"/>
        <v>22.509411262467495</v>
      </c>
      <c r="AP142" s="30">
        <f t="shared" si="57"/>
        <v>187.50545772085579</v>
      </c>
      <c r="AQ142" s="107">
        <f t="shared" si="58"/>
        <v>0</v>
      </c>
      <c r="AR142" s="109">
        <f t="shared" si="59"/>
        <v>100</v>
      </c>
      <c r="AS142" s="34">
        <f t="shared" si="60"/>
        <v>10</v>
      </c>
      <c r="AT142" s="37">
        <v>2</v>
      </c>
      <c r="AU142" s="38">
        <f t="shared" si="61"/>
        <v>29.107844564110025</v>
      </c>
      <c r="AV142" s="37">
        <v>0</v>
      </c>
      <c r="AW142" s="66" t="s">
        <v>434</v>
      </c>
      <c r="AX142" s="37">
        <v>5</v>
      </c>
      <c r="AY142" s="37">
        <f t="shared" si="62"/>
        <v>40</v>
      </c>
      <c r="AZ142" s="37">
        <v>8</v>
      </c>
      <c r="BA142" s="37">
        <f t="shared" si="63"/>
        <v>64</v>
      </c>
      <c r="BB142" s="37">
        <v>0</v>
      </c>
      <c r="BC142" s="37">
        <v>8</v>
      </c>
      <c r="BD142" s="37">
        <v>0</v>
      </c>
      <c r="BE142" s="37" t="s">
        <v>428</v>
      </c>
      <c r="BF142" s="37" t="s">
        <v>429</v>
      </c>
      <c r="BG142" s="127">
        <f t="shared" si="64"/>
        <v>33</v>
      </c>
      <c r="BH142" s="75">
        <v>39</v>
      </c>
      <c r="BI142" s="75">
        <v>53</v>
      </c>
    </row>
    <row r="143" spans="1:61" s="1" customFormat="1" x14ac:dyDescent="0.3">
      <c r="A143" s="28" t="s">
        <v>4</v>
      </c>
      <c r="B143" s="28" t="s">
        <v>5</v>
      </c>
      <c r="C143" s="29" t="s">
        <v>5</v>
      </c>
      <c r="D143" s="29" t="s">
        <v>10</v>
      </c>
      <c r="E143" s="102">
        <v>2553</v>
      </c>
      <c r="F143" s="30">
        <v>100.8</v>
      </c>
      <c r="G143" s="36">
        <f t="shared" si="50"/>
        <v>10</v>
      </c>
      <c r="H143" s="29" t="s">
        <v>351</v>
      </c>
      <c r="I143" s="69">
        <f t="shared" si="51"/>
        <v>5</v>
      </c>
      <c r="J143" s="41">
        <v>2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32">
        <v>0</v>
      </c>
      <c r="R143" s="41">
        <v>0</v>
      </c>
      <c r="S143" s="41">
        <v>0</v>
      </c>
      <c r="T143" s="41">
        <v>0</v>
      </c>
      <c r="U143" s="33">
        <v>2326</v>
      </c>
      <c r="V143" s="32">
        <v>1</v>
      </c>
      <c r="W143" s="41">
        <v>0</v>
      </c>
      <c r="X143" s="41">
        <v>0</v>
      </c>
      <c r="Y143" s="41">
        <v>0</v>
      </c>
      <c r="Z143" s="41">
        <v>0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3">
        <v>0</v>
      </c>
      <c r="AG143" s="31">
        <f t="shared" si="52"/>
        <v>1</v>
      </c>
      <c r="AH143" s="25">
        <f t="shared" si="65"/>
        <v>69.78</v>
      </c>
      <c r="AI143" s="25">
        <f t="shared" si="53"/>
        <v>13</v>
      </c>
      <c r="AJ143" s="34">
        <v>0</v>
      </c>
      <c r="AK143" s="25">
        <v>13</v>
      </c>
      <c r="AL143" s="112">
        <f t="shared" si="66"/>
        <v>2.0933999999999999</v>
      </c>
      <c r="AM143" s="35">
        <f t="shared" si="54"/>
        <v>81.370020063055321</v>
      </c>
      <c r="AN143" s="36">
        <f t="shared" si="55"/>
        <v>8</v>
      </c>
      <c r="AO143" s="35">
        <f t="shared" si="56"/>
        <v>18.629979936944682</v>
      </c>
      <c r="AP143" s="30">
        <f t="shared" si="57"/>
        <v>136.66274970622797</v>
      </c>
      <c r="AQ143" s="107">
        <f t="shared" si="58"/>
        <v>0</v>
      </c>
      <c r="AR143" s="109">
        <f t="shared" si="59"/>
        <v>100</v>
      </c>
      <c r="AS143" s="34">
        <f t="shared" si="60"/>
        <v>10</v>
      </c>
      <c r="AT143" s="37">
        <v>0</v>
      </c>
      <c r="AU143" s="38">
        <f t="shared" si="61"/>
        <v>0</v>
      </c>
      <c r="AV143" s="37">
        <v>0</v>
      </c>
      <c r="AW143" s="66" t="s">
        <v>432</v>
      </c>
      <c r="AX143" s="37">
        <v>1</v>
      </c>
      <c r="AY143" s="37">
        <f t="shared" si="62"/>
        <v>8</v>
      </c>
      <c r="AZ143" s="37">
        <v>4</v>
      </c>
      <c r="BA143" s="37">
        <f t="shared" si="63"/>
        <v>32</v>
      </c>
      <c r="BB143" s="37">
        <v>0</v>
      </c>
      <c r="BC143" s="37">
        <v>4</v>
      </c>
      <c r="BD143" s="37">
        <v>0</v>
      </c>
      <c r="BE143" s="37" t="s">
        <v>428</v>
      </c>
      <c r="BF143" s="37" t="s">
        <v>429</v>
      </c>
      <c r="BG143" s="127">
        <f t="shared" si="64"/>
        <v>33</v>
      </c>
      <c r="BH143" s="75">
        <v>13</v>
      </c>
      <c r="BI143" s="75">
        <v>16</v>
      </c>
    </row>
    <row r="144" spans="1:61" s="1" customFormat="1" x14ac:dyDescent="0.3">
      <c r="A144" s="28" t="s">
        <v>4</v>
      </c>
      <c r="B144" s="28" t="s">
        <v>5</v>
      </c>
      <c r="C144" s="29" t="s">
        <v>18</v>
      </c>
      <c r="D144" s="29" t="s">
        <v>20</v>
      </c>
      <c r="E144" s="102">
        <v>2826</v>
      </c>
      <c r="F144" s="30">
        <v>64.2</v>
      </c>
      <c r="G144" s="36">
        <f t="shared" si="50"/>
        <v>5</v>
      </c>
      <c r="H144" s="29" t="s">
        <v>349</v>
      </c>
      <c r="I144" s="69">
        <f t="shared" si="51"/>
        <v>10</v>
      </c>
      <c r="J144" s="41">
        <v>1</v>
      </c>
      <c r="K144" s="41">
        <v>1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32">
        <v>0</v>
      </c>
      <c r="R144" s="41">
        <v>0</v>
      </c>
      <c r="S144" s="41">
        <v>0</v>
      </c>
      <c r="T144" s="41">
        <v>0</v>
      </c>
      <c r="U144" s="33">
        <v>3135</v>
      </c>
      <c r="V144" s="32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3">
        <v>0</v>
      </c>
      <c r="AG144" s="31">
        <f t="shared" si="52"/>
        <v>0</v>
      </c>
      <c r="AH144" s="25">
        <f t="shared" si="65"/>
        <v>94.05</v>
      </c>
      <c r="AI144" s="25">
        <f t="shared" si="53"/>
        <v>18</v>
      </c>
      <c r="AJ144" s="34">
        <v>0</v>
      </c>
      <c r="AK144" s="25">
        <v>18</v>
      </c>
      <c r="AL144" s="112">
        <f t="shared" si="66"/>
        <v>2.8214999999999999</v>
      </c>
      <c r="AM144" s="35">
        <f t="shared" si="54"/>
        <v>80.861244019138752</v>
      </c>
      <c r="AN144" s="36">
        <f t="shared" si="55"/>
        <v>8</v>
      </c>
      <c r="AO144" s="35">
        <f t="shared" si="56"/>
        <v>19.138755980861244</v>
      </c>
      <c r="AP144" s="30">
        <f t="shared" si="57"/>
        <v>166.40127388535029</v>
      </c>
      <c r="AQ144" s="107">
        <f t="shared" si="58"/>
        <v>0</v>
      </c>
      <c r="AR144" s="109">
        <f t="shared" si="59"/>
        <v>100</v>
      </c>
      <c r="AS144" s="34">
        <f t="shared" si="60"/>
        <v>10</v>
      </c>
      <c r="AT144" s="37">
        <v>0</v>
      </c>
      <c r="AU144" s="38">
        <f t="shared" si="61"/>
        <v>0</v>
      </c>
      <c r="AV144" s="37">
        <v>0</v>
      </c>
      <c r="AW144" s="66" t="s">
        <v>439</v>
      </c>
      <c r="AX144" s="37">
        <v>1</v>
      </c>
      <c r="AY144" s="37">
        <f t="shared" si="62"/>
        <v>8</v>
      </c>
      <c r="AZ144" s="37">
        <v>2</v>
      </c>
      <c r="BA144" s="37">
        <f t="shared" si="63"/>
        <v>16</v>
      </c>
      <c r="BB144" s="37">
        <v>0</v>
      </c>
      <c r="BC144" s="37">
        <v>4</v>
      </c>
      <c r="BD144" s="37">
        <v>0</v>
      </c>
      <c r="BE144" s="37" t="s">
        <v>428</v>
      </c>
      <c r="BF144" s="37" t="s">
        <v>429</v>
      </c>
      <c r="BG144" s="127">
        <f t="shared" si="64"/>
        <v>33</v>
      </c>
      <c r="BH144" s="75">
        <v>13</v>
      </c>
      <c r="BI144" s="75">
        <v>16</v>
      </c>
    </row>
    <row r="145" spans="1:61" s="1" customFormat="1" x14ac:dyDescent="0.3">
      <c r="A145" s="28" t="s">
        <v>4</v>
      </c>
      <c r="B145" s="28" t="s">
        <v>5</v>
      </c>
      <c r="C145" s="29" t="s">
        <v>32</v>
      </c>
      <c r="D145" s="29" t="s">
        <v>35</v>
      </c>
      <c r="E145" s="102">
        <v>9515</v>
      </c>
      <c r="F145" s="30">
        <v>137.6</v>
      </c>
      <c r="G145" s="36">
        <f t="shared" si="50"/>
        <v>10</v>
      </c>
      <c r="H145" s="29" t="s">
        <v>351</v>
      </c>
      <c r="I145" s="69">
        <f t="shared" si="51"/>
        <v>5</v>
      </c>
      <c r="J145" s="41">
        <v>1</v>
      </c>
      <c r="K145" s="41">
        <v>1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32">
        <v>0</v>
      </c>
      <c r="R145" s="41">
        <v>0</v>
      </c>
      <c r="S145" s="41">
        <v>0</v>
      </c>
      <c r="T145" s="41">
        <v>0</v>
      </c>
      <c r="U145" s="33">
        <v>7268</v>
      </c>
      <c r="V145" s="32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3">
        <v>0</v>
      </c>
      <c r="AG145" s="31">
        <f t="shared" si="52"/>
        <v>0</v>
      </c>
      <c r="AH145" s="25">
        <f t="shared" si="65"/>
        <v>218.04</v>
      </c>
      <c r="AI145" s="25">
        <f t="shared" si="53"/>
        <v>45</v>
      </c>
      <c r="AJ145" s="34">
        <v>0</v>
      </c>
      <c r="AK145" s="25">
        <v>45</v>
      </c>
      <c r="AL145" s="112">
        <f t="shared" si="66"/>
        <v>6.5411999999999999</v>
      </c>
      <c r="AM145" s="35">
        <f t="shared" si="54"/>
        <v>79.36158503026968</v>
      </c>
      <c r="AN145" s="36">
        <f t="shared" si="55"/>
        <v>8</v>
      </c>
      <c r="AO145" s="35">
        <f t="shared" si="56"/>
        <v>20.638414969730327</v>
      </c>
      <c r="AP145" s="30">
        <f t="shared" si="57"/>
        <v>114.5769837099317</v>
      </c>
      <c r="AQ145" s="107">
        <f t="shared" si="58"/>
        <v>0</v>
      </c>
      <c r="AR145" s="109">
        <f t="shared" si="59"/>
        <v>100</v>
      </c>
      <c r="AS145" s="34">
        <f t="shared" si="60"/>
        <v>10</v>
      </c>
      <c r="AT145" s="37">
        <v>0</v>
      </c>
      <c r="AU145" s="38">
        <f t="shared" si="61"/>
        <v>0</v>
      </c>
      <c r="AV145" s="37">
        <v>0</v>
      </c>
      <c r="AW145" s="66" t="s">
        <v>433</v>
      </c>
      <c r="AX145" s="37">
        <v>3</v>
      </c>
      <c r="AY145" s="37">
        <f t="shared" si="62"/>
        <v>24</v>
      </c>
      <c r="AZ145" s="37">
        <v>6</v>
      </c>
      <c r="BA145" s="37">
        <f t="shared" si="63"/>
        <v>48</v>
      </c>
      <c r="BB145" s="37">
        <v>0</v>
      </c>
      <c r="BC145" s="37">
        <v>12</v>
      </c>
      <c r="BD145" s="37">
        <v>0</v>
      </c>
      <c r="BE145" s="37" t="s">
        <v>428</v>
      </c>
      <c r="BF145" s="37" t="s">
        <v>429</v>
      </c>
      <c r="BG145" s="127">
        <f t="shared" si="64"/>
        <v>33</v>
      </c>
      <c r="BH145" s="75">
        <v>34</v>
      </c>
      <c r="BI145" s="75">
        <v>152</v>
      </c>
    </row>
    <row r="146" spans="1:61" s="1" customFormat="1" x14ac:dyDescent="0.3">
      <c r="A146" s="28" t="s">
        <v>4</v>
      </c>
      <c r="B146" s="28" t="s">
        <v>5</v>
      </c>
      <c r="C146" s="29" t="s">
        <v>38</v>
      </c>
      <c r="D146" s="29" t="s">
        <v>42</v>
      </c>
      <c r="E146" s="102">
        <v>14628</v>
      </c>
      <c r="F146" s="30">
        <v>136.1</v>
      </c>
      <c r="G146" s="36">
        <f t="shared" si="50"/>
        <v>10</v>
      </c>
      <c r="H146" s="29" t="s">
        <v>351</v>
      </c>
      <c r="I146" s="69">
        <f t="shared" si="51"/>
        <v>5</v>
      </c>
      <c r="J146" s="41">
        <v>5</v>
      </c>
      <c r="K146" s="41">
        <v>1</v>
      </c>
      <c r="L146" s="41">
        <v>0</v>
      </c>
      <c r="M146" s="41">
        <v>1</v>
      </c>
      <c r="N146" s="41">
        <v>0</v>
      </c>
      <c r="O146" s="41">
        <v>0</v>
      </c>
      <c r="P146" s="41">
        <v>0</v>
      </c>
      <c r="Q146" s="32">
        <v>0</v>
      </c>
      <c r="R146" s="41">
        <v>0</v>
      </c>
      <c r="S146" s="41">
        <v>0</v>
      </c>
      <c r="T146" s="41">
        <v>0</v>
      </c>
      <c r="U146" s="33">
        <v>16594</v>
      </c>
      <c r="V146" s="32">
        <v>2</v>
      </c>
      <c r="W146" s="41">
        <v>0</v>
      </c>
      <c r="X146" s="41">
        <v>0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2">
        <v>0</v>
      </c>
      <c r="AG146" s="31">
        <f t="shared" si="52"/>
        <v>2</v>
      </c>
      <c r="AH146" s="25">
        <f t="shared" si="65"/>
        <v>497.82</v>
      </c>
      <c r="AI146" s="25">
        <f t="shared" si="53"/>
        <v>113</v>
      </c>
      <c r="AJ146" s="34">
        <v>0</v>
      </c>
      <c r="AK146" s="25">
        <v>113</v>
      </c>
      <c r="AL146" s="112">
        <f t="shared" si="66"/>
        <v>14.9346</v>
      </c>
      <c r="AM146" s="35">
        <f t="shared" si="54"/>
        <v>77.301032501707439</v>
      </c>
      <c r="AN146" s="36">
        <f t="shared" si="55"/>
        <v>8</v>
      </c>
      <c r="AO146" s="35">
        <f t="shared" si="56"/>
        <v>22.698967498292554</v>
      </c>
      <c r="AP146" s="30">
        <f t="shared" si="57"/>
        <v>170.15996718621821</v>
      </c>
      <c r="AQ146" s="107">
        <f t="shared" si="58"/>
        <v>0</v>
      </c>
      <c r="AR146" s="109">
        <f t="shared" si="59"/>
        <v>100</v>
      </c>
      <c r="AS146" s="34">
        <f t="shared" si="60"/>
        <v>10</v>
      </c>
      <c r="AT146" s="37">
        <v>0</v>
      </c>
      <c r="AU146" s="38">
        <f t="shared" si="61"/>
        <v>0</v>
      </c>
      <c r="AV146" s="37">
        <v>1</v>
      </c>
      <c r="AW146" s="66"/>
      <c r="AX146" s="37">
        <v>6</v>
      </c>
      <c r="AY146" s="37">
        <f t="shared" si="62"/>
        <v>48</v>
      </c>
      <c r="AZ146" s="37">
        <v>11</v>
      </c>
      <c r="BA146" s="37">
        <f t="shared" si="63"/>
        <v>88</v>
      </c>
      <c r="BB146" s="37">
        <v>2</v>
      </c>
      <c r="BC146" s="37">
        <v>18</v>
      </c>
      <c r="BD146" s="37">
        <v>0</v>
      </c>
      <c r="BE146" s="37" t="s">
        <v>428</v>
      </c>
      <c r="BF146" s="37" t="s">
        <v>429</v>
      </c>
      <c r="BG146" s="127">
        <f t="shared" si="64"/>
        <v>33</v>
      </c>
      <c r="BH146" s="75">
        <v>93</v>
      </c>
      <c r="BI146" s="75">
        <v>167</v>
      </c>
    </row>
    <row r="147" spans="1:61" s="1" customFormat="1" x14ac:dyDescent="0.3">
      <c r="A147" s="28" t="s">
        <v>4</v>
      </c>
      <c r="B147" s="28" t="s">
        <v>43</v>
      </c>
      <c r="C147" s="29" t="s">
        <v>52</v>
      </c>
      <c r="D147" s="29" t="s">
        <v>57</v>
      </c>
      <c r="E147" s="102">
        <v>21915</v>
      </c>
      <c r="F147" s="30">
        <v>169.3</v>
      </c>
      <c r="G147" s="36">
        <f t="shared" si="50"/>
        <v>10</v>
      </c>
      <c r="H147" s="29" t="s">
        <v>351</v>
      </c>
      <c r="I147" s="69">
        <f t="shared" si="51"/>
        <v>5</v>
      </c>
      <c r="J147" s="45">
        <v>2</v>
      </c>
      <c r="K147" s="45">
        <v>2</v>
      </c>
      <c r="L147" s="45">
        <v>4</v>
      </c>
      <c r="M147" s="45">
        <v>1</v>
      </c>
      <c r="N147" s="45">
        <v>0</v>
      </c>
      <c r="O147" s="45">
        <v>0</v>
      </c>
      <c r="P147" s="45">
        <v>0</v>
      </c>
      <c r="Q147" s="32">
        <v>6</v>
      </c>
      <c r="R147" s="45">
        <v>1</v>
      </c>
      <c r="S147" s="45">
        <v>1</v>
      </c>
      <c r="T147" s="45">
        <v>0</v>
      </c>
      <c r="U147" s="33">
        <v>13391</v>
      </c>
      <c r="V147" s="32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0</v>
      </c>
      <c r="AC147" s="41">
        <v>0</v>
      </c>
      <c r="AD147" s="41">
        <v>0</v>
      </c>
      <c r="AE147" s="41">
        <v>0</v>
      </c>
      <c r="AF147" s="43">
        <v>0</v>
      </c>
      <c r="AG147" s="31">
        <f t="shared" si="52"/>
        <v>0</v>
      </c>
      <c r="AH147" s="25">
        <f>+(U147*5)/100</f>
        <v>669.55</v>
      </c>
      <c r="AI147" s="25">
        <f t="shared" si="53"/>
        <v>156</v>
      </c>
      <c r="AJ147" s="34">
        <v>0</v>
      </c>
      <c r="AK147" s="25">
        <v>156</v>
      </c>
      <c r="AL147" s="112">
        <f>(AH147*5)/100</f>
        <v>33.477499999999999</v>
      </c>
      <c r="AM147" s="35">
        <f t="shared" si="54"/>
        <v>76.700769173325369</v>
      </c>
      <c r="AN147" s="36">
        <f t="shared" si="55"/>
        <v>8</v>
      </c>
      <c r="AO147" s="35">
        <f t="shared" si="56"/>
        <v>23.299230826674634</v>
      </c>
      <c r="AP147" s="30">
        <f t="shared" si="57"/>
        <v>152.76066621035821</v>
      </c>
      <c r="AQ147" s="107">
        <f t="shared" si="58"/>
        <v>0</v>
      </c>
      <c r="AR147" s="109">
        <f t="shared" si="59"/>
        <v>100</v>
      </c>
      <c r="AS147" s="34">
        <f t="shared" si="60"/>
        <v>10</v>
      </c>
      <c r="AT147" s="37">
        <v>1</v>
      </c>
      <c r="AU147" s="38">
        <f t="shared" si="61"/>
        <v>4.5630846452201688</v>
      </c>
      <c r="AV147" s="37">
        <v>1</v>
      </c>
      <c r="AW147" s="66"/>
      <c r="AX147" s="37">
        <v>5</v>
      </c>
      <c r="AY147" s="37">
        <f t="shared" si="62"/>
        <v>40</v>
      </c>
      <c r="AZ147" s="37">
        <v>11</v>
      </c>
      <c r="BA147" s="37">
        <f t="shared" si="63"/>
        <v>88</v>
      </c>
      <c r="BB147" s="37">
        <v>1</v>
      </c>
      <c r="BC147" s="37">
        <v>16</v>
      </c>
      <c r="BD147" s="37">
        <v>0</v>
      </c>
      <c r="BE147" s="37" t="s">
        <v>428</v>
      </c>
      <c r="BF147" s="37" t="s">
        <v>429</v>
      </c>
      <c r="BG147" s="127">
        <f t="shared" si="64"/>
        <v>33</v>
      </c>
      <c r="BH147" s="75">
        <v>55</v>
      </c>
      <c r="BI147" s="75">
        <v>114</v>
      </c>
    </row>
    <row r="148" spans="1:61" s="1" customFormat="1" x14ac:dyDescent="0.3">
      <c r="A148" s="28" t="s">
        <v>269</v>
      </c>
      <c r="B148" s="28" t="s">
        <v>270</v>
      </c>
      <c r="C148" s="29" t="s">
        <v>240</v>
      </c>
      <c r="D148" s="29" t="s">
        <v>279</v>
      </c>
      <c r="E148" s="102">
        <v>6576</v>
      </c>
      <c r="F148" s="31">
        <v>145.1</v>
      </c>
      <c r="G148" s="36">
        <f t="shared" si="50"/>
        <v>10</v>
      </c>
      <c r="H148" s="29" t="s">
        <v>351</v>
      </c>
      <c r="I148" s="69">
        <f t="shared" si="51"/>
        <v>5</v>
      </c>
      <c r="J148" s="32">
        <v>1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3">
        <v>5017</v>
      </c>
      <c r="V148" s="32">
        <v>0</v>
      </c>
      <c r="W148" s="32">
        <v>0</v>
      </c>
      <c r="X148" s="32">
        <v>0</v>
      </c>
      <c r="Y148" s="32">
        <v>0</v>
      </c>
      <c r="Z148" s="32">
        <v>0</v>
      </c>
      <c r="AA148" s="32">
        <v>0</v>
      </c>
      <c r="AB148" s="32">
        <v>0</v>
      </c>
      <c r="AC148" s="32">
        <v>0</v>
      </c>
      <c r="AD148" s="32">
        <v>0</v>
      </c>
      <c r="AE148" s="32">
        <v>0</v>
      </c>
      <c r="AF148" s="42">
        <v>0</v>
      </c>
      <c r="AG148" s="31">
        <f t="shared" si="52"/>
        <v>0</v>
      </c>
      <c r="AH148" s="25">
        <f t="shared" ref="AH148:AH155" si="67">+(U148*3)/100</f>
        <v>150.51</v>
      </c>
      <c r="AI148" s="25">
        <f t="shared" si="53"/>
        <v>33</v>
      </c>
      <c r="AJ148" s="34">
        <v>0</v>
      </c>
      <c r="AK148" s="25">
        <v>33</v>
      </c>
      <c r="AL148" s="112">
        <f t="shared" ref="AL148:AL155" si="68">(AH148*3)/100</f>
        <v>4.5152999999999999</v>
      </c>
      <c r="AM148" s="35">
        <f t="shared" si="54"/>
        <v>78.074546541758011</v>
      </c>
      <c r="AN148" s="36">
        <f t="shared" si="55"/>
        <v>8</v>
      </c>
      <c r="AO148" s="35">
        <f t="shared" si="56"/>
        <v>21.925453458241979</v>
      </c>
      <c r="AP148" s="30">
        <f t="shared" si="57"/>
        <v>114.43886861313868</v>
      </c>
      <c r="AQ148" s="107">
        <f t="shared" si="58"/>
        <v>0</v>
      </c>
      <c r="AR148" s="109">
        <f t="shared" si="59"/>
        <v>100</v>
      </c>
      <c r="AS148" s="34">
        <f t="shared" si="60"/>
        <v>10</v>
      </c>
      <c r="AT148" s="37">
        <v>0</v>
      </c>
      <c r="AU148" s="38">
        <f t="shared" si="61"/>
        <v>0</v>
      </c>
      <c r="AV148" s="37">
        <v>0</v>
      </c>
      <c r="AW148" s="66" t="s">
        <v>396</v>
      </c>
      <c r="AX148" s="37">
        <v>2</v>
      </c>
      <c r="AY148" s="37">
        <f t="shared" si="62"/>
        <v>16</v>
      </c>
      <c r="AZ148" s="37">
        <v>3</v>
      </c>
      <c r="BA148" s="37">
        <f t="shared" si="63"/>
        <v>24</v>
      </c>
      <c r="BB148" s="37">
        <v>0</v>
      </c>
      <c r="BC148" s="37">
        <v>4</v>
      </c>
      <c r="BD148" s="37">
        <v>0</v>
      </c>
      <c r="BE148" s="37" t="s">
        <v>375</v>
      </c>
      <c r="BF148" s="37" t="s">
        <v>376</v>
      </c>
      <c r="BG148" s="127">
        <f t="shared" si="64"/>
        <v>33</v>
      </c>
      <c r="BH148" s="75">
        <v>50</v>
      </c>
      <c r="BI148" s="75">
        <v>94</v>
      </c>
    </row>
    <row r="149" spans="1:61" s="1" customFormat="1" x14ac:dyDescent="0.3">
      <c r="A149" s="28" t="s">
        <v>269</v>
      </c>
      <c r="B149" s="28" t="s">
        <v>276</v>
      </c>
      <c r="C149" s="29" t="s">
        <v>325</v>
      </c>
      <c r="D149" s="29" t="s">
        <v>343</v>
      </c>
      <c r="E149" s="102">
        <v>5685</v>
      </c>
      <c r="F149" s="31">
        <v>303.5</v>
      </c>
      <c r="G149" s="36">
        <f t="shared" si="50"/>
        <v>10</v>
      </c>
      <c r="H149" s="29" t="s">
        <v>351</v>
      </c>
      <c r="I149" s="69">
        <f t="shared" si="51"/>
        <v>5</v>
      </c>
      <c r="J149" s="32">
        <v>2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3">
        <v>5571</v>
      </c>
      <c r="V149" s="32">
        <v>1</v>
      </c>
      <c r="W149" s="32">
        <v>0</v>
      </c>
      <c r="X149" s="32">
        <v>0</v>
      </c>
      <c r="Y149" s="32">
        <v>0</v>
      </c>
      <c r="Z149" s="32">
        <v>0</v>
      </c>
      <c r="AA149" s="32">
        <v>0</v>
      </c>
      <c r="AB149" s="32">
        <v>0</v>
      </c>
      <c r="AC149" s="32">
        <v>0</v>
      </c>
      <c r="AD149" s="32">
        <v>0</v>
      </c>
      <c r="AE149" s="32">
        <v>0</v>
      </c>
      <c r="AF149" s="42">
        <v>0</v>
      </c>
      <c r="AG149" s="31">
        <f t="shared" si="52"/>
        <v>1</v>
      </c>
      <c r="AH149" s="25">
        <f t="shared" si="67"/>
        <v>167.13</v>
      </c>
      <c r="AI149" s="25">
        <f t="shared" si="53"/>
        <v>46</v>
      </c>
      <c r="AJ149" s="34">
        <v>1</v>
      </c>
      <c r="AK149" s="25">
        <v>45</v>
      </c>
      <c r="AL149" s="112">
        <f t="shared" si="68"/>
        <v>5.0138999999999996</v>
      </c>
      <c r="AM149" s="35">
        <f t="shared" si="54"/>
        <v>72.476515287500746</v>
      </c>
      <c r="AN149" s="36">
        <f t="shared" si="55"/>
        <v>5</v>
      </c>
      <c r="AO149" s="35">
        <f t="shared" si="56"/>
        <v>27.523484712499251</v>
      </c>
      <c r="AP149" s="30">
        <f t="shared" si="57"/>
        <v>146.99208443271769</v>
      </c>
      <c r="AQ149" s="107">
        <f t="shared" si="58"/>
        <v>17.590149516270888</v>
      </c>
      <c r="AR149" s="109">
        <f t="shared" si="59"/>
        <v>88.033267516304676</v>
      </c>
      <c r="AS149" s="34">
        <f t="shared" si="60"/>
        <v>8</v>
      </c>
      <c r="AT149" s="37">
        <v>0</v>
      </c>
      <c r="AU149" s="38">
        <f t="shared" si="61"/>
        <v>0</v>
      </c>
      <c r="AV149" s="48">
        <v>0</v>
      </c>
      <c r="AW149" s="67" t="s">
        <v>372</v>
      </c>
      <c r="AX149" s="48">
        <v>2</v>
      </c>
      <c r="AY149" s="37">
        <f t="shared" si="62"/>
        <v>16</v>
      </c>
      <c r="AZ149" s="48">
        <v>3</v>
      </c>
      <c r="BA149" s="37">
        <f t="shared" si="63"/>
        <v>24</v>
      </c>
      <c r="BB149" s="48">
        <v>0</v>
      </c>
      <c r="BC149" s="48">
        <v>6</v>
      </c>
      <c r="BD149" s="48">
        <v>5</v>
      </c>
      <c r="BE149" s="48" t="s">
        <v>375</v>
      </c>
      <c r="BF149" s="48" t="s">
        <v>376</v>
      </c>
      <c r="BG149" s="127">
        <f t="shared" si="64"/>
        <v>33</v>
      </c>
      <c r="BH149" s="75">
        <v>38</v>
      </c>
      <c r="BI149" s="75">
        <v>72</v>
      </c>
    </row>
    <row r="150" spans="1:61" s="1" customFormat="1" x14ac:dyDescent="0.3">
      <c r="A150" s="28" t="s">
        <v>269</v>
      </c>
      <c r="B150" s="28" t="s">
        <v>276</v>
      </c>
      <c r="C150" s="29" t="s">
        <v>325</v>
      </c>
      <c r="D150" s="29" t="s">
        <v>344</v>
      </c>
      <c r="E150" s="102">
        <v>3989</v>
      </c>
      <c r="F150" s="31">
        <v>283.8</v>
      </c>
      <c r="G150" s="36">
        <f t="shared" si="50"/>
        <v>10</v>
      </c>
      <c r="H150" s="29" t="s">
        <v>352</v>
      </c>
      <c r="I150" s="69">
        <f t="shared" si="51"/>
        <v>3</v>
      </c>
      <c r="J150" s="32">
        <v>1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3">
        <v>4397</v>
      </c>
      <c r="V150" s="32">
        <v>0</v>
      </c>
      <c r="W150" s="42">
        <v>0</v>
      </c>
      <c r="X150" s="42">
        <v>0</v>
      </c>
      <c r="Y150" s="42">
        <v>0</v>
      </c>
      <c r="Z150" s="42">
        <v>0</v>
      </c>
      <c r="AA150" s="42">
        <v>0</v>
      </c>
      <c r="AB150" s="42">
        <v>0</v>
      </c>
      <c r="AC150" s="42">
        <v>0</v>
      </c>
      <c r="AD150" s="42">
        <v>0</v>
      </c>
      <c r="AE150" s="42">
        <v>0</v>
      </c>
      <c r="AF150" s="42">
        <v>0</v>
      </c>
      <c r="AG150" s="31">
        <f t="shared" si="52"/>
        <v>0</v>
      </c>
      <c r="AH150" s="25">
        <f t="shared" si="67"/>
        <v>131.91</v>
      </c>
      <c r="AI150" s="25">
        <f t="shared" si="53"/>
        <v>36</v>
      </c>
      <c r="AJ150" s="34">
        <v>0</v>
      </c>
      <c r="AK150" s="25">
        <v>36</v>
      </c>
      <c r="AL150" s="112">
        <f t="shared" si="68"/>
        <v>3.9573</v>
      </c>
      <c r="AM150" s="35">
        <f t="shared" si="54"/>
        <v>72.708664998862858</v>
      </c>
      <c r="AN150" s="36">
        <f t="shared" si="55"/>
        <v>5</v>
      </c>
      <c r="AO150" s="35">
        <f t="shared" si="56"/>
        <v>27.291335001137142</v>
      </c>
      <c r="AP150" s="30">
        <f t="shared" si="57"/>
        <v>165.34219102531964</v>
      </c>
      <c r="AQ150" s="107">
        <f t="shared" si="58"/>
        <v>0</v>
      </c>
      <c r="AR150" s="109">
        <f t="shared" si="59"/>
        <v>100</v>
      </c>
      <c r="AS150" s="34">
        <f t="shared" si="60"/>
        <v>10</v>
      </c>
      <c r="AT150" s="37">
        <v>0</v>
      </c>
      <c r="AU150" s="38">
        <f t="shared" si="61"/>
        <v>0</v>
      </c>
      <c r="AV150" s="48">
        <v>0</v>
      </c>
      <c r="AW150" s="67" t="s">
        <v>372</v>
      </c>
      <c r="AX150" s="48">
        <v>1</v>
      </c>
      <c r="AY150" s="37">
        <f t="shared" si="62"/>
        <v>8</v>
      </c>
      <c r="AZ150" s="48">
        <v>2</v>
      </c>
      <c r="BA150" s="37">
        <f t="shared" si="63"/>
        <v>16</v>
      </c>
      <c r="BB150" s="48">
        <v>0</v>
      </c>
      <c r="BC150" s="48">
        <v>3</v>
      </c>
      <c r="BD150" s="48">
        <v>5</v>
      </c>
      <c r="BE150" s="48" t="s">
        <v>375</v>
      </c>
      <c r="BF150" s="48" t="s">
        <v>376</v>
      </c>
      <c r="BG150" s="127">
        <f t="shared" si="64"/>
        <v>33</v>
      </c>
      <c r="BH150" s="75">
        <v>30</v>
      </c>
      <c r="BI150" s="75">
        <v>53</v>
      </c>
    </row>
    <row r="151" spans="1:61" s="1" customFormat="1" x14ac:dyDescent="0.3">
      <c r="A151" s="28" t="s">
        <v>269</v>
      </c>
      <c r="B151" s="28" t="s">
        <v>276</v>
      </c>
      <c r="C151" s="29" t="s">
        <v>325</v>
      </c>
      <c r="D151" s="29" t="s">
        <v>345</v>
      </c>
      <c r="E151" s="102">
        <v>6728</v>
      </c>
      <c r="F151" s="31">
        <v>266.8</v>
      </c>
      <c r="G151" s="36">
        <f t="shared" si="50"/>
        <v>10</v>
      </c>
      <c r="H151" s="29" t="s">
        <v>350</v>
      </c>
      <c r="I151" s="69">
        <f t="shared" si="51"/>
        <v>8</v>
      </c>
      <c r="J151" s="32">
        <v>3</v>
      </c>
      <c r="K151" s="32">
        <v>1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3">
        <v>9724</v>
      </c>
      <c r="V151" s="32">
        <v>1</v>
      </c>
      <c r="W151" s="32">
        <v>0</v>
      </c>
      <c r="X151" s="32">
        <v>0</v>
      </c>
      <c r="Y151" s="32">
        <v>0</v>
      </c>
      <c r="Z151" s="32">
        <v>0</v>
      </c>
      <c r="AA151" s="32">
        <v>0</v>
      </c>
      <c r="AB151" s="32">
        <v>0</v>
      </c>
      <c r="AC151" s="32">
        <v>0</v>
      </c>
      <c r="AD151" s="32">
        <v>0</v>
      </c>
      <c r="AE151" s="32">
        <v>0</v>
      </c>
      <c r="AF151" s="32">
        <v>0</v>
      </c>
      <c r="AG151" s="31">
        <f t="shared" si="52"/>
        <v>1</v>
      </c>
      <c r="AH151" s="25">
        <f t="shared" si="67"/>
        <v>291.72000000000003</v>
      </c>
      <c r="AI151" s="25">
        <f t="shared" si="53"/>
        <v>88</v>
      </c>
      <c r="AJ151" s="34">
        <v>0</v>
      </c>
      <c r="AK151" s="25">
        <v>88</v>
      </c>
      <c r="AL151" s="112">
        <f t="shared" si="68"/>
        <v>8.7516000000000016</v>
      </c>
      <c r="AM151" s="35">
        <f t="shared" si="54"/>
        <v>69.834087481146312</v>
      </c>
      <c r="AN151" s="36">
        <f t="shared" si="55"/>
        <v>5</v>
      </c>
      <c r="AO151" s="35">
        <f t="shared" si="56"/>
        <v>30.165912518853695</v>
      </c>
      <c r="AP151" s="30">
        <f t="shared" si="57"/>
        <v>216.79548156956005</v>
      </c>
      <c r="AQ151" s="107">
        <f t="shared" si="58"/>
        <v>0</v>
      </c>
      <c r="AR151" s="109">
        <f t="shared" si="59"/>
        <v>100</v>
      </c>
      <c r="AS151" s="34">
        <f t="shared" si="60"/>
        <v>10</v>
      </c>
      <c r="AT151" s="37">
        <v>0</v>
      </c>
      <c r="AU151" s="38">
        <f t="shared" si="61"/>
        <v>0</v>
      </c>
      <c r="AV151" s="48">
        <v>1</v>
      </c>
      <c r="AW151" s="67"/>
      <c r="AX151" s="48">
        <v>6</v>
      </c>
      <c r="AY151" s="37">
        <f t="shared" si="62"/>
        <v>48</v>
      </c>
      <c r="AZ151" s="48">
        <v>9</v>
      </c>
      <c r="BA151" s="37">
        <f t="shared" si="63"/>
        <v>72</v>
      </c>
      <c r="BB151" s="48">
        <v>2</v>
      </c>
      <c r="BC151" s="48">
        <v>8</v>
      </c>
      <c r="BD151" s="48">
        <v>0</v>
      </c>
      <c r="BE151" s="48" t="s">
        <v>375</v>
      </c>
      <c r="BF151" s="48" t="s">
        <v>376</v>
      </c>
      <c r="BG151" s="127">
        <f t="shared" si="64"/>
        <v>33</v>
      </c>
      <c r="BH151" s="75">
        <v>69</v>
      </c>
      <c r="BI151" s="75">
        <v>121</v>
      </c>
    </row>
    <row r="152" spans="1:61" s="1" customFormat="1" x14ac:dyDescent="0.3">
      <c r="A152" s="28" t="s">
        <v>269</v>
      </c>
      <c r="B152" s="28" t="s">
        <v>282</v>
      </c>
      <c r="C152" s="29" t="s">
        <v>299</v>
      </c>
      <c r="D152" s="29" t="s">
        <v>300</v>
      </c>
      <c r="E152" s="102">
        <v>14888</v>
      </c>
      <c r="F152" s="31">
        <v>2155.8000000000002</v>
      </c>
      <c r="G152" s="36">
        <f t="shared" si="50"/>
        <v>10</v>
      </c>
      <c r="H152" s="29" t="s">
        <v>351</v>
      </c>
      <c r="I152" s="69">
        <f t="shared" si="51"/>
        <v>5</v>
      </c>
      <c r="J152" s="32">
        <v>5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3">
        <v>7636</v>
      </c>
      <c r="V152" s="32">
        <v>2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  <c r="AB152" s="32">
        <v>0</v>
      </c>
      <c r="AC152" s="32">
        <v>0</v>
      </c>
      <c r="AD152" s="32">
        <v>0</v>
      </c>
      <c r="AE152" s="32">
        <v>0</v>
      </c>
      <c r="AF152" s="32">
        <v>0</v>
      </c>
      <c r="AG152" s="31">
        <f t="shared" si="52"/>
        <v>2</v>
      </c>
      <c r="AH152" s="25">
        <f t="shared" si="67"/>
        <v>229.08</v>
      </c>
      <c r="AI152" s="25">
        <f t="shared" si="53"/>
        <v>50</v>
      </c>
      <c r="AJ152" s="34">
        <v>0</v>
      </c>
      <c r="AK152" s="25">
        <v>50</v>
      </c>
      <c r="AL152" s="112">
        <f t="shared" si="68"/>
        <v>6.8723999999999998</v>
      </c>
      <c r="AM152" s="35">
        <f t="shared" si="54"/>
        <v>78.173563820499396</v>
      </c>
      <c r="AN152" s="36">
        <f t="shared" si="55"/>
        <v>8</v>
      </c>
      <c r="AO152" s="35">
        <f t="shared" si="56"/>
        <v>21.826436179500611</v>
      </c>
      <c r="AP152" s="30">
        <f t="shared" si="57"/>
        <v>76.934443847393879</v>
      </c>
      <c r="AQ152" s="107">
        <f t="shared" si="58"/>
        <v>0</v>
      </c>
      <c r="AR152" s="109">
        <f t="shared" si="59"/>
        <v>100</v>
      </c>
      <c r="AS152" s="34">
        <f t="shared" si="60"/>
        <v>10</v>
      </c>
      <c r="AT152" s="37">
        <v>4</v>
      </c>
      <c r="AU152" s="38">
        <f t="shared" si="61"/>
        <v>26.867275658248257</v>
      </c>
      <c r="AV152" s="37">
        <v>0</v>
      </c>
      <c r="AW152" s="66"/>
      <c r="AX152" s="37">
        <v>1</v>
      </c>
      <c r="AY152" s="37">
        <f t="shared" si="62"/>
        <v>8</v>
      </c>
      <c r="AZ152" s="37">
        <v>4</v>
      </c>
      <c r="BA152" s="37">
        <f t="shared" si="63"/>
        <v>32</v>
      </c>
      <c r="BB152" s="37">
        <v>0</v>
      </c>
      <c r="BC152" s="37">
        <v>14</v>
      </c>
      <c r="BD152" s="37">
        <v>0</v>
      </c>
      <c r="BE152" s="37" t="s">
        <v>375</v>
      </c>
      <c r="BF152" s="37" t="s">
        <v>376</v>
      </c>
      <c r="BG152" s="127">
        <f t="shared" si="64"/>
        <v>33</v>
      </c>
      <c r="BH152" s="75">
        <v>31</v>
      </c>
      <c r="BI152" s="75">
        <v>50</v>
      </c>
    </row>
    <row r="153" spans="1:61" s="1" customFormat="1" x14ac:dyDescent="0.3">
      <c r="A153" s="28" t="s">
        <v>269</v>
      </c>
      <c r="B153" s="28" t="s">
        <v>282</v>
      </c>
      <c r="C153" s="29" t="s">
        <v>299</v>
      </c>
      <c r="D153" s="29" t="s">
        <v>301</v>
      </c>
      <c r="E153" s="102">
        <v>4661</v>
      </c>
      <c r="F153" s="31">
        <v>293.5</v>
      </c>
      <c r="G153" s="36">
        <f t="shared" si="50"/>
        <v>10</v>
      </c>
      <c r="H153" s="29" t="s">
        <v>350</v>
      </c>
      <c r="I153" s="69">
        <f t="shared" si="51"/>
        <v>8</v>
      </c>
      <c r="J153" s="32">
        <v>1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3">
        <v>3454</v>
      </c>
      <c r="V153" s="32">
        <v>0</v>
      </c>
      <c r="W153" s="32">
        <v>0</v>
      </c>
      <c r="X153" s="32">
        <v>0</v>
      </c>
      <c r="Y153" s="32">
        <v>0</v>
      </c>
      <c r="Z153" s="32">
        <v>0</v>
      </c>
      <c r="AA153" s="32">
        <v>0</v>
      </c>
      <c r="AB153" s="32">
        <v>0</v>
      </c>
      <c r="AC153" s="32">
        <v>0</v>
      </c>
      <c r="AD153" s="32">
        <v>0</v>
      </c>
      <c r="AE153" s="32">
        <v>0</v>
      </c>
      <c r="AF153" s="32">
        <v>0</v>
      </c>
      <c r="AG153" s="31">
        <f t="shared" si="52"/>
        <v>0</v>
      </c>
      <c r="AH153" s="25">
        <f t="shared" si="67"/>
        <v>103.62</v>
      </c>
      <c r="AI153" s="25">
        <f t="shared" si="53"/>
        <v>48</v>
      </c>
      <c r="AJ153" s="34">
        <v>0</v>
      </c>
      <c r="AK153" s="25">
        <v>48</v>
      </c>
      <c r="AL153" s="112">
        <f t="shared" si="68"/>
        <v>3.1086</v>
      </c>
      <c r="AM153" s="35">
        <f t="shared" si="54"/>
        <v>53.676896352055593</v>
      </c>
      <c r="AN153" s="36">
        <f t="shared" si="55"/>
        <v>5</v>
      </c>
      <c r="AO153" s="35">
        <f t="shared" si="56"/>
        <v>46.323103647944407</v>
      </c>
      <c r="AP153" s="30">
        <f t="shared" si="57"/>
        <v>111.15640420510623</v>
      </c>
      <c r="AQ153" s="107">
        <f t="shared" si="58"/>
        <v>0</v>
      </c>
      <c r="AR153" s="109">
        <f t="shared" si="59"/>
        <v>100</v>
      </c>
      <c r="AS153" s="34">
        <f t="shared" si="60"/>
        <v>10</v>
      </c>
      <c r="AT153" s="37">
        <v>0</v>
      </c>
      <c r="AU153" s="38">
        <f t="shared" si="61"/>
        <v>0</v>
      </c>
      <c r="AV153" s="37">
        <v>0</v>
      </c>
      <c r="AW153" s="66"/>
      <c r="AX153" s="37">
        <v>1</v>
      </c>
      <c r="AY153" s="37">
        <f t="shared" si="62"/>
        <v>8</v>
      </c>
      <c r="AZ153" s="37">
        <v>4</v>
      </c>
      <c r="BA153" s="37">
        <f t="shared" si="63"/>
        <v>32</v>
      </c>
      <c r="BB153" s="37">
        <v>0</v>
      </c>
      <c r="BC153" s="37">
        <v>5</v>
      </c>
      <c r="BD153" s="37">
        <v>0</v>
      </c>
      <c r="BE153" s="37" t="s">
        <v>375</v>
      </c>
      <c r="BF153" s="37" t="s">
        <v>376</v>
      </c>
      <c r="BG153" s="127">
        <f t="shared" si="64"/>
        <v>33</v>
      </c>
      <c r="BH153" s="75">
        <v>9</v>
      </c>
      <c r="BI153" s="75">
        <v>15</v>
      </c>
    </row>
    <row r="154" spans="1:61" s="1" customFormat="1" x14ac:dyDescent="0.3">
      <c r="A154" s="28" t="s">
        <v>269</v>
      </c>
      <c r="B154" s="28" t="s">
        <v>282</v>
      </c>
      <c r="C154" s="29" t="s">
        <v>287</v>
      </c>
      <c r="D154" s="29" t="s">
        <v>289</v>
      </c>
      <c r="E154" s="102">
        <v>11224</v>
      </c>
      <c r="F154" s="31">
        <v>370</v>
      </c>
      <c r="G154" s="36">
        <f t="shared" si="50"/>
        <v>10</v>
      </c>
      <c r="H154" s="29" t="s">
        <v>350</v>
      </c>
      <c r="I154" s="69">
        <f t="shared" si="51"/>
        <v>8</v>
      </c>
      <c r="J154" s="32">
        <v>3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3">
        <v>6230</v>
      </c>
      <c r="V154" s="32">
        <v>3</v>
      </c>
      <c r="W154" s="32">
        <v>0</v>
      </c>
      <c r="X154" s="32">
        <v>0</v>
      </c>
      <c r="Y154" s="32">
        <v>0</v>
      </c>
      <c r="Z154" s="32">
        <v>0</v>
      </c>
      <c r="AA154" s="32">
        <v>0</v>
      </c>
      <c r="AB154" s="32">
        <v>0</v>
      </c>
      <c r="AC154" s="32">
        <v>0</v>
      </c>
      <c r="AD154" s="32">
        <v>0</v>
      </c>
      <c r="AE154" s="32">
        <v>0</v>
      </c>
      <c r="AF154" s="32">
        <v>0</v>
      </c>
      <c r="AG154" s="31">
        <f t="shared" si="52"/>
        <v>3</v>
      </c>
      <c r="AH154" s="25">
        <f t="shared" si="67"/>
        <v>186.9</v>
      </c>
      <c r="AI154" s="25">
        <f t="shared" si="53"/>
        <v>51</v>
      </c>
      <c r="AJ154" s="34">
        <v>0</v>
      </c>
      <c r="AK154" s="25">
        <v>51</v>
      </c>
      <c r="AL154" s="112">
        <f t="shared" si="68"/>
        <v>5.6070000000000002</v>
      </c>
      <c r="AM154" s="35">
        <f t="shared" si="54"/>
        <v>72.712680577849113</v>
      </c>
      <c r="AN154" s="36">
        <f t="shared" si="55"/>
        <v>5</v>
      </c>
      <c r="AO154" s="35">
        <f t="shared" si="56"/>
        <v>27.28731942215088</v>
      </c>
      <c r="AP154" s="30">
        <f t="shared" si="57"/>
        <v>83.25908766928012</v>
      </c>
      <c r="AQ154" s="107">
        <f t="shared" si="58"/>
        <v>0</v>
      </c>
      <c r="AR154" s="109">
        <f t="shared" si="59"/>
        <v>100</v>
      </c>
      <c r="AS154" s="34">
        <f t="shared" si="60"/>
        <v>10</v>
      </c>
      <c r="AT154" s="37">
        <v>3</v>
      </c>
      <c r="AU154" s="38">
        <f t="shared" si="61"/>
        <v>26.728439059158948</v>
      </c>
      <c r="AV154" s="37">
        <v>1</v>
      </c>
      <c r="AW154" s="66"/>
      <c r="AX154" s="37">
        <v>1</v>
      </c>
      <c r="AY154" s="37">
        <f t="shared" si="62"/>
        <v>8</v>
      </c>
      <c r="AZ154" s="37">
        <v>5</v>
      </c>
      <c r="BA154" s="37">
        <f t="shared" si="63"/>
        <v>40</v>
      </c>
      <c r="BB154" s="37">
        <v>0</v>
      </c>
      <c r="BC154" s="37">
        <v>11</v>
      </c>
      <c r="BD154" s="37">
        <v>0</v>
      </c>
      <c r="BE154" s="37" t="s">
        <v>375</v>
      </c>
      <c r="BF154" s="37" t="s">
        <v>376</v>
      </c>
      <c r="BG154" s="127">
        <f t="shared" si="64"/>
        <v>33</v>
      </c>
      <c r="BH154" s="75">
        <v>44</v>
      </c>
      <c r="BI154" s="75">
        <v>67</v>
      </c>
    </row>
    <row r="155" spans="1:61" s="1" customFormat="1" x14ac:dyDescent="0.3">
      <c r="A155" s="28" t="s">
        <v>269</v>
      </c>
      <c r="B155" s="28" t="s">
        <v>282</v>
      </c>
      <c r="C155" s="29" t="s">
        <v>294</v>
      </c>
      <c r="D155" s="29" t="s">
        <v>296</v>
      </c>
      <c r="E155" s="102">
        <v>9354</v>
      </c>
      <c r="F155" s="31">
        <v>217.7</v>
      </c>
      <c r="G155" s="36">
        <f t="shared" si="50"/>
        <v>10</v>
      </c>
      <c r="H155" s="29" t="s">
        <v>351</v>
      </c>
      <c r="I155" s="69">
        <f t="shared" si="51"/>
        <v>5</v>
      </c>
      <c r="J155" s="32">
        <v>4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3">
        <v>8404</v>
      </c>
      <c r="V155" s="32">
        <v>2</v>
      </c>
      <c r="W155" s="32">
        <v>0</v>
      </c>
      <c r="X155" s="32">
        <v>0</v>
      </c>
      <c r="Y155" s="32">
        <v>0</v>
      </c>
      <c r="Z155" s="32">
        <v>0</v>
      </c>
      <c r="AA155" s="32">
        <v>0</v>
      </c>
      <c r="AB155" s="32">
        <v>0</v>
      </c>
      <c r="AC155" s="32">
        <v>0</v>
      </c>
      <c r="AD155" s="32">
        <v>0</v>
      </c>
      <c r="AE155" s="32">
        <v>0</v>
      </c>
      <c r="AF155" s="32">
        <v>0</v>
      </c>
      <c r="AG155" s="31">
        <f t="shared" si="52"/>
        <v>2</v>
      </c>
      <c r="AH155" s="25">
        <f t="shared" si="67"/>
        <v>252.12</v>
      </c>
      <c r="AI155" s="25">
        <f t="shared" si="53"/>
        <v>159</v>
      </c>
      <c r="AJ155" s="34">
        <v>0</v>
      </c>
      <c r="AK155" s="25">
        <v>159</v>
      </c>
      <c r="AL155" s="112">
        <f t="shared" si="68"/>
        <v>7.5636000000000001</v>
      </c>
      <c r="AM155" s="35">
        <f t="shared" si="54"/>
        <v>36.934792955735361</v>
      </c>
      <c r="AN155" s="36">
        <f t="shared" si="55"/>
        <v>3</v>
      </c>
      <c r="AO155" s="35">
        <f t="shared" si="56"/>
        <v>63.065207044264639</v>
      </c>
      <c r="AP155" s="30">
        <f t="shared" si="57"/>
        <v>134.76587556125725</v>
      </c>
      <c r="AQ155" s="107">
        <f t="shared" si="58"/>
        <v>0</v>
      </c>
      <c r="AR155" s="109">
        <f t="shared" si="59"/>
        <v>100</v>
      </c>
      <c r="AS155" s="34">
        <f t="shared" si="60"/>
        <v>10</v>
      </c>
      <c r="AT155" s="37">
        <v>0</v>
      </c>
      <c r="AU155" s="38">
        <f t="shared" si="61"/>
        <v>0</v>
      </c>
      <c r="AV155" s="37">
        <v>1</v>
      </c>
      <c r="AW155" s="66"/>
      <c r="AX155" s="37">
        <v>1</v>
      </c>
      <c r="AY155" s="37">
        <f t="shared" si="62"/>
        <v>8</v>
      </c>
      <c r="AZ155" s="37">
        <v>5</v>
      </c>
      <c r="BA155" s="37">
        <f t="shared" si="63"/>
        <v>40</v>
      </c>
      <c r="BB155" s="37">
        <v>0</v>
      </c>
      <c r="BC155" s="37">
        <v>11</v>
      </c>
      <c r="BD155" s="37">
        <v>5</v>
      </c>
      <c r="BE155" s="37" t="s">
        <v>375</v>
      </c>
      <c r="BF155" s="37" t="s">
        <v>376</v>
      </c>
      <c r="BG155" s="127">
        <f t="shared" si="64"/>
        <v>33</v>
      </c>
      <c r="BH155" s="75">
        <v>40</v>
      </c>
      <c r="BI155" s="75">
        <v>48</v>
      </c>
    </row>
    <row r="156" spans="1:61" s="1" customFormat="1" x14ac:dyDescent="0.3">
      <c r="A156" s="28" t="s">
        <v>269</v>
      </c>
      <c r="B156" s="28" t="s">
        <v>303</v>
      </c>
      <c r="C156" s="29" t="s">
        <v>306</v>
      </c>
      <c r="D156" s="29" t="s">
        <v>307</v>
      </c>
      <c r="E156" s="102">
        <v>6129</v>
      </c>
      <c r="F156" s="31">
        <v>711.8</v>
      </c>
      <c r="G156" s="36">
        <f t="shared" si="50"/>
        <v>10</v>
      </c>
      <c r="H156" s="29" t="s">
        <v>352</v>
      </c>
      <c r="I156" s="69">
        <f t="shared" si="51"/>
        <v>3</v>
      </c>
      <c r="J156" s="32">
        <v>2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3">
        <v>5574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  <c r="AB156" s="32">
        <v>0</v>
      </c>
      <c r="AC156" s="32">
        <v>0</v>
      </c>
      <c r="AD156" s="32">
        <v>0</v>
      </c>
      <c r="AE156" s="32">
        <v>0</v>
      </c>
      <c r="AF156" s="32">
        <v>0</v>
      </c>
      <c r="AG156" s="31">
        <f t="shared" si="52"/>
        <v>0</v>
      </c>
      <c r="AH156" s="25">
        <f t="shared" ref="AH156:AH162" si="69">+(U156*5)/100</f>
        <v>278.7</v>
      </c>
      <c r="AI156" s="25">
        <f t="shared" si="53"/>
        <v>116</v>
      </c>
      <c r="AJ156" s="34">
        <v>0</v>
      </c>
      <c r="AK156" s="25">
        <v>116</v>
      </c>
      <c r="AL156" s="112">
        <f t="shared" ref="AL156:AL162" si="70">(AH156*5)/100</f>
        <v>13.935</v>
      </c>
      <c r="AM156" s="35">
        <f t="shared" si="54"/>
        <v>58.378184427700027</v>
      </c>
      <c r="AN156" s="36">
        <f t="shared" si="55"/>
        <v>5</v>
      </c>
      <c r="AO156" s="35">
        <f t="shared" si="56"/>
        <v>41.621815572299965</v>
      </c>
      <c r="AP156" s="30">
        <f t="shared" si="57"/>
        <v>227.36172295643661</v>
      </c>
      <c r="AQ156" s="107">
        <f t="shared" si="58"/>
        <v>0</v>
      </c>
      <c r="AR156" s="109">
        <f t="shared" si="59"/>
        <v>100</v>
      </c>
      <c r="AS156" s="34">
        <f t="shared" si="60"/>
        <v>10</v>
      </c>
      <c r="AT156" s="37">
        <v>3</v>
      </c>
      <c r="AU156" s="38">
        <f t="shared" si="61"/>
        <v>48.94762604013706</v>
      </c>
      <c r="AV156" s="37">
        <v>1</v>
      </c>
      <c r="AW156" s="66"/>
      <c r="AX156" s="37">
        <v>1</v>
      </c>
      <c r="AY156" s="37">
        <f t="shared" si="62"/>
        <v>8</v>
      </c>
      <c r="AZ156" s="37">
        <v>2</v>
      </c>
      <c r="BA156" s="37">
        <v>2</v>
      </c>
      <c r="BB156" s="37">
        <v>1</v>
      </c>
      <c r="BC156" s="37">
        <v>2</v>
      </c>
      <c r="BD156" s="37">
        <v>5</v>
      </c>
      <c r="BE156" s="37" t="s">
        <v>375</v>
      </c>
      <c r="BF156" s="37" t="s">
        <v>376</v>
      </c>
      <c r="BG156" s="127">
        <f t="shared" si="64"/>
        <v>33</v>
      </c>
      <c r="BH156" s="75">
        <v>49</v>
      </c>
      <c r="BI156" s="75">
        <v>81</v>
      </c>
    </row>
    <row r="157" spans="1:61" s="1" customFormat="1" x14ac:dyDescent="0.3">
      <c r="A157" s="28" t="s">
        <v>269</v>
      </c>
      <c r="B157" s="28" t="s">
        <v>303</v>
      </c>
      <c r="C157" s="29" t="s">
        <v>315</v>
      </c>
      <c r="D157" s="29" t="s">
        <v>317</v>
      </c>
      <c r="E157" s="102">
        <v>4333</v>
      </c>
      <c r="F157" s="31">
        <v>150.30000000000001</v>
      </c>
      <c r="G157" s="36">
        <f t="shared" si="50"/>
        <v>10</v>
      </c>
      <c r="H157" s="29" t="s">
        <v>350</v>
      </c>
      <c r="I157" s="69">
        <f t="shared" si="51"/>
        <v>8</v>
      </c>
      <c r="J157" s="32">
        <v>2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3">
        <v>1353</v>
      </c>
      <c r="V157" s="32">
        <v>0</v>
      </c>
      <c r="W157" s="32">
        <v>0</v>
      </c>
      <c r="X157" s="32">
        <v>0</v>
      </c>
      <c r="Y157" s="32">
        <v>0</v>
      </c>
      <c r="Z157" s="32">
        <v>0</v>
      </c>
      <c r="AA157" s="32">
        <v>0</v>
      </c>
      <c r="AB157" s="32">
        <v>0</v>
      </c>
      <c r="AC157" s="32">
        <v>0</v>
      </c>
      <c r="AD157" s="32">
        <v>0</v>
      </c>
      <c r="AE157" s="32">
        <v>0</v>
      </c>
      <c r="AF157" s="32">
        <v>0</v>
      </c>
      <c r="AG157" s="31">
        <f t="shared" si="52"/>
        <v>0</v>
      </c>
      <c r="AH157" s="25">
        <f t="shared" si="69"/>
        <v>67.650000000000006</v>
      </c>
      <c r="AI157" s="25">
        <f t="shared" si="53"/>
        <v>21</v>
      </c>
      <c r="AJ157" s="34">
        <v>0</v>
      </c>
      <c r="AK157" s="25">
        <v>21</v>
      </c>
      <c r="AL157" s="112">
        <f t="shared" si="70"/>
        <v>3.3824999999999998</v>
      </c>
      <c r="AM157" s="35">
        <f t="shared" si="54"/>
        <v>68.957871396895783</v>
      </c>
      <c r="AN157" s="36">
        <f t="shared" si="55"/>
        <v>5</v>
      </c>
      <c r="AO157" s="35">
        <f t="shared" si="56"/>
        <v>31.042128603104207</v>
      </c>
      <c r="AP157" s="30">
        <f t="shared" si="57"/>
        <v>78.063697207477503</v>
      </c>
      <c r="AQ157" s="107">
        <f t="shared" si="58"/>
        <v>0</v>
      </c>
      <c r="AR157" s="109">
        <f t="shared" si="59"/>
        <v>100</v>
      </c>
      <c r="AS157" s="34">
        <f t="shared" si="60"/>
        <v>10</v>
      </c>
      <c r="AT157" s="37">
        <v>0</v>
      </c>
      <c r="AU157" s="38">
        <f t="shared" si="61"/>
        <v>0</v>
      </c>
      <c r="AV157" s="37">
        <v>0</v>
      </c>
      <c r="AW157" s="66"/>
      <c r="AX157" s="37">
        <v>1</v>
      </c>
      <c r="AY157" s="37">
        <f t="shared" si="62"/>
        <v>8</v>
      </c>
      <c r="AZ157" s="37">
        <v>4</v>
      </c>
      <c r="BA157" s="37">
        <f t="shared" ref="BA157:BA188" si="71">+AZ157*8</f>
        <v>32</v>
      </c>
      <c r="BB157" s="37">
        <v>0</v>
      </c>
      <c r="BC157" s="37">
        <v>4</v>
      </c>
      <c r="BD157" s="37">
        <v>0</v>
      </c>
      <c r="BE157" s="37" t="s">
        <v>375</v>
      </c>
      <c r="BF157" s="37" t="s">
        <v>376</v>
      </c>
      <c r="BG157" s="127">
        <f t="shared" si="64"/>
        <v>33</v>
      </c>
      <c r="BH157" s="75">
        <v>10</v>
      </c>
      <c r="BI157" s="75">
        <v>10</v>
      </c>
    </row>
    <row r="158" spans="1:61" s="1" customFormat="1" x14ac:dyDescent="0.3">
      <c r="A158" s="28" t="s">
        <v>269</v>
      </c>
      <c r="B158" s="28" t="s">
        <v>303</v>
      </c>
      <c r="C158" s="29" t="s">
        <v>328</v>
      </c>
      <c r="D158" s="29" t="s">
        <v>329</v>
      </c>
      <c r="E158" s="102">
        <v>18041</v>
      </c>
      <c r="F158" s="31">
        <v>302.39999999999998</v>
      </c>
      <c r="G158" s="36">
        <f t="shared" si="50"/>
        <v>10</v>
      </c>
      <c r="H158" s="29" t="s">
        <v>351</v>
      </c>
      <c r="I158" s="69">
        <f t="shared" si="51"/>
        <v>5</v>
      </c>
      <c r="J158" s="32">
        <v>3</v>
      </c>
      <c r="K158" s="32">
        <v>1</v>
      </c>
      <c r="L158" s="32">
        <v>0</v>
      </c>
      <c r="M158" s="32">
        <v>1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3">
        <v>11844</v>
      </c>
      <c r="V158" s="32">
        <v>7</v>
      </c>
      <c r="W158" s="32">
        <v>0</v>
      </c>
      <c r="X158" s="32">
        <v>0</v>
      </c>
      <c r="Y158" s="32">
        <v>0</v>
      </c>
      <c r="Z158" s="32">
        <v>0</v>
      </c>
      <c r="AA158" s="32">
        <v>0</v>
      </c>
      <c r="AB158" s="32">
        <v>0</v>
      </c>
      <c r="AC158" s="32">
        <v>0</v>
      </c>
      <c r="AD158" s="32">
        <v>0</v>
      </c>
      <c r="AE158" s="32">
        <v>0</v>
      </c>
      <c r="AF158" s="32">
        <v>0</v>
      </c>
      <c r="AG158" s="31">
        <f t="shared" si="52"/>
        <v>7</v>
      </c>
      <c r="AH158" s="25">
        <f t="shared" si="69"/>
        <v>592.20000000000005</v>
      </c>
      <c r="AI158" s="25">
        <f t="shared" si="53"/>
        <v>255</v>
      </c>
      <c r="AJ158" s="34">
        <v>3</v>
      </c>
      <c r="AK158" s="25">
        <v>252</v>
      </c>
      <c r="AL158" s="112">
        <f t="shared" si="70"/>
        <v>29.61</v>
      </c>
      <c r="AM158" s="35">
        <f t="shared" si="54"/>
        <v>56.940222897669713</v>
      </c>
      <c r="AN158" s="36">
        <f t="shared" si="55"/>
        <v>5</v>
      </c>
      <c r="AO158" s="35">
        <f t="shared" si="56"/>
        <v>43.059777102330287</v>
      </c>
      <c r="AP158" s="30">
        <f t="shared" si="57"/>
        <v>164.126157086636</v>
      </c>
      <c r="AQ158" s="107">
        <f t="shared" si="58"/>
        <v>16.628789978382571</v>
      </c>
      <c r="AR158" s="109">
        <f t="shared" si="59"/>
        <v>89.868287740628176</v>
      </c>
      <c r="AS158" s="34">
        <f t="shared" si="60"/>
        <v>8</v>
      </c>
      <c r="AT158" s="37">
        <v>0</v>
      </c>
      <c r="AU158" s="38">
        <f t="shared" si="61"/>
        <v>0</v>
      </c>
      <c r="AV158" s="37">
        <v>1</v>
      </c>
      <c r="AW158" s="66"/>
      <c r="AX158" s="37">
        <v>2</v>
      </c>
      <c r="AY158" s="37">
        <f t="shared" si="62"/>
        <v>16</v>
      </c>
      <c r="AZ158" s="37">
        <v>8</v>
      </c>
      <c r="BA158" s="37">
        <f t="shared" si="71"/>
        <v>64</v>
      </c>
      <c r="BB158" s="37">
        <v>1</v>
      </c>
      <c r="BC158" s="37">
        <v>11</v>
      </c>
      <c r="BD158" s="37">
        <v>5</v>
      </c>
      <c r="BE158" s="37" t="s">
        <v>375</v>
      </c>
      <c r="BF158" s="37" t="s">
        <v>376</v>
      </c>
      <c r="BG158" s="127">
        <f t="shared" si="64"/>
        <v>33</v>
      </c>
      <c r="BH158" s="75">
        <v>105</v>
      </c>
      <c r="BI158" s="75">
        <v>178</v>
      </c>
    </row>
    <row r="159" spans="1:61" s="1" customFormat="1" x14ac:dyDescent="0.3">
      <c r="A159" s="28" t="s">
        <v>269</v>
      </c>
      <c r="B159" s="28" t="s">
        <v>303</v>
      </c>
      <c r="C159" s="29" t="s">
        <v>306</v>
      </c>
      <c r="D159" s="29" t="s">
        <v>311</v>
      </c>
      <c r="E159" s="102">
        <v>3739</v>
      </c>
      <c r="F159" s="31">
        <v>208.6</v>
      </c>
      <c r="G159" s="36">
        <f t="shared" si="50"/>
        <v>10</v>
      </c>
      <c r="H159" s="29" t="s">
        <v>350</v>
      </c>
      <c r="I159" s="69">
        <f t="shared" si="51"/>
        <v>8</v>
      </c>
      <c r="J159" s="32">
        <v>1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3">
        <v>3735</v>
      </c>
      <c r="V159" s="32">
        <v>2</v>
      </c>
      <c r="W159" s="32">
        <v>0</v>
      </c>
      <c r="X159" s="32">
        <v>0</v>
      </c>
      <c r="Y159" s="32">
        <v>0</v>
      </c>
      <c r="Z159" s="32">
        <v>0</v>
      </c>
      <c r="AA159" s="32">
        <v>0</v>
      </c>
      <c r="AB159" s="32">
        <v>0</v>
      </c>
      <c r="AC159" s="32">
        <v>0</v>
      </c>
      <c r="AD159" s="32">
        <v>0</v>
      </c>
      <c r="AE159" s="32">
        <v>0</v>
      </c>
      <c r="AF159" s="32">
        <v>0</v>
      </c>
      <c r="AG159" s="31">
        <f t="shared" si="52"/>
        <v>2</v>
      </c>
      <c r="AH159" s="25">
        <f t="shared" si="69"/>
        <v>186.75</v>
      </c>
      <c r="AI159" s="25">
        <f t="shared" si="53"/>
        <v>83</v>
      </c>
      <c r="AJ159" s="34">
        <v>0</v>
      </c>
      <c r="AK159" s="25">
        <v>83</v>
      </c>
      <c r="AL159" s="112">
        <f t="shared" si="70"/>
        <v>9.3375000000000004</v>
      </c>
      <c r="AM159" s="35">
        <f t="shared" si="54"/>
        <v>55.555555555555557</v>
      </c>
      <c r="AN159" s="36">
        <f t="shared" si="55"/>
        <v>5</v>
      </c>
      <c r="AO159" s="35">
        <f t="shared" si="56"/>
        <v>44.444444444444443</v>
      </c>
      <c r="AP159" s="30">
        <f t="shared" si="57"/>
        <v>249.73254880984223</v>
      </c>
      <c r="AQ159" s="107">
        <f t="shared" si="58"/>
        <v>0</v>
      </c>
      <c r="AR159" s="109">
        <f t="shared" si="59"/>
        <v>100</v>
      </c>
      <c r="AS159" s="34">
        <f t="shared" si="60"/>
        <v>10</v>
      </c>
      <c r="AT159" s="37">
        <v>1</v>
      </c>
      <c r="AU159" s="38">
        <f t="shared" si="61"/>
        <v>26.745119015779618</v>
      </c>
      <c r="AV159" s="37">
        <v>0</v>
      </c>
      <c r="AW159" s="66"/>
      <c r="AX159" s="37">
        <v>1</v>
      </c>
      <c r="AY159" s="37">
        <f t="shared" si="62"/>
        <v>8</v>
      </c>
      <c r="AZ159" s="37">
        <v>2</v>
      </c>
      <c r="BA159" s="37">
        <f t="shared" si="71"/>
        <v>16</v>
      </c>
      <c r="BB159" s="37">
        <v>0</v>
      </c>
      <c r="BC159" s="37">
        <v>4</v>
      </c>
      <c r="BD159" s="37">
        <v>0</v>
      </c>
      <c r="BE159" s="37" t="s">
        <v>375</v>
      </c>
      <c r="BF159" s="37" t="s">
        <v>376</v>
      </c>
      <c r="BG159" s="127">
        <f t="shared" si="64"/>
        <v>33</v>
      </c>
      <c r="BH159" s="75">
        <v>18</v>
      </c>
      <c r="BI159" s="75">
        <v>57</v>
      </c>
    </row>
    <row r="160" spans="1:61" s="1" customFormat="1" x14ac:dyDescent="0.3">
      <c r="A160" s="28" t="s">
        <v>269</v>
      </c>
      <c r="B160" s="28" t="s">
        <v>303</v>
      </c>
      <c r="C160" s="29" t="s">
        <v>306</v>
      </c>
      <c r="D160" s="29" t="s">
        <v>313</v>
      </c>
      <c r="E160" s="102">
        <v>5347</v>
      </c>
      <c r="F160" s="31">
        <v>115.6</v>
      </c>
      <c r="G160" s="36">
        <f t="shared" si="50"/>
        <v>10</v>
      </c>
      <c r="H160" s="29" t="s">
        <v>350</v>
      </c>
      <c r="I160" s="69">
        <f t="shared" si="51"/>
        <v>8</v>
      </c>
      <c r="J160" s="32">
        <v>2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3">
        <v>2683</v>
      </c>
      <c r="V160" s="32">
        <v>0</v>
      </c>
      <c r="W160" s="32">
        <v>1</v>
      </c>
      <c r="X160" s="32">
        <v>0</v>
      </c>
      <c r="Y160" s="32">
        <v>0</v>
      </c>
      <c r="Z160" s="32">
        <v>0</v>
      </c>
      <c r="AA160" s="32">
        <v>0</v>
      </c>
      <c r="AB160" s="32">
        <v>0</v>
      </c>
      <c r="AC160" s="32">
        <v>0</v>
      </c>
      <c r="AD160" s="32">
        <v>0</v>
      </c>
      <c r="AE160" s="32">
        <v>0</v>
      </c>
      <c r="AF160" s="32">
        <v>0</v>
      </c>
      <c r="AG160" s="31">
        <f t="shared" si="52"/>
        <v>1</v>
      </c>
      <c r="AH160" s="25">
        <f t="shared" si="69"/>
        <v>134.15</v>
      </c>
      <c r="AI160" s="25">
        <f t="shared" si="53"/>
        <v>53</v>
      </c>
      <c r="AJ160" s="34">
        <v>0</v>
      </c>
      <c r="AK160" s="25">
        <v>53</v>
      </c>
      <c r="AL160" s="112">
        <f t="shared" si="70"/>
        <v>6.7074999999999996</v>
      </c>
      <c r="AM160" s="35">
        <f t="shared" si="54"/>
        <v>60.491986582184119</v>
      </c>
      <c r="AN160" s="36">
        <f t="shared" si="55"/>
        <v>5</v>
      </c>
      <c r="AO160" s="35">
        <f t="shared" si="56"/>
        <v>39.508013417815874</v>
      </c>
      <c r="AP160" s="30">
        <f t="shared" si="57"/>
        <v>125.44417430334768</v>
      </c>
      <c r="AQ160" s="107">
        <f t="shared" si="58"/>
        <v>0</v>
      </c>
      <c r="AR160" s="109">
        <f t="shared" si="59"/>
        <v>100</v>
      </c>
      <c r="AS160" s="34">
        <f t="shared" si="60"/>
        <v>10</v>
      </c>
      <c r="AT160" s="37">
        <v>0</v>
      </c>
      <c r="AU160" s="38">
        <f t="shared" si="61"/>
        <v>0</v>
      </c>
      <c r="AV160" s="37">
        <v>0</v>
      </c>
      <c r="AW160" s="66"/>
      <c r="AX160" s="37">
        <v>1</v>
      </c>
      <c r="AY160" s="37">
        <f t="shared" si="62"/>
        <v>8</v>
      </c>
      <c r="AZ160" s="37">
        <v>4</v>
      </c>
      <c r="BA160" s="37">
        <f t="shared" si="71"/>
        <v>32</v>
      </c>
      <c r="BB160" s="37">
        <v>0</v>
      </c>
      <c r="BC160" s="37">
        <v>3</v>
      </c>
      <c r="BD160" s="37">
        <v>0</v>
      </c>
      <c r="BE160" s="37" t="s">
        <v>375</v>
      </c>
      <c r="BF160" s="37" t="s">
        <v>376</v>
      </c>
      <c r="BG160" s="127">
        <f t="shared" si="64"/>
        <v>33</v>
      </c>
      <c r="BH160" s="75">
        <v>20</v>
      </c>
      <c r="BI160" s="75">
        <v>35</v>
      </c>
    </row>
    <row r="161" spans="1:61" s="1" customFormat="1" x14ac:dyDescent="0.3">
      <c r="A161" s="28" t="s">
        <v>269</v>
      </c>
      <c r="B161" s="28" t="s">
        <v>303</v>
      </c>
      <c r="C161" s="29" t="s">
        <v>320</v>
      </c>
      <c r="D161" s="29" t="s">
        <v>321</v>
      </c>
      <c r="E161" s="102">
        <v>9312</v>
      </c>
      <c r="F161" s="31">
        <v>338.1</v>
      </c>
      <c r="G161" s="36">
        <f t="shared" si="50"/>
        <v>10</v>
      </c>
      <c r="H161" s="29" t="s">
        <v>350</v>
      </c>
      <c r="I161" s="69">
        <f t="shared" si="51"/>
        <v>8</v>
      </c>
      <c r="J161" s="32">
        <v>2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1</v>
      </c>
      <c r="S161" s="32">
        <v>0</v>
      </c>
      <c r="T161" s="32">
        <v>0</v>
      </c>
      <c r="U161" s="33">
        <v>5652</v>
      </c>
      <c r="V161" s="32">
        <v>0</v>
      </c>
      <c r="W161" s="32">
        <v>0</v>
      </c>
      <c r="X161" s="32">
        <v>0</v>
      </c>
      <c r="Y161" s="32">
        <v>0</v>
      </c>
      <c r="Z161" s="32">
        <v>0</v>
      </c>
      <c r="AA161" s="32">
        <v>0</v>
      </c>
      <c r="AB161" s="32">
        <v>0</v>
      </c>
      <c r="AC161" s="32">
        <v>0</v>
      </c>
      <c r="AD161" s="32">
        <v>0</v>
      </c>
      <c r="AE161" s="32">
        <v>0</v>
      </c>
      <c r="AF161" s="32">
        <v>0</v>
      </c>
      <c r="AG161" s="31">
        <f t="shared" si="52"/>
        <v>0</v>
      </c>
      <c r="AH161" s="25">
        <f t="shared" si="69"/>
        <v>282.60000000000002</v>
      </c>
      <c r="AI161" s="25">
        <f t="shared" si="53"/>
        <v>80</v>
      </c>
      <c r="AJ161" s="34">
        <v>0</v>
      </c>
      <c r="AK161" s="25">
        <v>80</v>
      </c>
      <c r="AL161" s="112">
        <f t="shared" si="70"/>
        <v>14.13</v>
      </c>
      <c r="AM161" s="35">
        <f t="shared" si="54"/>
        <v>71.691436659589527</v>
      </c>
      <c r="AN161" s="36">
        <f t="shared" si="55"/>
        <v>5</v>
      </c>
      <c r="AO161" s="35">
        <f t="shared" si="56"/>
        <v>28.308563340410469</v>
      </c>
      <c r="AP161" s="30">
        <f t="shared" si="57"/>
        <v>151.73969072164951</v>
      </c>
      <c r="AQ161" s="107">
        <f t="shared" si="58"/>
        <v>0</v>
      </c>
      <c r="AR161" s="109">
        <f t="shared" si="59"/>
        <v>100</v>
      </c>
      <c r="AS161" s="34">
        <f t="shared" si="60"/>
        <v>10</v>
      </c>
      <c r="AT161" s="37">
        <v>2</v>
      </c>
      <c r="AU161" s="38">
        <f t="shared" si="61"/>
        <v>21.477663230240548</v>
      </c>
      <c r="AV161" s="37">
        <v>0</v>
      </c>
      <c r="AW161" s="66"/>
      <c r="AX161" s="37">
        <v>1</v>
      </c>
      <c r="AY161" s="37">
        <f t="shared" si="62"/>
        <v>8</v>
      </c>
      <c r="AZ161" s="37">
        <v>4</v>
      </c>
      <c r="BA161" s="37">
        <f t="shared" si="71"/>
        <v>32</v>
      </c>
      <c r="BB161" s="37">
        <v>0</v>
      </c>
      <c r="BC161" s="37">
        <v>5</v>
      </c>
      <c r="BD161" s="37">
        <v>0</v>
      </c>
      <c r="BE161" s="37" t="s">
        <v>375</v>
      </c>
      <c r="BF161" s="37" t="s">
        <v>376</v>
      </c>
      <c r="BG161" s="127">
        <f t="shared" si="64"/>
        <v>33</v>
      </c>
      <c r="BH161" s="75">
        <v>44</v>
      </c>
      <c r="BI161" s="75">
        <v>60</v>
      </c>
    </row>
    <row r="162" spans="1:61" s="1" customFormat="1" x14ac:dyDescent="0.3">
      <c r="A162" s="28" t="s">
        <v>269</v>
      </c>
      <c r="B162" s="28" t="s">
        <v>303</v>
      </c>
      <c r="C162" s="29" t="s">
        <v>320</v>
      </c>
      <c r="D162" s="29" t="s">
        <v>323</v>
      </c>
      <c r="E162" s="102">
        <v>6084</v>
      </c>
      <c r="F162" s="31">
        <v>252.2</v>
      </c>
      <c r="G162" s="36">
        <f t="shared" si="50"/>
        <v>10</v>
      </c>
      <c r="H162" s="29" t="s">
        <v>350</v>
      </c>
      <c r="I162" s="69">
        <f t="shared" si="51"/>
        <v>8</v>
      </c>
      <c r="J162" s="32">
        <v>3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3">
        <v>5217</v>
      </c>
      <c r="V162" s="32">
        <v>1</v>
      </c>
      <c r="W162" s="32">
        <v>0</v>
      </c>
      <c r="X162" s="32">
        <v>0</v>
      </c>
      <c r="Y162" s="32">
        <v>0</v>
      </c>
      <c r="Z162" s="32">
        <v>0</v>
      </c>
      <c r="AA162" s="32">
        <v>0</v>
      </c>
      <c r="AB162" s="32">
        <v>0</v>
      </c>
      <c r="AC162" s="32">
        <v>0</v>
      </c>
      <c r="AD162" s="32">
        <v>0</v>
      </c>
      <c r="AE162" s="32">
        <v>0</v>
      </c>
      <c r="AF162" s="32">
        <v>0</v>
      </c>
      <c r="AG162" s="31">
        <f t="shared" si="52"/>
        <v>1</v>
      </c>
      <c r="AH162" s="25">
        <f t="shared" si="69"/>
        <v>260.85000000000002</v>
      </c>
      <c r="AI162" s="25">
        <f t="shared" si="53"/>
        <v>100</v>
      </c>
      <c r="AJ162" s="34">
        <v>0</v>
      </c>
      <c r="AK162" s="25">
        <v>100</v>
      </c>
      <c r="AL162" s="112">
        <f t="shared" si="70"/>
        <v>13.0425</v>
      </c>
      <c r="AM162" s="35">
        <f t="shared" si="54"/>
        <v>61.663791451025496</v>
      </c>
      <c r="AN162" s="36">
        <f t="shared" si="55"/>
        <v>5</v>
      </c>
      <c r="AO162" s="35">
        <f t="shared" si="56"/>
        <v>38.336208548974504</v>
      </c>
      <c r="AP162" s="30">
        <f t="shared" si="57"/>
        <v>214.37376725838268</v>
      </c>
      <c r="AQ162" s="107">
        <f t="shared" si="58"/>
        <v>0</v>
      </c>
      <c r="AR162" s="109">
        <f t="shared" si="59"/>
        <v>100</v>
      </c>
      <c r="AS162" s="34">
        <f t="shared" si="60"/>
        <v>10</v>
      </c>
      <c r="AT162" s="37">
        <v>0</v>
      </c>
      <c r="AU162" s="38">
        <f t="shared" si="61"/>
        <v>0</v>
      </c>
      <c r="AV162" s="37">
        <v>0</v>
      </c>
      <c r="AW162" s="66"/>
      <c r="AX162" s="37">
        <v>1</v>
      </c>
      <c r="AY162" s="37">
        <f t="shared" si="62"/>
        <v>8</v>
      </c>
      <c r="AZ162" s="37">
        <v>6</v>
      </c>
      <c r="BA162" s="37">
        <f t="shared" si="71"/>
        <v>48</v>
      </c>
      <c r="BB162" s="37">
        <v>0</v>
      </c>
      <c r="BC162" s="37">
        <v>7</v>
      </c>
      <c r="BD162" s="37">
        <v>0</v>
      </c>
      <c r="BE162" s="37" t="s">
        <v>375</v>
      </c>
      <c r="BF162" s="37" t="s">
        <v>376</v>
      </c>
      <c r="BG162" s="127">
        <f t="shared" si="64"/>
        <v>33</v>
      </c>
      <c r="BH162" s="75">
        <v>35</v>
      </c>
      <c r="BI162" s="75">
        <v>42</v>
      </c>
    </row>
    <row r="163" spans="1:61" s="1" customFormat="1" x14ac:dyDescent="0.3">
      <c r="A163" s="28" t="s">
        <v>160</v>
      </c>
      <c r="B163" s="28" t="s">
        <v>242</v>
      </c>
      <c r="C163" s="29" t="s">
        <v>243</v>
      </c>
      <c r="D163" s="29" t="s">
        <v>247</v>
      </c>
      <c r="E163" s="102">
        <v>14005</v>
      </c>
      <c r="F163" s="39">
        <v>228</v>
      </c>
      <c r="G163" s="36">
        <f t="shared" si="50"/>
        <v>10</v>
      </c>
      <c r="H163" s="29" t="s">
        <v>350</v>
      </c>
      <c r="I163" s="69">
        <f t="shared" si="51"/>
        <v>8</v>
      </c>
      <c r="J163" s="32">
        <v>4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3">
        <v>9604</v>
      </c>
      <c r="V163" s="32">
        <v>0</v>
      </c>
      <c r="W163" s="32">
        <v>0</v>
      </c>
      <c r="X163" s="32">
        <v>0</v>
      </c>
      <c r="Y163" s="32">
        <v>0</v>
      </c>
      <c r="Z163" s="32">
        <v>0</v>
      </c>
      <c r="AA163" s="32">
        <v>0</v>
      </c>
      <c r="AB163" s="32">
        <v>0</v>
      </c>
      <c r="AC163" s="32">
        <v>0</v>
      </c>
      <c r="AD163" s="32">
        <v>0</v>
      </c>
      <c r="AE163" s="32">
        <v>0</v>
      </c>
      <c r="AF163" s="32">
        <v>0</v>
      </c>
      <c r="AG163" s="31">
        <f t="shared" si="52"/>
        <v>0</v>
      </c>
      <c r="AH163" s="25">
        <f t="shared" ref="AH163:AH174" si="72">+(U163*3)/100</f>
        <v>288.12</v>
      </c>
      <c r="AI163" s="25">
        <f t="shared" si="53"/>
        <v>90</v>
      </c>
      <c r="AJ163" s="34">
        <v>0</v>
      </c>
      <c r="AK163" s="25">
        <v>90</v>
      </c>
      <c r="AL163" s="112">
        <f t="shared" ref="AL163:AL174" si="73">(AH163*3)/100</f>
        <v>8.6435999999999993</v>
      </c>
      <c r="AM163" s="35">
        <f t="shared" si="54"/>
        <v>68.763015410245728</v>
      </c>
      <c r="AN163" s="36">
        <f t="shared" si="55"/>
        <v>5</v>
      </c>
      <c r="AO163" s="35">
        <f t="shared" si="56"/>
        <v>31.236984589754268</v>
      </c>
      <c r="AP163" s="30">
        <f t="shared" si="57"/>
        <v>102.86326312031419</v>
      </c>
      <c r="AQ163" s="107">
        <f t="shared" si="58"/>
        <v>0</v>
      </c>
      <c r="AR163" s="109">
        <f t="shared" si="59"/>
        <v>100</v>
      </c>
      <c r="AS163" s="34">
        <f t="shared" si="60"/>
        <v>10</v>
      </c>
      <c r="AT163" s="37">
        <v>3</v>
      </c>
      <c r="AU163" s="38">
        <f t="shared" si="61"/>
        <v>21.420921099607284</v>
      </c>
      <c r="AV163" s="37">
        <v>1</v>
      </c>
      <c r="AW163" s="66"/>
      <c r="AX163" s="37">
        <v>6</v>
      </c>
      <c r="AY163" s="37">
        <f t="shared" si="62"/>
        <v>48</v>
      </c>
      <c r="AZ163" s="37">
        <v>9</v>
      </c>
      <c r="BA163" s="37">
        <f t="shared" si="71"/>
        <v>72</v>
      </c>
      <c r="BB163" s="37">
        <v>1</v>
      </c>
      <c r="BC163" s="37">
        <v>16</v>
      </c>
      <c r="BD163" s="37">
        <v>0</v>
      </c>
      <c r="BE163" s="37" t="s">
        <v>375</v>
      </c>
      <c r="BF163" s="37" t="s">
        <v>376</v>
      </c>
      <c r="BG163" s="127">
        <f t="shared" si="64"/>
        <v>33</v>
      </c>
      <c r="BH163" s="75">
        <v>83</v>
      </c>
      <c r="BI163" s="75">
        <v>79</v>
      </c>
    </row>
    <row r="164" spans="1:61" s="1" customFormat="1" x14ac:dyDescent="0.3">
      <c r="A164" s="28" t="s">
        <v>160</v>
      </c>
      <c r="B164" s="28" t="s">
        <v>242</v>
      </c>
      <c r="C164" s="29" t="s">
        <v>243</v>
      </c>
      <c r="D164" s="29" t="s">
        <v>248</v>
      </c>
      <c r="E164" s="102">
        <v>7949</v>
      </c>
      <c r="F164" s="30">
        <v>88.6</v>
      </c>
      <c r="G164" s="36">
        <f t="shared" si="50"/>
        <v>8</v>
      </c>
      <c r="H164" s="29" t="s">
        <v>349</v>
      </c>
      <c r="I164" s="69">
        <f t="shared" si="51"/>
        <v>10</v>
      </c>
      <c r="J164" s="32">
        <v>2</v>
      </c>
      <c r="K164" s="32">
        <v>1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3">
        <v>4843</v>
      </c>
      <c r="V164" s="32">
        <v>0</v>
      </c>
      <c r="W164" s="32">
        <v>0</v>
      </c>
      <c r="X164" s="32">
        <v>0</v>
      </c>
      <c r="Y164" s="32">
        <v>0</v>
      </c>
      <c r="Z164" s="32">
        <v>0</v>
      </c>
      <c r="AA164" s="32">
        <v>0</v>
      </c>
      <c r="AB164" s="32">
        <v>0</v>
      </c>
      <c r="AC164" s="32">
        <v>0</v>
      </c>
      <c r="AD164" s="32">
        <v>0</v>
      </c>
      <c r="AE164" s="32">
        <v>0</v>
      </c>
      <c r="AF164" s="42">
        <v>0</v>
      </c>
      <c r="AG164" s="31">
        <f t="shared" si="52"/>
        <v>0</v>
      </c>
      <c r="AH164" s="25">
        <f t="shared" si="72"/>
        <v>145.29</v>
      </c>
      <c r="AI164" s="25">
        <f t="shared" si="53"/>
        <v>56</v>
      </c>
      <c r="AJ164" s="34">
        <v>0</v>
      </c>
      <c r="AK164" s="25">
        <v>56</v>
      </c>
      <c r="AL164" s="112">
        <f t="shared" si="73"/>
        <v>4.3586999999999998</v>
      </c>
      <c r="AM164" s="35">
        <f t="shared" si="54"/>
        <v>61.456397549728123</v>
      </c>
      <c r="AN164" s="36">
        <f t="shared" si="55"/>
        <v>5</v>
      </c>
      <c r="AO164" s="35">
        <f t="shared" si="56"/>
        <v>38.543602450271877</v>
      </c>
      <c r="AP164" s="30">
        <f t="shared" si="57"/>
        <v>91.388853943892315</v>
      </c>
      <c r="AQ164" s="107">
        <f t="shared" si="58"/>
        <v>0</v>
      </c>
      <c r="AR164" s="109">
        <f t="shared" si="59"/>
        <v>100</v>
      </c>
      <c r="AS164" s="34">
        <f t="shared" si="60"/>
        <v>10</v>
      </c>
      <c r="AT164" s="37">
        <v>0</v>
      </c>
      <c r="AU164" s="38">
        <f t="shared" si="61"/>
        <v>0</v>
      </c>
      <c r="AV164" s="37">
        <v>0</v>
      </c>
      <c r="AW164" s="66" t="s">
        <v>401</v>
      </c>
      <c r="AX164" s="37">
        <v>3</v>
      </c>
      <c r="AY164" s="37">
        <f t="shared" si="62"/>
        <v>24</v>
      </c>
      <c r="AZ164" s="37">
        <v>6</v>
      </c>
      <c r="BA164" s="37">
        <f t="shared" si="71"/>
        <v>48</v>
      </c>
      <c r="BB164" s="37">
        <v>0</v>
      </c>
      <c r="BC164" s="37">
        <v>12</v>
      </c>
      <c r="BD164" s="37">
        <v>0</v>
      </c>
      <c r="BE164" s="37" t="s">
        <v>375</v>
      </c>
      <c r="BF164" s="37" t="s">
        <v>376</v>
      </c>
      <c r="BG164" s="127">
        <f t="shared" si="64"/>
        <v>33</v>
      </c>
      <c r="BH164" s="75">
        <v>37</v>
      </c>
      <c r="BI164" s="75">
        <v>68</v>
      </c>
    </row>
    <row r="165" spans="1:61" s="1" customFormat="1" x14ac:dyDescent="0.3">
      <c r="A165" s="28" t="s">
        <v>160</v>
      </c>
      <c r="B165" s="28" t="s">
        <v>242</v>
      </c>
      <c r="C165" s="29" t="s">
        <v>254</v>
      </c>
      <c r="D165" s="29" t="s">
        <v>257</v>
      </c>
      <c r="E165" s="102">
        <v>6326</v>
      </c>
      <c r="F165" s="30">
        <v>61.2</v>
      </c>
      <c r="G165" s="36">
        <f t="shared" si="50"/>
        <v>5</v>
      </c>
      <c r="H165" s="29" t="s">
        <v>349</v>
      </c>
      <c r="I165" s="69">
        <f t="shared" si="51"/>
        <v>10</v>
      </c>
      <c r="J165" s="32">
        <v>3</v>
      </c>
      <c r="K165" s="32">
        <v>1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3">
        <v>7550</v>
      </c>
      <c r="V165" s="32">
        <v>0</v>
      </c>
      <c r="W165" s="32">
        <v>0</v>
      </c>
      <c r="X165" s="32">
        <v>0</v>
      </c>
      <c r="Y165" s="32">
        <v>0</v>
      </c>
      <c r="Z165" s="32">
        <v>0</v>
      </c>
      <c r="AA165" s="32">
        <v>0</v>
      </c>
      <c r="AB165" s="32">
        <v>0</v>
      </c>
      <c r="AC165" s="32">
        <v>0</v>
      </c>
      <c r="AD165" s="32">
        <v>0</v>
      </c>
      <c r="AE165" s="32">
        <v>0</v>
      </c>
      <c r="AF165" s="42">
        <v>0</v>
      </c>
      <c r="AG165" s="31">
        <f t="shared" si="52"/>
        <v>0</v>
      </c>
      <c r="AH165" s="25">
        <f t="shared" si="72"/>
        <v>226.5</v>
      </c>
      <c r="AI165" s="25">
        <f t="shared" si="53"/>
        <v>45</v>
      </c>
      <c r="AJ165" s="34">
        <v>0</v>
      </c>
      <c r="AK165" s="25">
        <v>45</v>
      </c>
      <c r="AL165" s="112">
        <f t="shared" si="73"/>
        <v>6.7949999999999999</v>
      </c>
      <c r="AM165" s="35">
        <f t="shared" si="54"/>
        <v>80.132450331125824</v>
      </c>
      <c r="AN165" s="36">
        <f t="shared" si="55"/>
        <v>8</v>
      </c>
      <c r="AO165" s="35">
        <f t="shared" si="56"/>
        <v>19.867549668874172</v>
      </c>
      <c r="AP165" s="30">
        <f t="shared" si="57"/>
        <v>179.02307935504271</v>
      </c>
      <c r="AQ165" s="107">
        <f t="shared" si="58"/>
        <v>0</v>
      </c>
      <c r="AR165" s="109">
        <f t="shared" si="59"/>
        <v>100</v>
      </c>
      <c r="AS165" s="34">
        <f t="shared" si="60"/>
        <v>10</v>
      </c>
      <c r="AT165" s="37">
        <v>0</v>
      </c>
      <c r="AU165" s="38">
        <f t="shared" si="61"/>
        <v>0</v>
      </c>
      <c r="AV165" s="37">
        <v>1</v>
      </c>
      <c r="AW165" s="66"/>
      <c r="AX165" s="37">
        <v>5</v>
      </c>
      <c r="AY165" s="37">
        <v>3</v>
      </c>
      <c r="AZ165" s="37">
        <v>6</v>
      </c>
      <c r="BA165" s="37">
        <f t="shared" si="71"/>
        <v>48</v>
      </c>
      <c r="BB165" s="37">
        <v>1</v>
      </c>
      <c r="BC165" s="37">
        <v>10</v>
      </c>
      <c r="BD165" s="37">
        <v>0</v>
      </c>
      <c r="BE165" s="37" t="s">
        <v>375</v>
      </c>
      <c r="BF165" s="37" t="s">
        <v>376</v>
      </c>
      <c r="BG165" s="127">
        <f t="shared" si="64"/>
        <v>33</v>
      </c>
      <c r="BH165" s="75">
        <v>21</v>
      </c>
      <c r="BI165" s="75">
        <v>32</v>
      </c>
    </row>
    <row r="166" spans="1:61" s="1" customFormat="1" x14ac:dyDescent="0.3">
      <c r="A166" s="28" t="s">
        <v>160</v>
      </c>
      <c r="B166" s="28" t="s">
        <v>242</v>
      </c>
      <c r="C166" s="29" t="s">
        <v>259</v>
      </c>
      <c r="D166" s="29" t="s">
        <v>262</v>
      </c>
      <c r="E166" s="102">
        <v>19311</v>
      </c>
      <c r="F166" s="30">
        <v>512.1</v>
      </c>
      <c r="G166" s="36">
        <f t="shared" si="50"/>
        <v>10</v>
      </c>
      <c r="H166" s="29" t="s">
        <v>351</v>
      </c>
      <c r="I166" s="69">
        <f t="shared" si="51"/>
        <v>5</v>
      </c>
      <c r="J166" s="32">
        <v>1</v>
      </c>
      <c r="K166" s="32">
        <v>0</v>
      </c>
      <c r="L166" s="32">
        <v>1</v>
      </c>
      <c r="M166" s="32">
        <v>1</v>
      </c>
      <c r="N166" s="32">
        <v>0</v>
      </c>
      <c r="O166" s="32">
        <v>0</v>
      </c>
      <c r="P166" s="32">
        <v>0</v>
      </c>
      <c r="Q166" s="32">
        <v>0</v>
      </c>
      <c r="R166" s="32">
        <v>1</v>
      </c>
      <c r="S166" s="32">
        <v>0</v>
      </c>
      <c r="T166" s="32">
        <v>0</v>
      </c>
      <c r="U166" s="33">
        <v>16564</v>
      </c>
      <c r="V166" s="32">
        <v>0</v>
      </c>
      <c r="W166" s="32">
        <v>0</v>
      </c>
      <c r="X166" s="32">
        <v>0</v>
      </c>
      <c r="Y166" s="32">
        <v>0</v>
      </c>
      <c r="Z166" s="32">
        <v>0</v>
      </c>
      <c r="AA166" s="32">
        <v>0</v>
      </c>
      <c r="AB166" s="32">
        <v>0</v>
      </c>
      <c r="AC166" s="32">
        <v>0</v>
      </c>
      <c r="AD166" s="32">
        <v>0</v>
      </c>
      <c r="AE166" s="32">
        <v>0</v>
      </c>
      <c r="AF166" s="42">
        <v>0</v>
      </c>
      <c r="AG166" s="31">
        <f t="shared" si="52"/>
        <v>0</v>
      </c>
      <c r="AH166" s="25">
        <f t="shared" si="72"/>
        <v>496.92</v>
      </c>
      <c r="AI166" s="25">
        <f t="shared" si="53"/>
        <v>475</v>
      </c>
      <c r="AJ166" s="34">
        <v>3</v>
      </c>
      <c r="AK166" s="25">
        <v>472</v>
      </c>
      <c r="AL166" s="112">
        <f t="shared" si="73"/>
        <v>14.9076</v>
      </c>
      <c r="AM166" s="35">
        <f t="shared" si="54"/>
        <v>4.4111728245995359</v>
      </c>
      <c r="AN166" s="36">
        <f t="shared" si="55"/>
        <v>0</v>
      </c>
      <c r="AO166" s="35">
        <f t="shared" si="56"/>
        <v>95.588827175400453</v>
      </c>
      <c r="AP166" s="30">
        <f t="shared" si="57"/>
        <v>128.66242038216564</v>
      </c>
      <c r="AQ166" s="107">
        <f t="shared" si="58"/>
        <v>15.535187199005748</v>
      </c>
      <c r="AR166" s="109">
        <f t="shared" si="59"/>
        <v>87.925621830475734</v>
      </c>
      <c r="AS166" s="34">
        <f t="shared" si="60"/>
        <v>8</v>
      </c>
      <c r="AT166" s="37">
        <v>1</v>
      </c>
      <c r="AU166" s="38">
        <f t="shared" si="61"/>
        <v>5.1783957330019161</v>
      </c>
      <c r="AV166" s="37">
        <v>1</v>
      </c>
      <c r="AW166" s="66"/>
      <c r="AX166" s="37">
        <v>1</v>
      </c>
      <c r="AY166" s="37">
        <f t="shared" ref="AY166:AY197" si="74">+AX166*8</f>
        <v>8</v>
      </c>
      <c r="AZ166" s="37">
        <v>2</v>
      </c>
      <c r="BA166" s="37">
        <f t="shared" si="71"/>
        <v>16</v>
      </c>
      <c r="BB166" s="37">
        <v>13</v>
      </c>
      <c r="BC166" s="37">
        <v>3</v>
      </c>
      <c r="BD166" s="37">
        <v>10</v>
      </c>
      <c r="BE166" s="37" t="s">
        <v>375</v>
      </c>
      <c r="BF166" s="37" t="s">
        <v>376</v>
      </c>
      <c r="BG166" s="127">
        <f t="shared" si="64"/>
        <v>33</v>
      </c>
      <c r="BH166" s="75">
        <v>193</v>
      </c>
      <c r="BI166" s="75">
        <v>154</v>
      </c>
    </row>
    <row r="167" spans="1:61" s="1" customFormat="1" x14ac:dyDescent="0.3">
      <c r="A167" s="28" t="s">
        <v>160</v>
      </c>
      <c r="B167" s="28" t="s">
        <v>176</v>
      </c>
      <c r="C167" s="29" t="s">
        <v>176</v>
      </c>
      <c r="D167" s="29" t="s">
        <v>235</v>
      </c>
      <c r="E167" s="102">
        <v>20710</v>
      </c>
      <c r="F167" s="30">
        <v>47.9</v>
      </c>
      <c r="G167" s="36">
        <f t="shared" si="50"/>
        <v>3</v>
      </c>
      <c r="H167" s="29" t="s">
        <v>351</v>
      </c>
      <c r="I167" s="69">
        <f t="shared" si="51"/>
        <v>5</v>
      </c>
      <c r="J167" s="32">
        <v>4</v>
      </c>
      <c r="K167" s="32">
        <v>1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3">
        <v>16366</v>
      </c>
      <c r="V167" s="32">
        <v>3</v>
      </c>
      <c r="W167" s="32">
        <v>0</v>
      </c>
      <c r="X167" s="32">
        <v>1</v>
      </c>
      <c r="Y167" s="32">
        <v>0</v>
      </c>
      <c r="Z167" s="32">
        <v>0</v>
      </c>
      <c r="AA167" s="32">
        <v>0</v>
      </c>
      <c r="AB167" s="32">
        <v>0</v>
      </c>
      <c r="AC167" s="32">
        <v>0</v>
      </c>
      <c r="AD167" s="32">
        <v>0</v>
      </c>
      <c r="AE167" s="32">
        <v>0</v>
      </c>
      <c r="AF167" s="42">
        <v>0</v>
      </c>
      <c r="AG167" s="31">
        <f t="shared" si="52"/>
        <v>4</v>
      </c>
      <c r="AH167" s="25">
        <f t="shared" si="72"/>
        <v>490.98</v>
      </c>
      <c r="AI167" s="25">
        <f t="shared" si="53"/>
        <v>164</v>
      </c>
      <c r="AJ167" s="34">
        <v>0</v>
      </c>
      <c r="AK167" s="25">
        <v>164</v>
      </c>
      <c r="AL167" s="112">
        <f t="shared" si="73"/>
        <v>14.7294</v>
      </c>
      <c r="AM167" s="35">
        <f t="shared" si="54"/>
        <v>66.59741741007781</v>
      </c>
      <c r="AN167" s="36">
        <f t="shared" si="55"/>
        <v>5</v>
      </c>
      <c r="AO167" s="35">
        <f t="shared" si="56"/>
        <v>33.402582589922197</v>
      </c>
      <c r="AP167" s="30">
        <f t="shared" si="57"/>
        <v>118.53693867696765</v>
      </c>
      <c r="AQ167" s="107">
        <f t="shared" si="58"/>
        <v>0</v>
      </c>
      <c r="AR167" s="109">
        <f t="shared" si="59"/>
        <v>100</v>
      </c>
      <c r="AS167" s="34">
        <f t="shared" si="60"/>
        <v>10</v>
      </c>
      <c r="AT167" s="37">
        <v>3</v>
      </c>
      <c r="AU167" s="38">
        <f t="shared" si="61"/>
        <v>14.48575567358764</v>
      </c>
      <c r="AV167" s="37">
        <v>1</v>
      </c>
      <c r="AW167" s="66"/>
      <c r="AX167" s="37">
        <v>1</v>
      </c>
      <c r="AY167" s="37">
        <f t="shared" si="74"/>
        <v>8</v>
      </c>
      <c r="AZ167" s="37">
        <v>2</v>
      </c>
      <c r="BA167" s="37">
        <f t="shared" si="71"/>
        <v>16</v>
      </c>
      <c r="BB167" s="37">
        <v>1</v>
      </c>
      <c r="BC167" s="37">
        <v>2</v>
      </c>
      <c r="BD167" s="37">
        <v>10</v>
      </c>
      <c r="BE167" s="37" t="s">
        <v>375</v>
      </c>
      <c r="BF167" s="37" t="s">
        <v>375</v>
      </c>
      <c r="BG167" s="127">
        <f t="shared" si="64"/>
        <v>33</v>
      </c>
      <c r="BH167" s="75">
        <v>89</v>
      </c>
      <c r="BI167" s="75">
        <v>154</v>
      </c>
    </row>
    <row r="168" spans="1:61" s="1" customFormat="1" x14ac:dyDescent="0.3">
      <c r="A168" s="28" t="s">
        <v>160</v>
      </c>
      <c r="B168" s="28" t="s">
        <v>176</v>
      </c>
      <c r="C168" s="29" t="s">
        <v>224</v>
      </c>
      <c r="D168" s="29" t="s">
        <v>227</v>
      </c>
      <c r="E168" s="102">
        <v>5737</v>
      </c>
      <c r="F168" s="30">
        <v>165.6</v>
      </c>
      <c r="G168" s="36">
        <f t="shared" si="50"/>
        <v>10</v>
      </c>
      <c r="H168" s="29" t="s">
        <v>349</v>
      </c>
      <c r="I168" s="69">
        <f t="shared" si="51"/>
        <v>10</v>
      </c>
      <c r="J168" s="32">
        <v>3</v>
      </c>
      <c r="K168" s="32">
        <v>1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3">
        <v>5326</v>
      </c>
      <c r="V168" s="32">
        <v>1</v>
      </c>
      <c r="W168" s="32">
        <v>0</v>
      </c>
      <c r="X168" s="32">
        <v>0</v>
      </c>
      <c r="Y168" s="32">
        <v>0</v>
      </c>
      <c r="Z168" s="32">
        <v>0</v>
      </c>
      <c r="AA168" s="32">
        <v>0</v>
      </c>
      <c r="AB168" s="32">
        <v>0</v>
      </c>
      <c r="AC168" s="32">
        <v>0</v>
      </c>
      <c r="AD168" s="32">
        <v>0</v>
      </c>
      <c r="AE168" s="32">
        <v>0</v>
      </c>
      <c r="AF168" s="42">
        <v>0</v>
      </c>
      <c r="AG168" s="31">
        <f t="shared" si="52"/>
        <v>1</v>
      </c>
      <c r="AH168" s="25">
        <f t="shared" si="72"/>
        <v>159.78</v>
      </c>
      <c r="AI168" s="25">
        <f t="shared" si="53"/>
        <v>56</v>
      </c>
      <c r="AJ168" s="34">
        <v>1</v>
      </c>
      <c r="AK168" s="25">
        <v>55</v>
      </c>
      <c r="AL168" s="112">
        <f t="shared" si="73"/>
        <v>4.7934000000000001</v>
      </c>
      <c r="AM168" s="35">
        <f t="shared" si="54"/>
        <v>64.951808737013394</v>
      </c>
      <c r="AN168" s="36">
        <f t="shared" si="55"/>
        <v>5</v>
      </c>
      <c r="AO168" s="35">
        <f t="shared" si="56"/>
        <v>35.048191262986606</v>
      </c>
      <c r="AP168" s="30">
        <f t="shared" si="57"/>
        <v>139.25396548718842</v>
      </c>
      <c r="AQ168" s="107">
        <f t="shared" si="58"/>
        <v>17.430712916158271</v>
      </c>
      <c r="AR168" s="109">
        <f t="shared" si="59"/>
        <v>87.482788834647636</v>
      </c>
      <c r="AS168" s="34">
        <f t="shared" si="60"/>
        <v>8</v>
      </c>
      <c r="AT168" s="37">
        <v>0</v>
      </c>
      <c r="AU168" s="38">
        <f t="shared" si="61"/>
        <v>0</v>
      </c>
      <c r="AV168" s="37">
        <v>0</v>
      </c>
      <c r="AW168" s="66" t="s">
        <v>456</v>
      </c>
      <c r="AX168" s="37">
        <v>1</v>
      </c>
      <c r="AY168" s="37">
        <f t="shared" si="74"/>
        <v>8</v>
      </c>
      <c r="AZ168" s="37">
        <v>2</v>
      </c>
      <c r="BA168" s="37">
        <f t="shared" si="71"/>
        <v>16</v>
      </c>
      <c r="BB168" s="37">
        <v>0</v>
      </c>
      <c r="BC168" s="37">
        <v>4</v>
      </c>
      <c r="BD168" s="37">
        <v>0</v>
      </c>
      <c r="BE168" s="37" t="s">
        <v>375</v>
      </c>
      <c r="BF168" s="37" t="s">
        <v>376</v>
      </c>
      <c r="BG168" s="127">
        <f t="shared" si="64"/>
        <v>33</v>
      </c>
      <c r="BH168" s="75">
        <v>27</v>
      </c>
      <c r="BI168" s="75">
        <v>22</v>
      </c>
    </row>
    <row r="169" spans="1:61" s="1" customFormat="1" x14ac:dyDescent="0.3">
      <c r="A169" s="28" t="s">
        <v>160</v>
      </c>
      <c r="B169" s="28" t="s">
        <v>186</v>
      </c>
      <c r="C169" s="29" t="s">
        <v>170</v>
      </c>
      <c r="D169" s="29" t="s">
        <v>207</v>
      </c>
      <c r="E169" s="102">
        <v>3358</v>
      </c>
      <c r="F169" s="30">
        <v>57.6</v>
      </c>
      <c r="G169" s="36">
        <f t="shared" si="50"/>
        <v>5</v>
      </c>
      <c r="H169" s="29" t="s">
        <v>349</v>
      </c>
      <c r="I169" s="69">
        <f t="shared" si="51"/>
        <v>10</v>
      </c>
      <c r="J169" s="32">
        <v>1</v>
      </c>
      <c r="K169" s="32">
        <v>1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3">
        <v>5096</v>
      </c>
      <c r="V169" s="32">
        <v>0</v>
      </c>
      <c r="W169" s="32">
        <v>0</v>
      </c>
      <c r="X169" s="32">
        <v>0</v>
      </c>
      <c r="Y169" s="32">
        <v>0</v>
      </c>
      <c r="Z169" s="32">
        <v>0</v>
      </c>
      <c r="AA169" s="32">
        <v>0</v>
      </c>
      <c r="AB169" s="32">
        <v>0</v>
      </c>
      <c r="AC169" s="32">
        <v>0</v>
      </c>
      <c r="AD169" s="32">
        <v>0</v>
      </c>
      <c r="AE169" s="32">
        <v>0</v>
      </c>
      <c r="AF169" s="42">
        <v>0</v>
      </c>
      <c r="AG169" s="31">
        <f t="shared" si="52"/>
        <v>0</v>
      </c>
      <c r="AH169" s="25">
        <f t="shared" si="72"/>
        <v>152.88</v>
      </c>
      <c r="AI169" s="25">
        <f t="shared" si="53"/>
        <v>10</v>
      </c>
      <c r="AJ169" s="34">
        <v>0</v>
      </c>
      <c r="AK169" s="25">
        <v>10</v>
      </c>
      <c r="AL169" s="112">
        <f t="shared" si="73"/>
        <v>4.5864000000000003</v>
      </c>
      <c r="AM169" s="35">
        <f t="shared" si="54"/>
        <v>93.458922030350607</v>
      </c>
      <c r="AN169" s="36">
        <f t="shared" si="55"/>
        <v>8</v>
      </c>
      <c r="AO169" s="35">
        <f t="shared" si="56"/>
        <v>6.5410779696493986</v>
      </c>
      <c r="AP169" s="30">
        <f t="shared" si="57"/>
        <v>227.63549731983323</v>
      </c>
      <c r="AQ169" s="107">
        <f t="shared" si="58"/>
        <v>0</v>
      </c>
      <c r="AR169" s="109">
        <f t="shared" si="59"/>
        <v>100</v>
      </c>
      <c r="AS169" s="34">
        <f t="shared" si="60"/>
        <v>10</v>
      </c>
      <c r="AT169" s="37">
        <v>1</v>
      </c>
      <c r="AU169" s="38">
        <f t="shared" si="61"/>
        <v>29.779630732578919</v>
      </c>
      <c r="AV169" s="37">
        <v>0</v>
      </c>
      <c r="AW169" s="66" t="s">
        <v>383</v>
      </c>
      <c r="AX169" s="37">
        <v>2</v>
      </c>
      <c r="AY169" s="37">
        <f t="shared" si="74"/>
        <v>16</v>
      </c>
      <c r="AZ169" s="37">
        <v>4</v>
      </c>
      <c r="BA169" s="37">
        <f t="shared" si="71"/>
        <v>32</v>
      </c>
      <c r="BB169" s="48">
        <v>0</v>
      </c>
      <c r="BC169" s="48">
        <v>7</v>
      </c>
      <c r="BD169" s="48">
        <v>0</v>
      </c>
      <c r="BE169" s="48" t="s">
        <v>375</v>
      </c>
      <c r="BF169" s="48" t="s">
        <v>375</v>
      </c>
      <c r="BG169" s="127">
        <f t="shared" si="64"/>
        <v>33</v>
      </c>
      <c r="BH169" s="75">
        <v>16</v>
      </c>
      <c r="BI169" s="75">
        <v>37</v>
      </c>
    </row>
    <row r="170" spans="1:61" s="1" customFormat="1" x14ac:dyDescent="0.3">
      <c r="A170" s="28" t="s">
        <v>160</v>
      </c>
      <c r="B170" s="28" t="s">
        <v>161</v>
      </c>
      <c r="C170" s="29" t="s">
        <v>162</v>
      </c>
      <c r="D170" s="29" t="s">
        <v>165</v>
      </c>
      <c r="E170" s="102">
        <v>10300</v>
      </c>
      <c r="F170" s="30">
        <v>119.8</v>
      </c>
      <c r="G170" s="36">
        <f t="shared" si="50"/>
        <v>10</v>
      </c>
      <c r="H170" s="29" t="s">
        <v>351</v>
      </c>
      <c r="I170" s="69">
        <f t="shared" si="51"/>
        <v>5</v>
      </c>
      <c r="J170" s="32">
        <v>4</v>
      </c>
      <c r="K170" s="32">
        <v>1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3">
        <v>7650</v>
      </c>
      <c r="V170" s="32">
        <v>0</v>
      </c>
      <c r="W170" s="32">
        <v>0</v>
      </c>
      <c r="X170" s="32">
        <v>0</v>
      </c>
      <c r="Y170" s="32">
        <v>0</v>
      </c>
      <c r="Z170" s="32">
        <v>0</v>
      </c>
      <c r="AA170" s="32">
        <v>0</v>
      </c>
      <c r="AB170" s="32">
        <v>0</v>
      </c>
      <c r="AC170" s="32">
        <v>0</v>
      </c>
      <c r="AD170" s="32">
        <v>0</v>
      </c>
      <c r="AE170" s="32">
        <v>0</v>
      </c>
      <c r="AF170" s="42">
        <v>0</v>
      </c>
      <c r="AG170" s="31">
        <f t="shared" si="52"/>
        <v>0</v>
      </c>
      <c r="AH170" s="25">
        <f t="shared" si="72"/>
        <v>229.5</v>
      </c>
      <c r="AI170" s="25">
        <f t="shared" si="53"/>
        <v>36</v>
      </c>
      <c r="AJ170" s="34">
        <v>0</v>
      </c>
      <c r="AK170" s="25">
        <v>36</v>
      </c>
      <c r="AL170" s="112">
        <f t="shared" si="73"/>
        <v>6.8849999999999998</v>
      </c>
      <c r="AM170" s="35">
        <f t="shared" si="54"/>
        <v>84.313725490196077</v>
      </c>
      <c r="AN170" s="36">
        <f t="shared" si="55"/>
        <v>8</v>
      </c>
      <c r="AO170" s="35">
        <f t="shared" si="56"/>
        <v>15.686274509803921</v>
      </c>
      <c r="AP170" s="30">
        <f t="shared" si="57"/>
        <v>111.40776699029129</v>
      </c>
      <c r="AQ170" s="107">
        <f t="shared" si="58"/>
        <v>0</v>
      </c>
      <c r="AR170" s="109">
        <f t="shared" si="59"/>
        <v>100</v>
      </c>
      <c r="AS170" s="34">
        <f t="shared" si="60"/>
        <v>10</v>
      </c>
      <c r="AT170" s="37">
        <v>0</v>
      </c>
      <c r="AU170" s="38">
        <f t="shared" si="61"/>
        <v>0</v>
      </c>
      <c r="AV170" s="37">
        <v>1</v>
      </c>
      <c r="AW170" s="66"/>
      <c r="AX170" s="37">
        <v>9</v>
      </c>
      <c r="AY170" s="37">
        <f t="shared" si="74"/>
        <v>72</v>
      </c>
      <c r="AZ170" s="37">
        <v>10</v>
      </c>
      <c r="BA170" s="37">
        <f t="shared" si="71"/>
        <v>80</v>
      </c>
      <c r="BB170" s="48">
        <v>1</v>
      </c>
      <c r="BC170" s="48">
        <v>16</v>
      </c>
      <c r="BD170" s="48">
        <v>0</v>
      </c>
      <c r="BE170" s="48" t="s">
        <v>376</v>
      </c>
      <c r="BF170" s="48" t="s">
        <v>376</v>
      </c>
      <c r="BG170" s="127">
        <f t="shared" si="64"/>
        <v>33</v>
      </c>
      <c r="BH170" s="75">
        <v>59</v>
      </c>
      <c r="BI170" s="75">
        <v>52</v>
      </c>
    </row>
    <row r="171" spans="1:61" s="1" customFormat="1" x14ac:dyDescent="0.3">
      <c r="A171" s="28" t="s">
        <v>105</v>
      </c>
      <c r="B171" s="28" t="s">
        <v>106</v>
      </c>
      <c r="C171" s="29" t="s">
        <v>118</v>
      </c>
      <c r="D171" s="29" t="s">
        <v>120</v>
      </c>
      <c r="E171" s="102">
        <v>29548</v>
      </c>
      <c r="F171" s="30">
        <v>111.9</v>
      </c>
      <c r="G171" s="36">
        <f t="shared" si="50"/>
        <v>10</v>
      </c>
      <c r="H171" s="29" t="s">
        <v>350</v>
      </c>
      <c r="I171" s="69">
        <f t="shared" si="51"/>
        <v>8</v>
      </c>
      <c r="J171" s="32">
        <v>8</v>
      </c>
      <c r="K171" s="32">
        <v>2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3">
        <v>17583</v>
      </c>
      <c r="V171" s="32">
        <v>8</v>
      </c>
      <c r="W171" s="32">
        <v>0</v>
      </c>
      <c r="X171" s="32">
        <v>0</v>
      </c>
      <c r="Y171" s="32">
        <v>0</v>
      </c>
      <c r="Z171" s="32">
        <v>0</v>
      </c>
      <c r="AA171" s="32">
        <v>0</v>
      </c>
      <c r="AB171" s="32">
        <v>0</v>
      </c>
      <c r="AC171" s="32">
        <v>0</v>
      </c>
      <c r="AD171" s="32">
        <v>0</v>
      </c>
      <c r="AE171" s="32">
        <v>0</v>
      </c>
      <c r="AF171" s="42">
        <v>0</v>
      </c>
      <c r="AG171" s="31">
        <f t="shared" si="52"/>
        <v>8</v>
      </c>
      <c r="AH171" s="25">
        <f t="shared" si="72"/>
        <v>527.49</v>
      </c>
      <c r="AI171" s="25">
        <f t="shared" si="53"/>
        <v>212</v>
      </c>
      <c r="AJ171" s="34">
        <v>1</v>
      </c>
      <c r="AK171" s="25">
        <v>211</v>
      </c>
      <c r="AL171" s="112">
        <f t="shared" si="73"/>
        <v>15.8247</v>
      </c>
      <c r="AM171" s="35">
        <f t="shared" si="54"/>
        <v>59.809664638192196</v>
      </c>
      <c r="AN171" s="36">
        <f t="shared" si="55"/>
        <v>5</v>
      </c>
      <c r="AO171" s="35">
        <f t="shared" si="56"/>
        <v>40.190335361807804</v>
      </c>
      <c r="AP171" s="30">
        <f t="shared" si="57"/>
        <v>89.259848382293228</v>
      </c>
      <c r="AQ171" s="107">
        <f t="shared" si="58"/>
        <v>3.3843238121023425</v>
      </c>
      <c r="AR171" s="109">
        <f t="shared" si="59"/>
        <v>96.20845892813135</v>
      </c>
      <c r="AS171" s="34">
        <f t="shared" si="60"/>
        <v>8</v>
      </c>
      <c r="AT171" s="37">
        <v>3</v>
      </c>
      <c r="AU171" s="38">
        <f t="shared" si="61"/>
        <v>10.152971436307025</v>
      </c>
      <c r="AV171" s="37">
        <v>1</v>
      </c>
      <c r="AW171" s="66"/>
      <c r="AX171" s="37">
        <v>3</v>
      </c>
      <c r="AY171" s="37">
        <f t="shared" si="74"/>
        <v>24</v>
      </c>
      <c r="AZ171" s="37">
        <v>2</v>
      </c>
      <c r="BA171" s="37">
        <f t="shared" si="71"/>
        <v>16</v>
      </c>
      <c r="BB171" s="37">
        <v>1</v>
      </c>
      <c r="BC171" s="37">
        <v>30</v>
      </c>
      <c r="BD171" s="37">
        <v>0</v>
      </c>
      <c r="BE171" s="37" t="s">
        <v>375</v>
      </c>
      <c r="BF171" s="37" t="s">
        <v>429</v>
      </c>
      <c r="BG171" s="128">
        <f t="shared" si="64"/>
        <v>31</v>
      </c>
      <c r="BH171" s="75">
        <v>124</v>
      </c>
      <c r="BI171" s="75">
        <v>228</v>
      </c>
    </row>
    <row r="172" spans="1:61" s="1" customFormat="1" x14ac:dyDescent="0.3">
      <c r="A172" s="28" t="s">
        <v>105</v>
      </c>
      <c r="B172" s="28" t="s">
        <v>106</v>
      </c>
      <c r="C172" s="29" t="s">
        <v>106</v>
      </c>
      <c r="D172" s="29" t="s">
        <v>110</v>
      </c>
      <c r="E172" s="102">
        <v>31209</v>
      </c>
      <c r="F172" s="30">
        <v>208.1</v>
      </c>
      <c r="G172" s="36">
        <f t="shared" si="50"/>
        <v>10</v>
      </c>
      <c r="H172" s="29" t="s">
        <v>350</v>
      </c>
      <c r="I172" s="69">
        <f t="shared" si="51"/>
        <v>8</v>
      </c>
      <c r="J172" s="32">
        <v>10</v>
      </c>
      <c r="K172" s="32">
        <v>1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3">
        <v>16449</v>
      </c>
      <c r="V172" s="32">
        <v>4</v>
      </c>
      <c r="W172" s="32">
        <v>0</v>
      </c>
      <c r="X172" s="32">
        <v>0</v>
      </c>
      <c r="Y172" s="32">
        <v>0</v>
      </c>
      <c r="Z172" s="32">
        <v>0</v>
      </c>
      <c r="AA172" s="32">
        <v>0</v>
      </c>
      <c r="AB172" s="32">
        <v>0</v>
      </c>
      <c r="AC172" s="32">
        <v>0</v>
      </c>
      <c r="AD172" s="32">
        <v>0</v>
      </c>
      <c r="AE172" s="32">
        <v>0</v>
      </c>
      <c r="AF172" s="42">
        <v>0</v>
      </c>
      <c r="AG172" s="31">
        <f t="shared" si="52"/>
        <v>4</v>
      </c>
      <c r="AH172" s="25">
        <f t="shared" si="72"/>
        <v>493.47</v>
      </c>
      <c r="AI172" s="25">
        <f t="shared" si="53"/>
        <v>189</v>
      </c>
      <c r="AJ172" s="34">
        <v>1</v>
      </c>
      <c r="AK172" s="25">
        <v>188</v>
      </c>
      <c r="AL172" s="112">
        <f t="shared" si="73"/>
        <v>14.8041</v>
      </c>
      <c r="AM172" s="35">
        <f t="shared" si="54"/>
        <v>61.699799379901521</v>
      </c>
      <c r="AN172" s="36">
        <f t="shared" si="55"/>
        <v>5</v>
      </c>
      <c r="AO172" s="35">
        <f t="shared" si="56"/>
        <v>38.300200620098487</v>
      </c>
      <c r="AP172" s="30">
        <f t="shared" si="57"/>
        <v>79.058925310006742</v>
      </c>
      <c r="AQ172" s="107">
        <f t="shared" si="58"/>
        <v>3.2042039155371844</v>
      </c>
      <c r="AR172" s="109">
        <f t="shared" si="59"/>
        <v>95.947068717449895</v>
      </c>
      <c r="AS172" s="34">
        <f t="shared" si="60"/>
        <v>8</v>
      </c>
      <c r="AT172" s="37">
        <v>3</v>
      </c>
      <c r="AU172" s="38">
        <f t="shared" si="61"/>
        <v>9.6126117466115542</v>
      </c>
      <c r="AV172" s="37">
        <v>1</v>
      </c>
      <c r="AW172" s="66"/>
      <c r="AX172" s="37">
        <v>4</v>
      </c>
      <c r="AY172" s="37">
        <f t="shared" si="74"/>
        <v>32</v>
      </c>
      <c r="AZ172" s="37">
        <v>9</v>
      </c>
      <c r="BA172" s="37">
        <f t="shared" si="71"/>
        <v>72</v>
      </c>
      <c r="BB172" s="37">
        <v>0</v>
      </c>
      <c r="BC172" s="37">
        <v>32</v>
      </c>
      <c r="BD172" s="37">
        <v>0</v>
      </c>
      <c r="BE172" s="37" t="s">
        <v>375</v>
      </c>
      <c r="BF172" s="37" t="s">
        <v>429</v>
      </c>
      <c r="BG172" s="128">
        <f t="shared" si="64"/>
        <v>31</v>
      </c>
      <c r="BH172" s="75">
        <v>55</v>
      </c>
      <c r="BI172" s="75">
        <v>131</v>
      </c>
    </row>
    <row r="173" spans="1:61" s="1" customFormat="1" x14ac:dyDescent="0.3">
      <c r="A173" s="28" t="s">
        <v>105</v>
      </c>
      <c r="B173" s="28" t="s">
        <v>106</v>
      </c>
      <c r="C173" s="29" t="s">
        <v>111</v>
      </c>
      <c r="D173" s="29" t="s">
        <v>115</v>
      </c>
      <c r="E173" s="102">
        <v>9915</v>
      </c>
      <c r="F173" s="30">
        <v>472.2</v>
      </c>
      <c r="G173" s="36">
        <f t="shared" si="50"/>
        <v>10</v>
      </c>
      <c r="H173" s="29" t="s">
        <v>352</v>
      </c>
      <c r="I173" s="69">
        <f t="shared" si="51"/>
        <v>3</v>
      </c>
      <c r="J173" s="32">
        <v>2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3">
        <v>6816</v>
      </c>
      <c r="V173" s="32">
        <v>2</v>
      </c>
      <c r="W173" s="32">
        <v>0</v>
      </c>
      <c r="X173" s="32">
        <v>0</v>
      </c>
      <c r="Y173" s="32">
        <v>0</v>
      </c>
      <c r="Z173" s="32">
        <v>0</v>
      </c>
      <c r="AA173" s="32">
        <v>0</v>
      </c>
      <c r="AB173" s="32">
        <v>0</v>
      </c>
      <c r="AC173" s="32">
        <v>0</v>
      </c>
      <c r="AD173" s="32">
        <v>0</v>
      </c>
      <c r="AE173" s="32">
        <v>0</v>
      </c>
      <c r="AF173" s="42">
        <v>0</v>
      </c>
      <c r="AG173" s="31">
        <f t="shared" si="52"/>
        <v>2</v>
      </c>
      <c r="AH173" s="25">
        <f t="shared" si="72"/>
        <v>204.48</v>
      </c>
      <c r="AI173" s="25">
        <f t="shared" si="53"/>
        <v>124</v>
      </c>
      <c r="AJ173" s="34">
        <v>0</v>
      </c>
      <c r="AK173" s="25">
        <v>124</v>
      </c>
      <c r="AL173" s="112">
        <f t="shared" si="73"/>
        <v>6.1343999999999994</v>
      </c>
      <c r="AM173" s="35">
        <f t="shared" si="54"/>
        <v>39.358372456964005</v>
      </c>
      <c r="AN173" s="36">
        <f t="shared" si="55"/>
        <v>3</v>
      </c>
      <c r="AO173" s="35">
        <f t="shared" si="56"/>
        <v>60.641627543035995</v>
      </c>
      <c r="AP173" s="30">
        <f t="shared" si="57"/>
        <v>103.11649016641452</v>
      </c>
      <c r="AQ173" s="107">
        <f t="shared" si="58"/>
        <v>0</v>
      </c>
      <c r="AR173" s="109">
        <f t="shared" si="59"/>
        <v>100</v>
      </c>
      <c r="AS173" s="34">
        <f t="shared" si="60"/>
        <v>10</v>
      </c>
      <c r="AT173" s="37">
        <v>5</v>
      </c>
      <c r="AU173" s="38">
        <f t="shared" si="61"/>
        <v>50.428643469490673</v>
      </c>
      <c r="AV173" s="37">
        <v>0</v>
      </c>
      <c r="AW173" s="66"/>
      <c r="AX173" s="37">
        <v>3</v>
      </c>
      <c r="AY173" s="37">
        <f t="shared" si="74"/>
        <v>24</v>
      </c>
      <c r="AZ173" s="37">
        <v>27</v>
      </c>
      <c r="BA173" s="37">
        <f t="shared" si="71"/>
        <v>216</v>
      </c>
      <c r="BB173" s="37">
        <v>0</v>
      </c>
      <c r="BC173" s="37">
        <v>8</v>
      </c>
      <c r="BD173" s="37">
        <v>5</v>
      </c>
      <c r="BE173" s="37" t="s">
        <v>375</v>
      </c>
      <c r="BF173" s="37" t="s">
        <v>429</v>
      </c>
      <c r="BG173" s="128">
        <f t="shared" si="64"/>
        <v>31</v>
      </c>
      <c r="BH173" s="75">
        <v>35</v>
      </c>
      <c r="BI173" s="75">
        <v>67</v>
      </c>
    </row>
    <row r="174" spans="1:61" s="1" customFormat="1" x14ac:dyDescent="0.3">
      <c r="A174" s="28" t="s">
        <v>105</v>
      </c>
      <c r="B174" s="28" t="s">
        <v>122</v>
      </c>
      <c r="C174" s="29" t="s">
        <v>134</v>
      </c>
      <c r="D174" s="29" t="s">
        <v>136</v>
      </c>
      <c r="E174" s="102">
        <v>64760</v>
      </c>
      <c r="F174" s="30">
        <v>96.9</v>
      </c>
      <c r="G174" s="36">
        <f t="shared" si="50"/>
        <v>8</v>
      </c>
      <c r="H174" s="29" t="s">
        <v>352</v>
      </c>
      <c r="I174" s="69">
        <f t="shared" si="51"/>
        <v>3</v>
      </c>
      <c r="J174" s="32">
        <v>5</v>
      </c>
      <c r="K174" s="32">
        <v>2</v>
      </c>
      <c r="L174" s="32">
        <v>2</v>
      </c>
      <c r="M174" s="32">
        <v>1</v>
      </c>
      <c r="N174" s="32">
        <v>1</v>
      </c>
      <c r="O174" s="32">
        <v>0</v>
      </c>
      <c r="P174" s="32">
        <v>0</v>
      </c>
      <c r="Q174" s="32">
        <v>1</v>
      </c>
      <c r="R174" s="32">
        <v>0</v>
      </c>
      <c r="S174" s="32">
        <v>0</v>
      </c>
      <c r="T174" s="32">
        <v>0</v>
      </c>
      <c r="U174" s="33">
        <v>54122</v>
      </c>
      <c r="V174" s="32">
        <v>5</v>
      </c>
      <c r="W174" s="32">
        <v>0</v>
      </c>
      <c r="X174" s="32">
        <v>0</v>
      </c>
      <c r="Y174" s="32">
        <v>0</v>
      </c>
      <c r="Z174" s="32">
        <v>0</v>
      </c>
      <c r="AA174" s="32">
        <v>0</v>
      </c>
      <c r="AB174" s="32">
        <v>0</v>
      </c>
      <c r="AC174" s="32">
        <v>0</v>
      </c>
      <c r="AD174" s="32">
        <v>0</v>
      </c>
      <c r="AE174" s="32">
        <v>0</v>
      </c>
      <c r="AF174" s="42">
        <v>0</v>
      </c>
      <c r="AG174" s="31">
        <f t="shared" si="52"/>
        <v>5</v>
      </c>
      <c r="AH174" s="25">
        <f t="shared" si="72"/>
        <v>1623.66</v>
      </c>
      <c r="AI174" s="25">
        <f t="shared" si="53"/>
        <v>458</v>
      </c>
      <c r="AJ174" s="34">
        <v>22</v>
      </c>
      <c r="AK174" s="25">
        <v>436</v>
      </c>
      <c r="AL174" s="112">
        <f t="shared" si="73"/>
        <v>48.709800000000001</v>
      </c>
      <c r="AM174" s="35">
        <f t="shared" si="54"/>
        <v>71.79212396684035</v>
      </c>
      <c r="AN174" s="36">
        <f t="shared" si="55"/>
        <v>5</v>
      </c>
      <c r="AO174" s="35">
        <f t="shared" si="56"/>
        <v>28.20787603315965</v>
      </c>
      <c r="AP174" s="30">
        <f t="shared" si="57"/>
        <v>125.35978999382336</v>
      </c>
      <c r="AQ174" s="107">
        <f t="shared" si="58"/>
        <v>33.971587399629399</v>
      </c>
      <c r="AR174" s="109">
        <f t="shared" si="59"/>
        <v>72.900730448492908</v>
      </c>
      <c r="AS174" s="34">
        <f t="shared" si="60"/>
        <v>5</v>
      </c>
      <c r="AT174" s="37">
        <v>12</v>
      </c>
      <c r="AU174" s="38">
        <f t="shared" si="61"/>
        <v>18.529956763434217</v>
      </c>
      <c r="AV174" s="37">
        <v>1</v>
      </c>
      <c r="AW174" s="66"/>
      <c r="AX174" s="37">
        <v>25</v>
      </c>
      <c r="AY174" s="37">
        <f t="shared" si="74"/>
        <v>200</v>
      </c>
      <c r="AZ174" s="37">
        <v>28</v>
      </c>
      <c r="BA174" s="37">
        <f t="shared" si="71"/>
        <v>224</v>
      </c>
      <c r="BB174" s="37">
        <v>0</v>
      </c>
      <c r="BC174" s="37">
        <v>19</v>
      </c>
      <c r="BD174" s="37">
        <v>10</v>
      </c>
      <c r="BE174" s="37" t="s">
        <v>375</v>
      </c>
      <c r="BF174" s="37" t="s">
        <v>429</v>
      </c>
      <c r="BG174" s="128">
        <f t="shared" si="64"/>
        <v>31</v>
      </c>
      <c r="BH174" s="75">
        <v>750</v>
      </c>
      <c r="BI174" s="75">
        <v>662</v>
      </c>
    </row>
    <row r="175" spans="1:61" s="1" customFormat="1" x14ac:dyDescent="0.3">
      <c r="A175" s="28" t="s">
        <v>105</v>
      </c>
      <c r="B175" s="28" t="s">
        <v>140</v>
      </c>
      <c r="C175" s="29" t="s">
        <v>141</v>
      </c>
      <c r="D175" s="29" t="s">
        <v>142</v>
      </c>
      <c r="E175" s="102">
        <v>54091</v>
      </c>
      <c r="F175" s="30">
        <v>323.89999999999998</v>
      </c>
      <c r="G175" s="36">
        <f t="shared" si="50"/>
        <v>10</v>
      </c>
      <c r="H175" s="29" t="s">
        <v>352</v>
      </c>
      <c r="I175" s="69">
        <f t="shared" si="51"/>
        <v>3</v>
      </c>
      <c r="J175" s="32">
        <v>4</v>
      </c>
      <c r="K175" s="32">
        <v>2</v>
      </c>
      <c r="L175" s="32">
        <v>1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1</v>
      </c>
      <c r="T175" s="32">
        <v>0</v>
      </c>
      <c r="U175" s="33">
        <v>35777</v>
      </c>
      <c r="V175" s="32">
        <v>15</v>
      </c>
      <c r="W175" s="32">
        <v>0</v>
      </c>
      <c r="X175" s="32">
        <v>1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42">
        <v>0</v>
      </c>
      <c r="AG175" s="31">
        <f t="shared" si="52"/>
        <v>16</v>
      </c>
      <c r="AH175" s="25">
        <f>+(U175*5)/100</f>
        <v>1788.85</v>
      </c>
      <c r="AI175" s="25">
        <f t="shared" si="53"/>
        <v>584</v>
      </c>
      <c r="AJ175" s="34">
        <v>9</v>
      </c>
      <c r="AK175" s="25">
        <v>575</v>
      </c>
      <c r="AL175" s="112">
        <f>(AH175*5)/100</f>
        <v>89.442499999999995</v>
      </c>
      <c r="AM175" s="35">
        <f t="shared" si="54"/>
        <v>67.353327556810243</v>
      </c>
      <c r="AN175" s="36">
        <f t="shared" si="55"/>
        <v>5</v>
      </c>
      <c r="AO175" s="35">
        <f t="shared" si="56"/>
        <v>32.646672443189765</v>
      </c>
      <c r="AP175" s="30">
        <f t="shared" si="57"/>
        <v>165.35560444436226</v>
      </c>
      <c r="AQ175" s="107">
        <f t="shared" si="58"/>
        <v>16.638627498105045</v>
      </c>
      <c r="AR175" s="109">
        <f t="shared" si="59"/>
        <v>89.937669452441497</v>
      </c>
      <c r="AS175" s="34">
        <f t="shared" si="60"/>
        <v>8</v>
      </c>
      <c r="AT175" s="37">
        <v>21</v>
      </c>
      <c r="AU175" s="38">
        <f t="shared" si="61"/>
        <v>38.823464162245109</v>
      </c>
      <c r="AV175" s="37">
        <v>1</v>
      </c>
      <c r="AW175" s="66"/>
      <c r="AX175" s="37">
        <v>8</v>
      </c>
      <c r="AY175" s="37">
        <f t="shared" si="74"/>
        <v>64</v>
      </c>
      <c r="AZ175" s="37">
        <v>0</v>
      </c>
      <c r="BA175" s="37">
        <f t="shared" si="71"/>
        <v>0</v>
      </c>
      <c r="BB175" s="37">
        <v>4</v>
      </c>
      <c r="BC175" s="37">
        <v>36</v>
      </c>
      <c r="BD175" s="37">
        <v>5</v>
      </c>
      <c r="BE175" s="37" t="s">
        <v>376</v>
      </c>
      <c r="BF175" s="37" t="s">
        <v>429</v>
      </c>
      <c r="BG175" s="128">
        <f t="shared" si="64"/>
        <v>31</v>
      </c>
      <c r="BH175" s="75">
        <v>271</v>
      </c>
      <c r="BI175" s="75">
        <v>301</v>
      </c>
    </row>
    <row r="176" spans="1:61" s="1" customFormat="1" x14ac:dyDescent="0.3">
      <c r="A176" s="28" t="s">
        <v>4</v>
      </c>
      <c r="B176" s="28" t="s">
        <v>5</v>
      </c>
      <c r="C176" s="29" t="s">
        <v>23</v>
      </c>
      <c r="D176" s="29" t="s">
        <v>24</v>
      </c>
      <c r="E176" s="102">
        <v>2861</v>
      </c>
      <c r="F176" s="30">
        <v>42.8</v>
      </c>
      <c r="G176" s="36">
        <f t="shared" si="50"/>
        <v>3</v>
      </c>
      <c r="H176" s="29" t="s">
        <v>349</v>
      </c>
      <c r="I176" s="69">
        <f t="shared" si="51"/>
        <v>10</v>
      </c>
      <c r="J176" s="41">
        <v>1</v>
      </c>
      <c r="K176" s="41">
        <v>1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33">
        <v>5723</v>
      </c>
      <c r="V176" s="32">
        <v>0</v>
      </c>
      <c r="W176" s="41">
        <v>0</v>
      </c>
      <c r="X176" s="41">
        <v>0</v>
      </c>
      <c r="Y176" s="41">
        <v>0</v>
      </c>
      <c r="Z176" s="41">
        <v>0</v>
      </c>
      <c r="AA176" s="41">
        <v>0</v>
      </c>
      <c r="AB176" s="41">
        <v>0</v>
      </c>
      <c r="AC176" s="41">
        <v>0</v>
      </c>
      <c r="AD176" s="41">
        <v>0</v>
      </c>
      <c r="AE176" s="41">
        <v>0</v>
      </c>
      <c r="AF176" s="43">
        <v>0</v>
      </c>
      <c r="AG176" s="31">
        <f t="shared" si="52"/>
        <v>0</v>
      </c>
      <c r="AH176" s="25">
        <f t="shared" ref="AH176:AH185" si="75">+(U176*3)/100</f>
        <v>171.69</v>
      </c>
      <c r="AI176" s="25">
        <f t="shared" si="53"/>
        <v>19</v>
      </c>
      <c r="AJ176" s="34">
        <v>0</v>
      </c>
      <c r="AK176" s="25">
        <v>19</v>
      </c>
      <c r="AL176" s="112">
        <f t="shared" ref="AL176:AL185" si="76">(AH176*3)/100</f>
        <v>5.1506999999999996</v>
      </c>
      <c r="AM176" s="35">
        <f t="shared" si="54"/>
        <v>88.933543013570969</v>
      </c>
      <c r="AN176" s="36">
        <f t="shared" si="55"/>
        <v>8</v>
      </c>
      <c r="AO176" s="35">
        <f t="shared" si="56"/>
        <v>11.06645698642903</v>
      </c>
      <c r="AP176" s="30">
        <f t="shared" si="57"/>
        <v>300.05242922055226</v>
      </c>
      <c r="AQ176" s="107">
        <f t="shared" si="58"/>
        <v>0</v>
      </c>
      <c r="AR176" s="109">
        <f t="shared" si="59"/>
        <v>100</v>
      </c>
      <c r="AS176" s="34">
        <f t="shared" si="60"/>
        <v>10</v>
      </c>
      <c r="AT176" s="37">
        <v>0</v>
      </c>
      <c r="AU176" s="38">
        <f t="shared" si="61"/>
        <v>0</v>
      </c>
      <c r="AV176" s="37">
        <v>0</v>
      </c>
      <c r="AW176" s="66" t="s">
        <v>431</v>
      </c>
      <c r="AX176" s="37">
        <v>2</v>
      </c>
      <c r="AY176" s="37">
        <f t="shared" si="74"/>
        <v>16</v>
      </c>
      <c r="AZ176" s="37">
        <v>3</v>
      </c>
      <c r="BA176" s="37">
        <f t="shared" si="71"/>
        <v>24</v>
      </c>
      <c r="BB176" s="37">
        <v>0</v>
      </c>
      <c r="BC176" s="37">
        <v>4</v>
      </c>
      <c r="BD176" s="37">
        <v>0</v>
      </c>
      <c r="BE176" s="37" t="s">
        <v>428</v>
      </c>
      <c r="BF176" s="37" t="s">
        <v>429</v>
      </c>
      <c r="BG176" s="128">
        <f t="shared" si="64"/>
        <v>31</v>
      </c>
      <c r="BH176" s="75">
        <v>16</v>
      </c>
      <c r="BI176" s="75">
        <v>40</v>
      </c>
    </row>
    <row r="177" spans="1:61" s="1" customFormat="1" x14ac:dyDescent="0.3">
      <c r="A177" s="28" t="s">
        <v>4</v>
      </c>
      <c r="B177" s="28" t="s">
        <v>5</v>
      </c>
      <c r="C177" s="29" t="s">
        <v>32</v>
      </c>
      <c r="D177" s="29" t="s">
        <v>33</v>
      </c>
      <c r="E177" s="102">
        <v>4270</v>
      </c>
      <c r="F177" s="30">
        <v>53.8</v>
      </c>
      <c r="G177" s="36">
        <f t="shared" si="50"/>
        <v>5</v>
      </c>
      <c r="H177" s="29" t="s">
        <v>350</v>
      </c>
      <c r="I177" s="69">
        <f t="shared" si="51"/>
        <v>8</v>
      </c>
      <c r="J177" s="41">
        <v>2</v>
      </c>
      <c r="K177" s="41">
        <v>1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32">
        <v>0</v>
      </c>
      <c r="R177" s="41">
        <v>0</v>
      </c>
      <c r="S177" s="41">
        <v>0</v>
      </c>
      <c r="T177" s="41">
        <v>0</v>
      </c>
      <c r="U177" s="33">
        <v>3892</v>
      </c>
      <c r="V177" s="32">
        <v>2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0</v>
      </c>
      <c r="AC177" s="41">
        <v>0</v>
      </c>
      <c r="AD177" s="41">
        <v>0</v>
      </c>
      <c r="AE177" s="41">
        <v>0</v>
      </c>
      <c r="AF177" s="42">
        <v>0</v>
      </c>
      <c r="AG177" s="31">
        <f t="shared" si="52"/>
        <v>2</v>
      </c>
      <c r="AH177" s="25">
        <f t="shared" si="75"/>
        <v>116.76</v>
      </c>
      <c r="AI177" s="25">
        <f t="shared" si="53"/>
        <v>15</v>
      </c>
      <c r="AJ177" s="34">
        <v>0</v>
      </c>
      <c r="AK177" s="25">
        <v>15</v>
      </c>
      <c r="AL177" s="112">
        <f t="shared" si="76"/>
        <v>3.5028000000000001</v>
      </c>
      <c r="AM177" s="35">
        <f t="shared" si="54"/>
        <v>87.153134635149016</v>
      </c>
      <c r="AN177" s="36">
        <f t="shared" si="55"/>
        <v>8</v>
      </c>
      <c r="AO177" s="35">
        <f t="shared" si="56"/>
        <v>12.846865364850975</v>
      </c>
      <c r="AP177" s="30">
        <f t="shared" si="57"/>
        <v>136.72131147540986</v>
      </c>
      <c r="AQ177" s="107">
        <f t="shared" si="58"/>
        <v>0</v>
      </c>
      <c r="AR177" s="109">
        <f t="shared" si="59"/>
        <v>100</v>
      </c>
      <c r="AS177" s="34">
        <f t="shared" si="60"/>
        <v>10</v>
      </c>
      <c r="AT177" s="37">
        <v>0</v>
      </c>
      <c r="AU177" s="38">
        <f t="shared" si="61"/>
        <v>0</v>
      </c>
      <c r="AV177" s="37">
        <v>0</v>
      </c>
      <c r="AW177" s="66" t="s">
        <v>433</v>
      </c>
      <c r="AX177" s="37">
        <v>1</v>
      </c>
      <c r="AY177" s="37">
        <f t="shared" si="74"/>
        <v>8</v>
      </c>
      <c r="AZ177" s="37">
        <v>4</v>
      </c>
      <c r="BA177" s="37">
        <f t="shared" si="71"/>
        <v>32</v>
      </c>
      <c r="BB177" s="37">
        <v>0</v>
      </c>
      <c r="BC177" s="37">
        <v>7</v>
      </c>
      <c r="BD177" s="37">
        <v>0</v>
      </c>
      <c r="BE177" s="37" t="s">
        <v>428</v>
      </c>
      <c r="BF177" s="37" t="s">
        <v>429</v>
      </c>
      <c r="BG177" s="128">
        <f t="shared" si="64"/>
        <v>31</v>
      </c>
      <c r="BH177" s="75">
        <v>17</v>
      </c>
      <c r="BI177" s="75">
        <v>76</v>
      </c>
    </row>
    <row r="178" spans="1:61" s="1" customFormat="1" x14ac:dyDescent="0.3">
      <c r="A178" s="28" t="s">
        <v>4</v>
      </c>
      <c r="B178" s="28" t="s">
        <v>5</v>
      </c>
      <c r="C178" s="29" t="s">
        <v>18</v>
      </c>
      <c r="D178" s="29" t="s">
        <v>19</v>
      </c>
      <c r="E178" s="102">
        <v>5187</v>
      </c>
      <c r="F178" s="44">
        <v>96</v>
      </c>
      <c r="G178" s="36">
        <f t="shared" si="50"/>
        <v>8</v>
      </c>
      <c r="H178" s="29" t="s">
        <v>350</v>
      </c>
      <c r="I178" s="69">
        <f t="shared" si="51"/>
        <v>8</v>
      </c>
      <c r="J178" s="41">
        <v>3</v>
      </c>
      <c r="K178" s="41">
        <v>1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32">
        <v>0</v>
      </c>
      <c r="R178" s="41">
        <v>0</v>
      </c>
      <c r="S178" s="41">
        <v>0</v>
      </c>
      <c r="T178" s="41">
        <v>0</v>
      </c>
      <c r="U178" s="33">
        <v>12367</v>
      </c>
      <c r="V178" s="32">
        <v>2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0</v>
      </c>
      <c r="AF178" s="43">
        <v>0</v>
      </c>
      <c r="AG178" s="31">
        <f t="shared" si="52"/>
        <v>2</v>
      </c>
      <c r="AH178" s="25">
        <f t="shared" si="75"/>
        <v>371.01</v>
      </c>
      <c r="AI178" s="25">
        <f t="shared" si="53"/>
        <v>101</v>
      </c>
      <c r="AJ178" s="34">
        <v>0</v>
      </c>
      <c r="AK178" s="25">
        <v>101</v>
      </c>
      <c r="AL178" s="112">
        <f t="shared" si="76"/>
        <v>11.1303</v>
      </c>
      <c r="AM178" s="35">
        <f t="shared" si="54"/>
        <v>72.77701409665508</v>
      </c>
      <c r="AN178" s="36">
        <f t="shared" si="55"/>
        <v>5</v>
      </c>
      <c r="AO178" s="35">
        <f t="shared" si="56"/>
        <v>27.222985903344927</v>
      </c>
      <c r="AP178" s="30">
        <f t="shared" si="57"/>
        <v>357.63447079236551</v>
      </c>
      <c r="AQ178" s="107">
        <f t="shared" si="58"/>
        <v>0</v>
      </c>
      <c r="AR178" s="109">
        <f t="shared" si="59"/>
        <v>100</v>
      </c>
      <c r="AS178" s="34">
        <f t="shared" si="60"/>
        <v>10</v>
      </c>
      <c r="AT178" s="37">
        <v>0</v>
      </c>
      <c r="AU178" s="38">
        <f t="shared" si="61"/>
        <v>0</v>
      </c>
      <c r="AV178" s="37">
        <v>1</v>
      </c>
      <c r="AW178" s="66"/>
      <c r="AX178" s="37">
        <v>6</v>
      </c>
      <c r="AY178" s="37">
        <f t="shared" si="74"/>
        <v>48</v>
      </c>
      <c r="AZ178" s="37">
        <v>9</v>
      </c>
      <c r="BA178" s="37">
        <f t="shared" si="71"/>
        <v>72</v>
      </c>
      <c r="BB178" s="37">
        <v>3</v>
      </c>
      <c r="BC178" s="37">
        <v>7</v>
      </c>
      <c r="BD178" s="37">
        <v>0</v>
      </c>
      <c r="BE178" s="37" t="s">
        <v>428</v>
      </c>
      <c r="BF178" s="37" t="s">
        <v>429</v>
      </c>
      <c r="BG178" s="128">
        <f t="shared" si="64"/>
        <v>31</v>
      </c>
      <c r="BH178" s="75">
        <v>59</v>
      </c>
      <c r="BI178" s="75">
        <v>104</v>
      </c>
    </row>
    <row r="179" spans="1:61" s="1" customFormat="1" x14ac:dyDescent="0.3">
      <c r="A179" s="28" t="s">
        <v>4</v>
      </c>
      <c r="B179" s="28" t="s">
        <v>5</v>
      </c>
      <c r="C179" s="29" t="s">
        <v>23</v>
      </c>
      <c r="D179" s="29" t="s">
        <v>26</v>
      </c>
      <c r="E179" s="102">
        <v>1502</v>
      </c>
      <c r="F179" s="30">
        <v>57.3</v>
      </c>
      <c r="G179" s="36">
        <f t="shared" si="50"/>
        <v>5</v>
      </c>
      <c r="H179" s="29" t="s">
        <v>350</v>
      </c>
      <c r="I179" s="69">
        <f t="shared" si="51"/>
        <v>8</v>
      </c>
      <c r="J179" s="41">
        <v>1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32">
        <v>0</v>
      </c>
      <c r="R179" s="41">
        <v>0</v>
      </c>
      <c r="S179" s="41">
        <v>0</v>
      </c>
      <c r="T179" s="41">
        <v>0</v>
      </c>
      <c r="U179" s="33">
        <v>3025</v>
      </c>
      <c r="V179" s="32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3">
        <v>0</v>
      </c>
      <c r="AG179" s="31">
        <f t="shared" si="52"/>
        <v>0</v>
      </c>
      <c r="AH179" s="25">
        <f t="shared" si="75"/>
        <v>90.75</v>
      </c>
      <c r="AI179" s="25">
        <f t="shared" si="53"/>
        <v>14</v>
      </c>
      <c r="AJ179" s="34">
        <v>0</v>
      </c>
      <c r="AK179" s="25">
        <v>14</v>
      </c>
      <c r="AL179" s="112">
        <f t="shared" si="76"/>
        <v>2.7225000000000001</v>
      </c>
      <c r="AM179" s="35">
        <f t="shared" si="54"/>
        <v>84.573002754820934</v>
      </c>
      <c r="AN179" s="36">
        <f t="shared" si="55"/>
        <v>8</v>
      </c>
      <c r="AO179" s="35">
        <f t="shared" si="56"/>
        <v>15.426997245179063</v>
      </c>
      <c r="AP179" s="30">
        <f t="shared" si="57"/>
        <v>302.09720372836222</v>
      </c>
      <c r="AQ179" s="107">
        <f t="shared" si="58"/>
        <v>0</v>
      </c>
      <c r="AR179" s="109">
        <f t="shared" si="59"/>
        <v>100</v>
      </c>
      <c r="AS179" s="34">
        <f t="shared" si="60"/>
        <v>10</v>
      </c>
      <c r="AT179" s="37">
        <v>0</v>
      </c>
      <c r="AU179" s="38">
        <f t="shared" si="61"/>
        <v>0</v>
      </c>
      <c r="AV179" s="37">
        <v>0</v>
      </c>
      <c r="AW179" s="66" t="s">
        <v>431</v>
      </c>
      <c r="AX179" s="37">
        <v>1</v>
      </c>
      <c r="AY179" s="37">
        <f t="shared" si="74"/>
        <v>8</v>
      </c>
      <c r="AZ179" s="37">
        <v>2</v>
      </c>
      <c r="BA179" s="37">
        <f t="shared" si="71"/>
        <v>16</v>
      </c>
      <c r="BB179" s="37">
        <v>0</v>
      </c>
      <c r="BC179" s="37">
        <v>2</v>
      </c>
      <c r="BD179" s="37">
        <v>0</v>
      </c>
      <c r="BE179" s="37" t="s">
        <v>428</v>
      </c>
      <c r="BF179" s="37" t="s">
        <v>429</v>
      </c>
      <c r="BG179" s="128">
        <f t="shared" si="64"/>
        <v>31</v>
      </c>
      <c r="BH179" s="75">
        <v>6</v>
      </c>
      <c r="BI179" s="75">
        <v>19</v>
      </c>
    </row>
    <row r="180" spans="1:61" s="1" customFormat="1" x14ac:dyDescent="0.3">
      <c r="A180" s="28" t="s">
        <v>4</v>
      </c>
      <c r="B180" s="28" t="s">
        <v>5</v>
      </c>
      <c r="C180" s="29" t="s">
        <v>23</v>
      </c>
      <c r="D180" s="29" t="s">
        <v>28</v>
      </c>
      <c r="E180" s="102">
        <v>1512</v>
      </c>
      <c r="F180" s="30">
        <v>32.6</v>
      </c>
      <c r="G180" s="36">
        <f t="shared" si="50"/>
        <v>3</v>
      </c>
      <c r="H180" s="29" t="s">
        <v>349</v>
      </c>
      <c r="I180" s="69">
        <f t="shared" si="51"/>
        <v>10</v>
      </c>
      <c r="J180" s="41">
        <v>1</v>
      </c>
      <c r="K180" s="41">
        <v>1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32">
        <v>0</v>
      </c>
      <c r="R180" s="41">
        <v>0</v>
      </c>
      <c r="S180" s="41">
        <v>0</v>
      </c>
      <c r="T180" s="41">
        <v>0</v>
      </c>
      <c r="U180" s="33">
        <v>4319</v>
      </c>
      <c r="V180" s="32">
        <v>1</v>
      </c>
      <c r="W180" s="41">
        <v>0</v>
      </c>
      <c r="X180" s="41">
        <v>0</v>
      </c>
      <c r="Y180" s="41">
        <v>0</v>
      </c>
      <c r="Z180" s="41">
        <v>0</v>
      </c>
      <c r="AA180" s="41">
        <v>0</v>
      </c>
      <c r="AB180" s="41">
        <v>0</v>
      </c>
      <c r="AC180" s="41">
        <v>0</v>
      </c>
      <c r="AD180" s="41">
        <v>0</v>
      </c>
      <c r="AE180" s="41">
        <v>0</v>
      </c>
      <c r="AF180" s="43">
        <v>0</v>
      </c>
      <c r="AG180" s="31">
        <f t="shared" si="52"/>
        <v>1</v>
      </c>
      <c r="AH180" s="25">
        <f t="shared" si="75"/>
        <v>129.57</v>
      </c>
      <c r="AI180" s="25">
        <f t="shared" si="53"/>
        <v>18</v>
      </c>
      <c r="AJ180" s="34">
        <v>0</v>
      </c>
      <c r="AK180" s="25">
        <v>18</v>
      </c>
      <c r="AL180" s="112">
        <f t="shared" si="76"/>
        <v>3.8870999999999998</v>
      </c>
      <c r="AM180" s="35">
        <f t="shared" si="54"/>
        <v>86.107895346144943</v>
      </c>
      <c r="AN180" s="36">
        <f t="shared" si="55"/>
        <v>8</v>
      </c>
      <c r="AO180" s="35">
        <f t="shared" si="56"/>
        <v>13.892104653855059</v>
      </c>
      <c r="AP180" s="30">
        <f t="shared" si="57"/>
        <v>428.47222222222229</v>
      </c>
      <c r="AQ180" s="107">
        <f t="shared" si="58"/>
        <v>0</v>
      </c>
      <c r="AR180" s="109">
        <f t="shared" si="59"/>
        <v>100</v>
      </c>
      <c r="AS180" s="34">
        <f t="shared" si="60"/>
        <v>10</v>
      </c>
      <c r="AT180" s="37">
        <v>0</v>
      </c>
      <c r="AU180" s="38">
        <f t="shared" si="61"/>
        <v>0</v>
      </c>
      <c r="AV180" s="37">
        <v>1</v>
      </c>
      <c r="AW180" s="66"/>
      <c r="AX180" s="37">
        <v>1</v>
      </c>
      <c r="AY180" s="37">
        <f t="shared" si="74"/>
        <v>8</v>
      </c>
      <c r="AZ180" s="37">
        <v>2</v>
      </c>
      <c r="BA180" s="37">
        <f t="shared" si="71"/>
        <v>16</v>
      </c>
      <c r="BB180" s="37">
        <v>1</v>
      </c>
      <c r="BC180" s="37">
        <v>3</v>
      </c>
      <c r="BD180" s="37">
        <v>0</v>
      </c>
      <c r="BE180" s="37" t="s">
        <v>428</v>
      </c>
      <c r="BF180" s="37" t="s">
        <v>429</v>
      </c>
      <c r="BG180" s="128">
        <f t="shared" si="64"/>
        <v>31</v>
      </c>
      <c r="BH180" s="75">
        <v>4</v>
      </c>
      <c r="BI180" s="75">
        <v>30</v>
      </c>
    </row>
    <row r="181" spans="1:61" s="1" customFormat="1" x14ac:dyDescent="0.3">
      <c r="A181" s="28" t="s">
        <v>4</v>
      </c>
      <c r="B181" s="28" t="s">
        <v>5</v>
      </c>
      <c r="C181" s="29" t="s">
        <v>5</v>
      </c>
      <c r="D181" s="29" t="s">
        <v>14</v>
      </c>
      <c r="E181" s="102">
        <v>1509</v>
      </c>
      <c r="F181" s="44">
        <v>40</v>
      </c>
      <c r="G181" s="36">
        <f t="shared" si="50"/>
        <v>3</v>
      </c>
      <c r="H181" s="29" t="s">
        <v>349</v>
      </c>
      <c r="I181" s="69">
        <f t="shared" si="51"/>
        <v>10</v>
      </c>
      <c r="J181" s="41">
        <v>1</v>
      </c>
      <c r="K181" s="41">
        <v>1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32">
        <v>0</v>
      </c>
      <c r="R181" s="41">
        <v>0</v>
      </c>
      <c r="S181" s="41">
        <v>0</v>
      </c>
      <c r="T181" s="41">
        <v>0</v>
      </c>
      <c r="U181" s="33">
        <v>4411</v>
      </c>
      <c r="V181" s="32">
        <v>0</v>
      </c>
      <c r="W181" s="41">
        <v>0</v>
      </c>
      <c r="X181" s="41">
        <v>0</v>
      </c>
      <c r="Y181" s="41">
        <v>0</v>
      </c>
      <c r="Z181" s="41">
        <v>0</v>
      </c>
      <c r="AA181" s="41">
        <v>0</v>
      </c>
      <c r="AB181" s="41">
        <v>0</v>
      </c>
      <c r="AC181" s="41">
        <v>0</v>
      </c>
      <c r="AD181" s="41">
        <v>0</v>
      </c>
      <c r="AE181" s="41">
        <v>0</v>
      </c>
      <c r="AF181" s="43">
        <v>0</v>
      </c>
      <c r="AG181" s="31">
        <f t="shared" si="52"/>
        <v>0</v>
      </c>
      <c r="AH181" s="25">
        <f t="shared" si="75"/>
        <v>132.33000000000001</v>
      </c>
      <c r="AI181" s="25">
        <f t="shared" si="53"/>
        <v>25</v>
      </c>
      <c r="AJ181" s="34">
        <v>0</v>
      </c>
      <c r="AK181" s="25">
        <v>25</v>
      </c>
      <c r="AL181" s="112">
        <f t="shared" si="76"/>
        <v>3.9699</v>
      </c>
      <c r="AM181" s="35">
        <f t="shared" si="54"/>
        <v>81.107836469432485</v>
      </c>
      <c r="AN181" s="36">
        <f t="shared" si="55"/>
        <v>8</v>
      </c>
      <c r="AO181" s="35">
        <f t="shared" si="56"/>
        <v>18.892163530567519</v>
      </c>
      <c r="AP181" s="30">
        <f t="shared" si="57"/>
        <v>438.46918489065621</v>
      </c>
      <c r="AQ181" s="107">
        <f t="shared" si="58"/>
        <v>0</v>
      </c>
      <c r="AR181" s="109">
        <f t="shared" si="59"/>
        <v>100</v>
      </c>
      <c r="AS181" s="34">
        <f t="shared" si="60"/>
        <v>10</v>
      </c>
      <c r="AT181" s="37">
        <v>0</v>
      </c>
      <c r="AU181" s="38">
        <f t="shared" si="61"/>
        <v>0</v>
      </c>
      <c r="AV181" s="37">
        <v>0</v>
      </c>
      <c r="AW181" s="66" t="s">
        <v>437</v>
      </c>
      <c r="AX181" s="37">
        <v>2</v>
      </c>
      <c r="AY181" s="37">
        <f t="shared" si="74"/>
        <v>16</v>
      </c>
      <c r="AZ181" s="37">
        <v>2</v>
      </c>
      <c r="BA181" s="37">
        <f t="shared" si="71"/>
        <v>16</v>
      </c>
      <c r="BB181" s="37">
        <v>0</v>
      </c>
      <c r="BC181" s="37">
        <v>2</v>
      </c>
      <c r="BD181" s="37">
        <v>0</v>
      </c>
      <c r="BE181" s="37" t="s">
        <v>428</v>
      </c>
      <c r="BF181" s="37" t="s">
        <v>429</v>
      </c>
      <c r="BG181" s="128">
        <f t="shared" si="64"/>
        <v>31</v>
      </c>
      <c r="BH181" s="75">
        <v>27</v>
      </c>
      <c r="BI181" s="75">
        <v>46</v>
      </c>
    </row>
    <row r="182" spans="1:61" s="1" customFormat="1" x14ac:dyDescent="0.3">
      <c r="A182" s="28" t="s">
        <v>4</v>
      </c>
      <c r="B182" s="28" t="s">
        <v>5</v>
      </c>
      <c r="C182" s="29" t="s">
        <v>348</v>
      </c>
      <c r="D182" s="29" t="s">
        <v>358</v>
      </c>
      <c r="E182" s="102">
        <v>4137</v>
      </c>
      <c r="F182" s="30">
        <v>42.6</v>
      </c>
      <c r="G182" s="36">
        <f t="shared" si="50"/>
        <v>3</v>
      </c>
      <c r="H182" s="29" t="s">
        <v>349</v>
      </c>
      <c r="I182" s="69">
        <f t="shared" si="51"/>
        <v>10</v>
      </c>
      <c r="J182" s="41">
        <v>3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32">
        <v>0</v>
      </c>
      <c r="R182" s="41">
        <v>0</v>
      </c>
      <c r="S182" s="41">
        <v>0</v>
      </c>
      <c r="T182" s="41">
        <v>0</v>
      </c>
      <c r="U182" s="33">
        <v>4911</v>
      </c>
      <c r="V182" s="32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0</v>
      </c>
      <c r="AF182" s="43">
        <v>0</v>
      </c>
      <c r="AG182" s="31">
        <f t="shared" si="52"/>
        <v>0</v>
      </c>
      <c r="AH182" s="25">
        <f t="shared" si="75"/>
        <v>147.33000000000001</v>
      </c>
      <c r="AI182" s="25">
        <f t="shared" si="53"/>
        <v>22</v>
      </c>
      <c r="AJ182" s="34">
        <v>0</v>
      </c>
      <c r="AK182" s="25">
        <v>22</v>
      </c>
      <c r="AL182" s="112">
        <f t="shared" si="76"/>
        <v>4.4199000000000002</v>
      </c>
      <c r="AM182" s="35">
        <f t="shared" si="54"/>
        <v>85.067535464603267</v>
      </c>
      <c r="AN182" s="36">
        <f t="shared" si="55"/>
        <v>8</v>
      </c>
      <c r="AO182" s="35">
        <f t="shared" si="56"/>
        <v>14.932464535396727</v>
      </c>
      <c r="AP182" s="30">
        <f t="shared" si="57"/>
        <v>178.06381435823064</v>
      </c>
      <c r="AQ182" s="107">
        <f t="shared" si="58"/>
        <v>0</v>
      </c>
      <c r="AR182" s="109">
        <f t="shared" si="59"/>
        <v>100</v>
      </c>
      <c r="AS182" s="34">
        <f t="shared" si="60"/>
        <v>10</v>
      </c>
      <c r="AT182" s="37">
        <v>1</v>
      </c>
      <c r="AU182" s="38">
        <f t="shared" si="61"/>
        <v>24.172105390379503</v>
      </c>
      <c r="AV182" s="37">
        <v>0</v>
      </c>
      <c r="AW182" s="66" t="s">
        <v>440</v>
      </c>
      <c r="AX182" s="37">
        <v>1</v>
      </c>
      <c r="AY182" s="37">
        <f t="shared" si="74"/>
        <v>8</v>
      </c>
      <c r="AZ182" s="37">
        <v>3</v>
      </c>
      <c r="BA182" s="37">
        <f t="shared" si="71"/>
        <v>24</v>
      </c>
      <c r="BB182" s="37">
        <v>0</v>
      </c>
      <c r="BC182" s="37">
        <v>4</v>
      </c>
      <c r="BD182" s="37">
        <v>0</v>
      </c>
      <c r="BE182" s="37" t="s">
        <v>428</v>
      </c>
      <c r="BF182" s="37" t="s">
        <v>429</v>
      </c>
      <c r="BG182" s="128">
        <f t="shared" si="64"/>
        <v>31</v>
      </c>
      <c r="BH182" s="75">
        <v>11</v>
      </c>
      <c r="BI182" s="75">
        <v>28</v>
      </c>
    </row>
    <row r="183" spans="1:61" s="1" customFormat="1" x14ac:dyDescent="0.3">
      <c r="A183" s="28" t="s">
        <v>4</v>
      </c>
      <c r="B183" s="28" t="s">
        <v>5</v>
      </c>
      <c r="C183" s="29" t="s">
        <v>5</v>
      </c>
      <c r="D183" s="29" t="s">
        <v>16</v>
      </c>
      <c r="E183" s="102">
        <v>1120</v>
      </c>
      <c r="F183" s="30">
        <v>52.5</v>
      </c>
      <c r="G183" s="36">
        <f t="shared" si="50"/>
        <v>5</v>
      </c>
      <c r="H183" s="29" t="s">
        <v>350</v>
      </c>
      <c r="I183" s="69">
        <f t="shared" si="51"/>
        <v>8</v>
      </c>
      <c r="J183" s="41">
        <v>1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32">
        <v>0</v>
      </c>
      <c r="R183" s="41">
        <v>0</v>
      </c>
      <c r="S183" s="41">
        <v>0</v>
      </c>
      <c r="T183" s="41">
        <v>0</v>
      </c>
      <c r="U183" s="33">
        <v>2591</v>
      </c>
      <c r="V183" s="32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3">
        <v>0</v>
      </c>
      <c r="AG183" s="31">
        <f t="shared" si="52"/>
        <v>0</v>
      </c>
      <c r="AH183" s="25">
        <f t="shared" si="75"/>
        <v>77.73</v>
      </c>
      <c r="AI183" s="25">
        <f t="shared" si="53"/>
        <v>4</v>
      </c>
      <c r="AJ183" s="34">
        <v>0</v>
      </c>
      <c r="AK183" s="25">
        <v>4</v>
      </c>
      <c r="AL183" s="112">
        <f t="shared" si="76"/>
        <v>2.3319000000000001</v>
      </c>
      <c r="AM183" s="35">
        <f t="shared" si="54"/>
        <v>94.853981731635145</v>
      </c>
      <c r="AN183" s="36">
        <f t="shared" si="55"/>
        <v>8</v>
      </c>
      <c r="AO183" s="35">
        <f t="shared" si="56"/>
        <v>5.1460182683648528</v>
      </c>
      <c r="AP183" s="30">
        <f t="shared" si="57"/>
        <v>347.00892857142861</v>
      </c>
      <c r="AQ183" s="107">
        <f t="shared" si="58"/>
        <v>0</v>
      </c>
      <c r="AR183" s="109">
        <f t="shared" si="59"/>
        <v>100</v>
      </c>
      <c r="AS183" s="34">
        <f t="shared" si="60"/>
        <v>10</v>
      </c>
      <c r="AT183" s="37">
        <v>0</v>
      </c>
      <c r="AU183" s="38">
        <f t="shared" si="61"/>
        <v>0</v>
      </c>
      <c r="AV183" s="37">
        <v>0</v>
      </c>
      <c r="AW183" s="66" t="s">
        <v>437</v>
      </c>
      <c r="AX183" s="37">
        <v>1</v>
      </c>
      <c r="AY183" s="37">
        <f t="shared" si="74"/>
        <v>8</v>
      </c>
      <c r="AZ183" s="37">
        <v>2</v>
      </c>
      <c r="BA183" s="37">
        <f t="shared" si="71"/>
        <v>16</v>
      </c>
      <c r="BB183" s="37">
        <v>0</v>
      </c>
      <c r="BC183" s="37">
        <v>2</v>
      </c>
      <c r="BD183" s="37">
        <v>0</v>
      </c>
      <c r="BE183" s="37" t="s">
        <v>428</v>
      </c>
      <c r="BF183" s="37" t="s">
        <v>429</v>
      </c>
      <c r="BG183" s="128">
        <f t="shared" si="64"/>
        <v>31</v>
      </c>
      <c r="BH183" s="75">
        <v>7</v>
      </c>
      <c r="BI183" s="75">
        <v>5</v>
      </c>
    </row>
    <row r="184" spans="1:61" s="1" customFormat="1" x14ac:dyDescent="0.3">
      <c r="A184" s="28" t="s">
        <v>4</v>
      </c>
      <c r="B184" s="28" t="s">
        <v>5</v>
      </c>
      <c r="C184" s="29" t="s">
        <v>18</v>
      </c>
      <c r="D184" s="29" t="s">
        <v>21</v>
      </c>
      <c r="E184" s="102">
        <v>4504</v>
      </c>
      <c r="F184" s="30">
        <v>189.9</v>
      </c>
      <c r="G184" s="36">
        <f t="shared" si="50"/>
        <v>10</v>
      </c>
      <c r="H184" s="29" t="s">
        <v>351</v>
      </c>
      <c r="I184" s="69">
        <f t="shared" si="51"/>
        <v>5</v>
      </c>
      <c r="J184" s="41">
        <v>2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32">
        <v>0</v>
      </c>
      <c r="R184" s="41">
        <v>0</v>
      </c>
      <c r="S184" s="41">
        <v>0</v>
      </c>
      <c r="T184" s="41">
        <v>0</v>
      </c>
      <c r="U184" s="33">
        <v>5009</v>
      </c>
      <c r="V184" s="32">
        <v>1</v>
      </c>
      <c r="W184" s="41">
        <v>0</v>
      </c>
      <c r="X184" s="41">
        <v>0</v>
      </c>
      <c r="Y184" s="41">
        <v>0</v>
      </c>
      <c r="Z184" s="41">
        <v>0</v>
      </c>
      <c r="AA184" s="41">
        <v>0</v>
      </c>
      <c r="AB184" s="41">
        <v>0</v>
      </c>
      <c r="AC184" s="41">
        <v>0</v>
      </c>
      <c r="AD184" s="41">
        <v>0</v>
      </c>
      <c r="AE184" s="41">
        <v>0</v>
      </c>
      <c r="AF184" s="42">
        <v>0</v>
      </c>
      <c r="AG184" s="31">
        <f t="shared" si="52"/>
        <v>1</v>
      </c>
      <c r="AH184" s="25">
        <f t="shared" si="75"/>
        <v>150.27000000000001</v>
      </c>
      <c r="AI184" s="25">
        <f t="shared" si="53"/>
        <v>37</v>
      </c>
      <c r="AJ184" s="34">
        <v>1</v>
      </c>
      <c r="AK184" s="25">
        <v>36</v>
      </c>
      <c r="AL184" s="112">
        <f t="shared" si="76"/>
        <v>4.5081000000000007</v>
      </c>
      <c r="AM184" s="35">
        <f t="shared" si="54"/>
        <v>75.377653556930852</v>
      </c>
      <c r="AN184" s="36">
        <f t="shared" si="55"/>
        <v>8</v>
      </c>
      <c r="AO184" s="35">
        <f t="shared" si="56"/>
        <v>24.622346443069141</v>
      </c>
      <c r="AP184" s="30">
        <f t="shared" si="57"/>
        <v>166.81838365896979</v>
      </c>
      <c r="AQ184" s="107">
        <f t="shared" si="58"/>
        <v>22.202486678507995</v>
      </c>
      <c r="AR184" s="109">
        <f t="shared" si="59"/>
        <v>86.69062354428695</v>
      </c>
      <c r="AS184" s="34">
        <f t="shared" si="60"/>
        <v>8</v>
      </c>
      <c r="AT184" s="37">
        <v>0</v>
      </c>
      <c r="AU184" s="38">
        <f t="shared" si="61"/>
        <v>0</v>
      </c>
      <c r="AV184" s="37">
        <v>0</v>
      </c>
      <c r="AW184" s="66" t="s">
        <v>439</v>
      </c>
      <c r="AX184" s="37">
        <v>2</v>
      </c>
      <c r="AY184" s="37">
        <f t="shared" si="74"/>
        <v>16</v>
      </c>
      <c r="AZ184" s="37">
        <v>4</v>
      </c>
      <c r="BA184" s="37">
        <f t="shared" si="71"/>
        <v>32</v>
      </c>
      <c r="BB184" s="37">
        <v>0</v>
      </c>
      <c r="BC184" s="37">
        <v>6</v>
      </c>
      <c r="BD184" s="37">
        <v>0</v>
      </c>
      <c r="BE184" s="37" t="s">
        <v>428</v>
      </c>
      <c r="BF184" s="37" t="s">
        <v>429</v>
      </c>
      <c r="BG184" s="128">
        <f t="shared" si="64"/>
        <v>31</v>
      </c>
      <c r="BH184" s="75">
        <v>24</v>
      </c>
      <c r="BI184" s="75">
        <v>40</v>
      </c>
    </row>
    <row r="185" spans="1:61" s="1" customFormat="1" x14ac:dyDescent="0.3">
      <c r="A185" s="28" t="s">
        <v>4</v>
      </c>
      <c r="B185" s="28" t="s">
        <v>5</v>
      </c>
      <c r="C185" s="29" t="s">
        <v>18</v>
      </c>
      <c r="D185" s="29" t="s">
        <v>22</v>
      </c>
      <c r="E185" s="102">
        <v>6614</v>
      </c>
      <c r="F185" s="30">
        <v>124.5</v>
      </c>
      <c r="G185" s="36">
        <f t="shared" si="50"/>
        <v>10</v>
      </c>
      <c r="H185" s="29" t="s">
        <v>351</v>
      </c>
      <c r="I185" s="69">
        <f t="shared" si="51"/>
        <v>5</v>
      </c>
      <c r="J185" s="41">
        <v>2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32">
        <v>0</v>
      </c>
      <c r="R185" s="41">
        <v>0</v>
      </c>
      <c r="S185" s="41">
        <v>0</v>
      </c>
      <c r="T185" s="41">
        <v>0</v>
      </c>
      <c r="U185" s="33">
        <v>6974</v>
      </c>
      <c r="V185" s="32">
        <v>2</v>
      </c>
      <c r="W185" s="41">
        <v>0</v>
      </c>
      <c r="X185" s="41">
        <v>0</v>
      </c>
      <c r="Y185" s="41">
        <v>0</v>
      </c>
      <c r="Z185" s="41">
        <v>0</v>
      </c>
      <c r="AA185" s="41">
        <v>0</v>
      </c>
      <c r="AB185" s="41">
        <v>0</v>
      </c>
      <c r="AC185" s="41">
        <v>0</v>
      </c>
      <c r="AD185" s="41">
        <v>0</v>
      </c>
      <c r="AE185" s="41">
        <v>0</v>
      </c>
      <c r="AF185" s="49">
        <v>0</v>
      </c>
      <c r="AG185" s="31">
        <f t="shared" si="52"/>
        <v>2</v>
      </c>
      <c r="AH185" s="25">
        <f t="shared" si="75"/>
        <v>209.22</v>
      </c>
      <c r="AI185" s="25">
        <f t="shared" si="53"/>
        <v>37</v>
      </c>
      <c r="AJ185" s="34">
        <v>1</v>
      </c>
      <c r="AK185" s="25">
        <v>36</v>
      </c>
      <c r="AL185" s="112">
        <f t="shared" si="76"/>
        <v>6.2765999999999993</v>
      </c>
      <c r="AM185" s="35">
        <f t="shared" si="54"/>
        <v>82.315266226938149</v>
      </c>
      <c r="AN185" s="36">
        <f t="shared" si="55"/>
        <v>8</v>
      </c>
      <c r="AO185" s="35">
        <f t="shared" si="56"/>
        <v>17.684733773061847</v>
      </c>
      <c r="AP185" s="30">
        <f t="shared" si="57"/>
        <v>158.16449954641669</v>
      </c>
      <c r="AQ185" s="107">
        <f t="shared" si="58"/>
        <v>15.119443604475356</v>
      </c>
      <c r="AR185" s="109">
        <f t="shared" si="59"/>
        <v>90.4406844469936</v>
      </c>
      <c r="AS185" s="34">
        <f t="shared" si="60"/>
        <v>8</v>
      </c>
      <c r="AT185" s="37">
        <v>1</v>
      </c>
      <c r="AU185" s="38">
        <f t="shared" si="61"/>
        <v>15.119443604475356</v>
      </c>
      <c r="AV185" s="37">
        <v>1</v>
      </c>
      <c r="AW185" s="66"/>
      <c r="AX185" s="37">
        <v>2</v>
      </c>
      <c r="AY185" s="37">
        <f t="shared" si="74"/>
        <v>16</v>
      </c>
      <c r="AZ185" s="37">
        <v>5</v>
      </c>
      <c r="BA185" s="37">
        <f t="shared" si="71"/>
        <v>40</v>
      </c>
      <c r="BB185" s="37">
        <v>1</v>
      </c>
      <c r="BC185" s="37">
        <v>6</v>
      </c>
      <c r="BD185" s="37">
        <v>0</v>
      </c>
      <c r="BE185" s="37" t="s">
        <v>428</v>
      </c>
      <c r="BF185" s="37" t="s">
        <v>429</v>
      </c>
      <c r="BG185" s="128">
        <f t="shared" si="64"/>
        <v>31</v>
      </c>
      <c r="BH185" s="75">
        <v>34</v>
      </c>
      <c r="BI185" s="75">
        <v>78</v>
      </c>
    </row>
    <row r="186" spans="1:61" s="1" customFormat="1" x14ac:dyDescent="0.3">
      <c r="A186" s="50" t="s">
        <v>4</v>
      </c>
      <c r="B186" s="50" t="s">
        <v>43</v>
      </c>
      <c r="C186" s="51" t="s">
        <v>64</v>
      </c>
      <c r="D186" s="51" t="s">
        <v>68</v>
      </c>
      <c r="E186" s="104">
        <v>15119</v>
      </c>
      <c r="F186" s="52">
        <v>256.10000000000002</v>
      </c>
      <c r="G186" s="36">
        <f t="shared" si="50"/>
        <v>10</v>
      </c>
      <c r="H186" s="51" t="s">
        <v>351</v>
      </c>
      <c r="I186" s="70">
        <f t="shared" si="51"/>
        <v>5</v>
      </c>
      <c r="J186" s="124">
        <v>4</v>
      </c>
      <c r="K186" s="124">
        <v>0</v>
      </c>
      <c r="L186" s="124">
        <v>0</v>
      </c>
      <c r="M186" s="124">
        <v>0</v>
      </c>
      <c r="N186" s="124">
        <v>0</v>
      </c>
      <c r="O186" s="124">
        <v>0</v>
      </c>
      <c r="P186" s="124">
        <v>0</v>
      </c>
      <c r="Q186" s="49">
        <v>0</v>
      </c>
      <c r="R186" s="124">
        <v>0</v>
      </c>
      <c r="S186" s="124">
        <v>0</v>
      </c>
      <c r="T186" s="124">
        <v>0</v>
      </c>
      <c r="U186" s="54">
        <v>8009</v>
      </c>
      <c r="V186" s="49">
        <v>5</v>
      </c>
      <c r="W186" s="125">
        <v>0</v>
      </c>
      <c r="X186" s="125">
        <v>0</v>
      </c>
      <c r="Y186" s="125">
        <v>0</v>
      </c>
      <c r="Z186" s="125">
        <v>0</v>
      </c>
      <c r="AA186" s="125">
        <v>0</v>
      </c>
      <c r="AB186" s="125">
        <v>0</v>
      </c>
      <c r="AC186" s="125">
        <v>0</v>
      </c>
      <c r="AD186" s="125">
        <v>0</v>
      </c>
      <c r="AE186" s="125">
        <v>0</v>
      </c>
      <c r="AF186" s="43">
        <v>0</v>
      </c>
      <c r="AG186" s="53">
        <f t="shared" si="52"/>
        <v>5</v>
      </c>
      <c r="AH186" s="25">
        <f>+(U186*5)/100</f>
        <v>400.45</v>
      </c>
      <c r="AI186" s="25">
        <f t="shared" si="53"/>
        <v>86</v>
      </c>
      <c r="AJ186" s="55">
        <v>4</v>
      </c>
      <c r="AK186" s="26">
        <v>82</v>
      </c>
      <c r="AL186" s="112">
        <f>(AH186*5)/100</f>
        <v>20.022500000000001</v>
      </c>
      <c r="AM186" s="35">
        <f t="shared" si="54"/>
        <v>78.524160319640401</v>
      </c>
      <c r="AN186" s="36">
        <f t="shared" si="55"/>
        <v>8</v>
      </c>
      <c r="AO186" s="35">
        <f t="shared" si="56"/>
        <v>21.475839680359595</v>
      </c>
      <c r="AP186" s="30">
        <f t="shared" si="57"/>
        <v>132.43270057543489</v>
      </c>
      <c r="AQ186" s="107">
        <f t="shared" si="58"/>
        <v>26.456776241814936</v>
      </c>
      <c r="AR186" s="109">
        <f t="shared" si="59"/>
        <v>80.022474715944554</v>
      </c>
      <c r="AS186" s="55">
        <f t="shared" si="60"/>
        <v>8</v>
      </c>
      <c r="AT186" s="56">
        <v>2</v>
      </c>
      <c r="AU186" s="38">
        <f t="shared" si="61"/>
        <v>13.228388120907468</v>
      </c>
      <c r="AV186" s="56">
        <v>0</v>
      </c>
      <c r="AW186" s="68" t="s">
        <v>445</v>
      </c>
      <c r="AX186" s="56">
        <v>4</v>
      </c>
      <c r="AY186" s="56">
        <f t="shared" si="74"/>
        <v>32</v>
      </c>
      <c r="AZ186" s="56">
        <v>9</v>
      </c>
      <c r="BA186" s="56">
        <f t="shared" si="71"/>
        <v>72</v>
      </c>
      <c r="BB186" s="56">
        <v>0</v>
      </c>
      <c r="BC186" s="56">
        <v>13</v>
      </c>
      <c r="BD186" s="56">
        <v>0</v>
      </c>
      <c r="BE186" s="56" t="s">
        <v>428</v>
      </c>
      <c r="BF186" s="56" t="s">
        <v>429</v>
      </c>
      <c r="BG186" s="128">
        <f t="shared" si="64"/>
        <v>31</v>
      </c>
      <c r="BH186" s="75">
        <v>66</v>
      </c>
      <c r="BI186" s="75">
        <v>88</v>
      </c>
    </row>
    <row r="187" spans="1:61" s="1" customFormat="1" x14ac:dyDescent="0.3">
      <c r="A187" s="28" t="s">
        <v>70</v>
      </c>
      <c r="B187" s="28" t="s">
        <v>71</v>
      </c>
      <c r="C187" s="29" t="s">
        <v>90</v>
      </c>
      <c r="D187" s="29" t="s">
        <v>92</v>
      </c>
      <c r="E187" s="102">
        <v>13534</v>
      </c>
      <c r="F187" s="39">
        <v>345</v>
      </c>
      <c r="G187" s="36">
        <f t="shared" si="50"/>
        <v>10</v>
      </c>
      <c r="H187" s="29" t="s">
        <v>351</v>
      </c>
      <c r="I187" s="69">
        <f t="shared" si="51"/>
        <v>5</v>
      </c>
      <c r="J187" s="32">
        <v>2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3">
        <v>10855</v>
      </c>
      <c r="V187" s="32">
        <v>1</v>
      </c>
      <c r="W187" s="32">
        <v>0</v>
      </c>
      <c r="X187" s="32">
        <v>0</v>
      </c>
      <c r="Y187" s="32">
        <v>0</v>
      </c>
      <c r="Z187" s="32">
        <v>0</v>
      </c>
      <c r="AA187" s="32">
        <v>0</v>
      </c>
      <c r="AB187" s="32">
        <v>0</v>
      </c>
      <c r="AC187" s="32">
        <v>0</v>
      </c>
      <c r="AD187" s="32">
        <v>0</v>
      </c>
      <c r="AE187" s="32">
        <v>0</v>
      </c>
      <c r="AF187" s="42">
        <v>0</v>
      </c>
      <c r="AG187" s="31">
        <f t="shared" si="52"/>
        <v>1</v>
      </c>
      <c r="AH187" s="25">
        <f>+(U187*5)/100</f>
        <v>542.75</v>
      </c>
      <c r="AI187" s="25">
        <f t="shared" si="53"/>
        <v>86</v>
      </c>
      <c r="AJ187" s="34">
        <v>3</v>
      </c>
      <c r="AK187" s="25">
        <v>83</v>
      </c>
      <c r="AL187" s="112">
        <f>(AH187*5)/100</f>
        <v>27.137499999999999</v>
      </c>
      <c r="AM187" s="35">
        <f t="shared" si="54"/>
        <v>84.154767388300328</v>
      </c>
      <c r="AN187" s="36">
        <f t="shared" si="55"/>
        <v>8</v>
      </c>
      <c r="AO187" s="35">
        <f t="shared" si="56"/>
        <v>15.845232611699679</v>
      </c>
      <c r="AP187" s="30">
        <f t="shared" si="57"/>
        <v>200.51352150140391</v>
      </c>
      <c r="AQ187" s="107">
        <f t="shared" si="58"/>
        <v>22.166395744052014</v>
      </c>
      <c r="AR187" s="109">
        <f t="shared" si="59"/>
        <v>88.945186549976967</v>
      </c>
      <c r="AS187" s="34">
        <f t="shared" si="60"/>
        <v>8</v>
      </c>
      <c r="AT187" s="37">
        <v>2</v>
      </c>
      <c r="AU187" s="38">
        <f t="shared" si="61"/>
        <v>14.777597162701344</v>
      </c>
      <c r="AV187" s="37">
        <v>1</v>
      </c>
      <c r="AW187" s="66"/>
      <c r="AX187" s="37">
        <v>3</v>
      </c>
      <c r="AY187" s="37">
        <f t="shared" si="74"/>
        <v>24</v>
      </c>
      <c r="AZ187" s="37">
        <v>4</v>
      </c>
      <c r="BA187" s="37">
        <f t="shared" si="71"/>
        <v>32</v>
      </c>
      <c r="BB187" s="37">
        <v>2</v>
      </c>
      <c r="BC187" s="37">
        <v>8</v>
      </c>
      <c r="BD187" s="37">
        <v>0</v>
      </c>
      <c r="BE187" s="56" t="s">
        <v>375</v>
      </c>
      <c r="BF187" s="56" t="s">
        <v>375</v>
      </c>
      <c r="BG187" s="128">
        <f t="shared" si="64"/>
        <v>31</v>
      </c>
      <c r="BH187" s="75">
        <v>141</v>
      </c>
      <c r="BI187" s="75">
        <v>183</v>
      </c>
    </row>
    <row r="188" spans="1:61" s="1" customFormat="1" x14ac:dyDescent="0.3">
      <c r="A188" s="28" t="s">
        <v>269</v>
      </c>
      <c r="B188" s="28" t="s">
        <v>270</v>
      </c>
      <c r="C188" s="29" t="s">
        <v>271</v>
      </c>
      <c r="D188" s="29" t="s">
        <v>273</v>
      </c>
      <c r="E188" s="102">
        <v>70223</v>
      </c>
      <c r="F188" s="31">
        <v>131.30000000000001</v>
      </c>
      <c r="G188" s="36">
        <f t="shared" si="50"/>
        <v>10</v>
      </c>
      <c r="H188" s="29" t="s">
        <v>350</v>
      </c>
      <c r="I188" s="69">
        <f t="shared" si="51"/>
        <v>8</v>
      </c>
      <c r="J188" s="32">
        <v>13</v>
      </c>
      <c r="K188" s="32">
        <v>1</v>
      </c>
      <c r="L188" s="32">
        <v>1</v>
      </c>
      <c r="M188" s="32">
        <v>1</v>
      </c>
      <c r="N188" s="32">
        <v>1</v>
      </c>
      <c r="O188" s="32">
        <v>0</v>
      </c>
      <c r="P188" s="32">
        <v>0</v>
      </c>
      <c r="Q188" s="32">
        <v>1</v>
      </c>
      <c r="R188" s="32">
        <v>0</v>
      </c>
      <c r="S188" s="32">
        <v>0</v>
      </c>
      <c r="T188" s="32">
        <v>0</v>
      </c>
      <c r="U188" s="33">
        <v>58170</v>
      </c>
      <c r="V188" s="32">
        <v>9</v>
      </c>
      <c r="W188" s="41">
        <v>0</v>
      </c>
      <c r="X188" s="41">
        <v>1</v>
      </c>
      <c r="Y188" s="41">
        <v>0</v>
      </c>
      <c r="Z188" s="41">
        <v>0</v>
      </c>
      <c r="AA188" s="41">
        <v>0</v>
      </c>
      <c r="AB188" s="41">
        <v>0</v>
      </c>
      <c r="AC188" s="32">
        <v>0</v>
      </c>
      <c r="AD188" s="32">
        <v>0</v>
      </c>
      <c r="AE188" s="32">
        <v>0</v>
      </c>
      <c r="AF188" s="42">
        <v>0</v>
      </c>
      <c r="AG188" s="31">
        <f t="shared" si="52"/>
        <v>10</v>
      </c>
      <c r="AH188" s="25">
        <f>+(U188*3)/100</f>
        <v>1745.1</v>
      </c>
      <c r="AI188" s="25">
        <f t="shared" si="53"/>
        <v>768</v>
      </c>
      <c r="AJ188" s="34">
        <v>11</v>
      </c>
      <c r="AK188" s="25">
        <v>757</v>
      </c>
      <c r="AL188" s="112">
        <f>(AH188*3)/100</f>
        <v>52.352999999999994</v>
      </c>
      <c r="AM188" s="35">
        <f t="shared" si="54"/>
        <v>55.991060684201479</v>
      </c>
      <c r="AN188" s="36">
        <f t="shared" si="55"/>
        <v>5</v>
      </c>
      <c r="AO188" s="35">
        <f t="shared" si="56"/>
        <v>44.008939315798521</v>
      </c>
      <c r="AP188" s="30">
        <f t="shared" si="57"/>
        <v>124.25416174187943</v>
      </c>
      <c r="AQ188" s="107">
        <f t="shared" si="58"/>
        <v>15.664383464107202</v>
      </c>
      <c r="AR188" s="109">
        <f t="shared" si="59"/>
        <v>87.393272591828548</v>
      </c>
      <c r="AS188" s="34">
        <f t="shared" si="60"/>
        <v>8</v>
      </c>
      <c r="AT188" s="37">
        <v>14</v>
      </c>
      <c r="AU188" s="38">
        <f t="shared" si="61"/>
        <v>19.936488045227346</v>
      </c>
      <c r="AV188" s="37">
        <v>2</v>
      </c>
      <c r="AW188" s="66"/>
      <c r="AX188" s="37">
        <v>18</v>
      </c>
      <c r="AY188" s="37">
        <f t="shared" si="74"/>
        <v>144</v>
      </c>
      <c r="AZ188" s="37">
        <v>30</v>
      </c>
      <c r="BA188" s="37">
        <f t="shared" si="71"/>
        <v>240</v>
      </c>
      <c r="BB188" s="37">
        <v>14</v>
      </c>
      <c r="BC188" s="37">
        <v>48</v>
      </c>
      <c r="BD188" s="37">
        <v>0</v>
      </c>
      <c r="BE188" s="56" t="s">
        <v>375</v>
      </c>
      <c r="BF188" s="56" t="s">
        <v>376</v>
      </c>
      <c r="BG188" s="128">
        <f t="shared" si="64"/>
        <v>31</v>
      </c>
      <c r="BH188" s="75">
        <v>341</v>
      </c>
      <c r="BI188" s="75">
        <v>507</v>
      </c>
    </row>
    <row r="189" spans="1:61" s="1" customFormat="1" x14ac:dyDescent="0.3">
      <c r="A189" s="28" t="s">
        <v>269</v>
      </c>
      <c r="B189" s="28" t="s">
        <v>276</v>
      </c>
      <c r="C189" s="29" t="s">
        <v>276</v>
      </c>
      <c r="D189" s="29" t="s">
        <v>338</v>
      </c>
      <c r="E189" s="102">
        <v>57394</v>
      </c>
      <c r="F189" s="31">
        <v>204</v>
      </c>
      <c r="G189" s="36">
        <f t="shared" si="50"/>
        <v>10</v>
      </c>
      <c r="H189" s="29" t="s">
        <v>351</v>
      </c>
      <c r="I189" s="69">
        <f t="shared" si="51"/>
        <v>5</v>
      </c>
      <c r="J189" s="32">
        <v>3</v>
      </c>
      <c r="K189" s="32">
        <v>1</v>
      </c>
      <c r="L189" s="32">
        <v>1</v>
      </c>
      <c r="M189" s="32">
        <v>1</v>
      </c>
      <c r="N189" s="32">
        <v>1</v>
      </c>
      <c r="O189" s="32">
        <v>1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3">
        <v>62572</v>
      </c>
      <c r="V189" s="32">
        <v>30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32">
        <v>0</v>
      </c>
      <c r="AC189" s="32">
        <v>0</v>
      </c>
      <c r="AD189" s="32">
        <v>0</v>
      </c>
      <c r="AE189" s="32">
        <v>0</v>
      </c>
      <c r="AF189" s="42">
        <v>0</v>
      </c>
      <c r="AG189" s="31">
        <f t="shared" si="52"/>
        <v>30</v>
      </c>
      <c r="AH189" s="25">
        <f>+(U189*3)/100</f>
        <v>1877.16</v>
      </c>
      <c r="AI189" s="25">
        <f t="shared" si="53"/>
        <v>1145</v>
      </c>
      <c r="AJ189" s="34">
        <v>19</v>
      </c>
      <c r="AK189" s="25">
        <v>1126</v>
      </c>
      <c r="AL189" s="112">
        <f>(AH189*3)/100</f>
        <v>56.314800000000005</v>
      </c>
      <c r="AM189" s="35">
        <f t="shared" si="54"/>
        <v>39.003601184768485</v>
      </c>
      <c r="AN189" s="36">
        <f t="shared" si="55"/>
        <v>3</v>
      </c>
      <c r="AO189" s="35">
        <f t="shared" si="56"/>
        <v>60.996398815231515</v>
      </c>
      <c r="AP189" s="30">
        <f t="shared" si="57"/>
        <v>163.5327734606405</v>
      </c>
      <c r="AQ189" s="107">
        <f t="shared" si="58"/>
        <v>33.104505697459665</v>
      </c>
      <c r="AR189" s="109">
        <f t="shared" si="59"/>
        <v>79.756653668307436</v>
      </c>
      <c r="AS189" s="34">
        <f t="shared" si="60"/>
        <v>8</v>
      </c>
      <c r="AT189" s="37">
        <v>20</v>
      </c>
      <c r="AU189" s="38">
        <f t="shared" si="61"/>
        <v>34.846848102589121</v>
      </c>
      <c r="AV189" s="48">
        <v>1</v>
      </c>
      <c r="AW189" s="67"/>
      <c r="AX189" s="48">
        <v>11</v>
      </c>
      <c r="AY189" s="37">
        <f t="shared" si="74"/>
        <v>88</v>
      </c>
      <c r="AZ189" s="48">
        <v>9</v>
      </c>
      <c r="BA189" s="37">
        <f t="shared" ref="BA189:BA220" si="77">+AZ189*8</f>
        <v>72</v>
      </c>
      <c r="BB189" s="48">
        <v>2</v>
      </c>
      <c r="BC189" s="48">
        <v>15</v>
      </c>
      <c r="BD189" s="48">
        <v>5</v>
      </c>
      <c r="BE189" s="122" t="s">
        <v>375</v>
      </c>
      <c r="BF189" s="122" t="s">
        <v>375</v>
      </c>
      <c r="BG189" s="128">
        <f t="shared" si="64"/>
        <v>31</v>
      </c>
      <c r="BH189" s="75">
        <v>45</v>
      </c>
      <c r="BI189" s="75">
        <v>799</v>
      </c>
    </row>
    <row r="190" spans="1:61" s="1" customFormat="1" x14ac:dyDescent="0.3">
      <c r="A190" s="28" t="s">
        <v>269</v>
      </c>
      <c r="B190" s="28" t="s">
        <v>276</v>
      </c>
      <c r="C190" s="29" t="s">
        <v>331</v>
      </c>
      <c r="D190" s="29" t="s">
        <v>336</v>
      </c>
      <c r="E190" s="102">
        <v>5571</v>
      </c>
      <c r="F190" s="31">
        <v>44.8</v>
      </c>
      <c r="G190" s="36">
        <f t="shared" si="50"/>
        <v>3</v>
      </c>
      <c r="H190" s="29" t="s">
        <v>349</v>
      </c>
      <c r="I190" s="69">
        <f t="shared" si="51"/>
        <v>10</v>
      </c>
      <c r="J190" s="32">
        <v>2</v>
      </c>
      <c r="K190" s="32">
        <v>1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3">
        <v>6579</v>
      </c>
      <c r="V190" s="32">
        <v>0</v>
      </c>
      <c r="W190" s="32">
        <v>0</v>
      </c>
      <c r="X190" s="32">
        <v>0</v>
      </c>
      <c r="Y190" s="32">
        <v>0</v>
      </c>
      <c r="Z190" s="32">
        <v>0</v>
      </c>
      <c r="AA190" s="32">
        <v>0</v>
      </c>
      <c r="AB190" s="32">
        <v>0</v>
      </c>
      <c r="AC190" s="32">
        <v>0</v>
      </c>
      <c r="AD190" s="32">
        <v>0</v>
      </c>
      <c r="AE190" s="32">
        <v>0</v>
      </c>
      <c r="AF190" s="42">
        <v>0</v>
      </c>
      <c r="AG190" s="31">
        <f t="shared" si="52"/>
        <v>0</v>
      </c>
      <c r="AH190" s="25">
        <f>+(U190*3)/100</f>
        <v>197.37</v>
      </c>
      <c r="AI190" s="25">
        <f t="shared" si="53"/>
        <v>34</v>
      </c>
      <c r="AJ190" s="34">
        <v>0</v>
      </c>
      <c r="AK190" s="25">
        <v>34</v>
      </c>
      <c r="AL190" s="112">
        <f>(AH190*3)/100</f>
        <v>5.9211</v>
      </c>
      <c r="AM190" s="35">
        <f t="shared" si="54"/>
        <v>82.773471145564173</v>
      </c>
      <c r="AN190" s="36">
        <f t="shared" si="55"/>
        <v>8</v>
      </c>
      <c r="AO190" s="35">
        <f t="shared" si="56"/>
        <v>17.226528854435831</v>
      </c>
      <c r="AP190" s="30">
        <f t="shared" si="57"/>
        <v>177.14054927302101</v>
      </c>
      <c r="AQ190" s="107">
        <f t="shared" si="58"/>
        <v>0</v>
      </c>
      <c r="AR190" s="109">
        <f t="shared" si="59"/>
        <v>100</v>
      </c>
      <c r="AS190" s="34">
        <f t="shared" si="60"/>
        <v>10</v>
      </c>
      <c r="AT190" s="37">
        <v>0</v>
      </c>
      <c r="AU190" s="38">
        <f t="shared" si="61"/>
        <v>0</v>
      </c>
      <c r="AV190" s="48">
        <v>0</v>
      </c>
      <c r="AW190" s="67" t="s">
        <v>373</v>
      </c>
      <c r="AX190" s="48">
        <v>2</v>
      </c>
      <c r="AY190" s="37">
        <f t="shared" si="74"/>
        <v>16</v>
      </c>
      <c r="AZ190" s="48">
        <v>4</v>
      </c>
      <c r="BA190" s="37">
        <f t="shared" si="77"/>
        <v>32</v>
      </c>
      <c r="BB190" s="48">
        <v>0</v>
      </c>
      <c r="BC190" s="48">
        <v>7</v>
      </c>
      <c r="BD190" s="48">
        <v>0</v>
      </c>
      <c r="BE190" s="122" t="s">
        <v>375</v>
      </c>
      <c r="BF190" s="122" t="s">
        <v>376</v>
      </c>
      <c r="BG190" s="128">
        <f t="shared" si="64"/>
        <v>31</v>
      </c>
      <c r="BH190" s="75">
        <v>27</v>
      </c>
      <c r="BI190" s="75">
        <v>78</v>
      </c>
    </row>
    <row r="191" spans="1:61" s="1" customFormat="1" x14ac:dyDescent="0.3">
      <c r="A191" s="28" t="s">
        <v>269</v>
      </c>
      <c r="B191" s="28" t="s">
        <v>282</v>
      </c>
      <c r="C191" s="29" t="s">
        <v>287</v>
      </c>
      <c r="D191" s="29" t="s">
        <v>288</v>
      </c>
      <c r="E191" s="102">
        <v>54981</v>
      </c>
      <c r="F191" s="31">
        <v>1586.5</v>
      </c>
      <c r="G191" s="36">
        <f t="shared" si="50"/>
        <v>10</v>
      </c>
      <c r="H191" s="29" t="s">
        <v>352</v>
      </c>
      <c r="I191" s="69">
        <f t="shared" si="51"/>
        <v>3</v>
      </c>
      <c r="J191" s="32">
        <v>1</v>
      </c>
      <c r="K191" s="32">
        <v>1</v>
      </c>
      <c r="L191" s="32">
        <v>1</v>
      </c>
      <c r="M191" s="32">
        <v>1</v>
      </c>
      <c r="N191" s="32">
        <v>1</v>
      </c>
      <c r="O191" s="32">
        <v>1</v>
      </c>
      <c r="P191" s="32">
        <v>1</v>
      </c>
      <c r="Q191" s="32">
        <v>0</v>
      </c>
      <c r="R191" s="32">
        <v>0</v>
      </c>
      <c r="S191" s="32">
        <v>0</v>
      </c>
      <c r="T191" s="32">
        <v>0</v>
      </c>
      <c r="U191" s="33">
        <v>39797</v>
      </c>
      <c r="V191" s="32">
        <v>21</v>
      </c>
      <c r="W191" s="46">
        <v>0</v>
      </c>
      <c r="X191" s="46">
        <v>1</v>
      </c>
      <c r="Y191" s="46">
        <v>0</v>
      </c>
      <c r="Z191" s="46">
        <v>0</v>
      </c>
      <c r="AA191" s="46">
        <v>1</v>
      </c>
      <c r="AB191" s="46">
        <v>0</v>
      </c>
      <c r="AC191" s="46">
        <v>0</v>
      </c>
      <c r="AD191" s="46">
        <v>0</v>
      </c>
      <c r="AE191" s="46">
        <v>0</v>
      </c>
      <c r="AF191" s="42">
        <v>0</v>
      </c>
      <c r="AG191" s="31">
        <f t="shared" si="52"/>
        <v>23</v>
      </c>
      <c r="AH191" s="25">
        <f>+(U191*3)/100</f>
        <v>1193.9100000000001</v>
      </c>
      <c r="AI191" s="25">
        <f t="shared" si="53"/>
        <v>970</v>
      </c>
      <c r="AJ191" s="34">
        <v>18</v>
      </c>
      <c r="AK191" s="25">
        <v>952</v>
      </c>
      <c r="AL191" s="112">
        <f>(AH191*3)/100</f>
        <v>35.817300000000003</v>
      </c>
      <c r="AM191" s="35">
        <f t="shared" si="54"/>
        <v>18.754344967376106</v>
      </c>
      <c r="AN191" s="36">
        <f t="shared" si="55"/>
        <v>3</v>
      </c>
      <c r="AO191" s="35">
        <f t="shared" si="56"/>
        <v>81.245655032623901</v>
      </c>
      <c r="AP191" s="30">
        <f t="shared" si="57"/>
        <v>108.57478037867628</v>
      </c>
      <c r="AQ191" s="107">
        <f t="shared" si="58"/>
        <v>32.738582419381238</v>
      </c>
      <c r="AR191" s="109">
        <f t="shared" si="59"/>
        <v>69.84697338995403</v>
      </c>
      <c r="AS191" s="34">
        <f t="shared" si="60"/>
        <v>5</v>
      </c>
      <c r="AT191" s="37">
        <v>5</v>
      </c>
      <c r="AU191" s="38">
        <f t="shared" si="61"/>
        <v>9.0940506720503436</v>
      </c>
      <c r="AV191" s="37">
        <v>2</v>
      </c>
      <c r="AW191" s="66"/>
      <c r="AX191" s="37">
        <v>56</v>
      </c>
      <c r="AY191" s="37">
        <f t="shared" si="74"/>
        <v>448</v>
      </c>
      <c r="AZ191" s="37">
        <v>7</v>
      </c>
      <c r="BA191" s="37">
        <f t="shared" si="77"/>
        <v>56</v>
      </c>
      <c r="BB191" s="37">
        <v>14</v>
      </c>
      <c r="BC191" s="37">
        <v>8</v>
      </c>
      <c r="BD191" s="37">
        <v>10</v>
      </c>
      <c r="BE191" s="56" t="s">
        <v>375</v>
      </c>
      <c r="BF191" s="56" t="s">
        <v>376</v>
      </c>
      <c r="BG191" s="128">
        <f t="shared" si="64"/>
        <v>31</v>
      </c>
      <c r="BH191" s="75">
        <v>448</v>
      </c>
      <c r="BI191" s="75">
        <v>396</v>
      </c>
    </row>
    <row r="192" spans="1:61" s="1" customFormat="1" x14ac:dyDescent="0.3">
      <c r="A192" s="28" t="s">
        <v>269</v>
      </c>
      <c r="B192" s="28" t="s">
        <v>282</v>
      </c>
      <c r="C192" s="29" t="s">
        <v>287</v>
      </c>
      <c r="D192" s="29" t="s">
        <v>291</v>
      </c>
      <c r="E192" s="102">
        <v>13755</v>
      </c>
      <c r="F192" s="31">
        <v>388.6</v>
      </c>
      <c r="G192" s="36">
        <f t="shared" si="50"/>
        <v>10</v>
      </c>
      <c r="H192" s="29" t="s">
        <v>352</v>
      </c>
      <c r="I192" s="69">
        <f t="shared" si="51"/>
        <v>3</v>
      </c>
      <c r="J192" s="32">
        <v>2</v>
      </c>
      <c r="K192" s="32">
        <v>1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3">
        <v>7077</v>
      </c>
      <c r="V192" s="32">
        <v>0</v>
      </c>
      <c r="W192" s="32">
        <v>0</v>
      </c>
      <c r="X192" s="32">
        <v>1</v>
      </c>
      <c r="Y192" s="32">
        <v>0</v>
      </c>
      <c r="Z192" s="32">
        <v>0</v>
      </c>
      <c r="AA192" s="32">
        <v>0</v>
      </c>
      <c r="AB192" s="32">
        <v>0</v>
      </c>
      <c r="AC192" s="32">
        <v>0</v>
      </c>
      <c r="AD192" s="32">
        <v>0</v>
      </c>
      <c r="AE192" s="32">
        <v>0</v>
      </c>
      <c r="AF192" s="42">
        <v>0</v>
      </c>
      <c r="AG192" s="31">
        <f t="shared" si="52"/>
        <v>1</v>
      </c>
      <c r="AH192" s="25">
        <f>+(U192*3)/100</f>
        <v>212.31</v>
      </c>
      <c r="AI192" s="25">
        <f t="shared" si="53"/>
        <v>112</v>
      </c>
      <c r="AJ192" s="34">
        <v>0</v>
      </c>
      <c r="AK192" s="25">
        <v>112</v>
      </c>
      <c r="AL192" s="112">
        <f>(AH192*3)/100</f>
        <v>6.3693000000000008</v>
      </c>
      <c r="AM192" s="35">
        <f t="shared" si="54"/>
        <v>47.246950214309265</v>
      </c>
      <c r="AN192" s="36">
        <f t="shared" si="55"/>
        <v>3</v>
      </c>
      <c r="AO192" s="35">
        <f t="shared" si="56"/>
        <v>52.753049785690735</v>
      </c>
      <c r="AP192" s="30">
        <f t="shared" si="57"/>
        <v>77.175572519083971</v>
      </c>
      <c r="AQ192" s="107">
        <f t="shared" si="58"/>
        <v>0</v>
      </c>
      <c r="AR192" s="109">
        <f t="shared" si="59"/>
        <v>100</v>
      </c>
      <c r="AS192" s="34">
        <f t="shared" si="60"/>
        <v>10</v>
      </c>
      <c r="AT192" s="37">
        <v>1</v>
      </c>
      <c r="AU192" s="38">
        <f t="shared" si="61"/>
        <v>7.2700836059614682</v>
      </c>
      <c r="AV192" s="37">
        <v>1</v>
      </c>
      <c r="AW192" s="66"/>
      <c r="AX192" s="37">
        <v>1</v>
      </c>
      <c r="AY192" s="37">
        <f t="shared" si="74"/>
        <v>8</v>
      </c>
      <c r="AZ192" s="37">
        <v>9</v>
      </c>
      <c r="BA192" s="37">
        <f t="shared" si="77"/>
        <v>72</v>
      </c>
      <c r="BB192" s="37">
        <v>2</v>
      </c>
      <c r="BC192" s="37">
        <v>9</v>
      </c>
      <c r="BD192" s="37">
        <v>5</v>
      </c>
      <c r="BE192" s="56" t="s">
        <v>375</v>
      </c>
      <c r="BF192" s="56" t="s">
        <v>376</v>
      </c>
      <c r="BG192" s="128">
        <f t="shared" si="64"/>
        <v>31</v>
      </c>
      <c r="BH192" s="75">
        <v>43</v>
      </c>
      <c r="BI192" s="75">
        <v>89</v>
      </c>
    </row>
    <row r="193" spans="1:61" s="1" customFormat="1" x14ac:dyDescent="0.3">
      <c r="A193" s="28" t="s">
        <v>269</v>
      </c>
      <c r="B193" s="28" t="s">
        <v>303</v>
      </c>
      <c r="C193" s="29" t="s">
        <v>306</v>
      </c>
      <c r="D193" s="29" t="s">
        <v>310</v>
      </c>
      <c r="E193" s="102">
        <v>7949</v>
      </c>
      <c r="F193" s="31">
        <v>195.1</v>
      </c>
      <c r="G193" s="36">
        <f t="shared" si="50"/>
        <v>10</v>
      </c>
      <c r="H193" s="29" t="s">
        <v>352</v>
      </c>
      <c r="I193" s="69">
        <f t="shared" si="51"/>
        <v>3</v>
      </c>
      <c r="J193" s="32">
        <v>3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3">
        <v>5486</v>
      </c>
      <c r="V193" s="32">
        <v>2</v>
      </c>
      <c r="W193" s="32">
        <v>0</v>
      </c>
      <c r="X193" s="32">
        <v>0</v>
      </c>
      <c r="Y193" s="32">
        <v>0</v>
      </c>
      <c r="Z193" s="32">
        <v>0</v>
      </c>
      <c r="AA193" s="32">
        <v>0</v>
      </c>
      <c r="AB193" s="32">
        <v>0</v>
      </c>
      <c r="AC193" s="32">
        <v>0</v>
      </c>
      <c r="AD193" s="32">
        <v>0</v>
      </c>
      <c r="AE193" s="32">
        <v>0</v>
      </c>
      <c r="AF193" s="42">
        <v>0</v>
      </c>
      <c r="AG193" s="31">
        <f t="shared" si="52"/>
        <v>2</v>
      </c>
      <c r="AH193" s="25">
        <f>+(U193*5)/100</f>
        <v>274.3</v>
      </c>
      <c r="AI193" s="25">
        <f t="shared" si="53"/>
        <v>104</v>
      </c>
      <c r="AJ193" s="34">
        <v>1</v>
      </c>
      <c r="AK193" s="25">
        <v>103</v>
      </c>
      <c r="AL193" s="112">
        <f>(AH193*5)/100</f>
        <v>13.715</v>
      </c>
      <c r="AM193" s="35">
        <f t="shared" si="54"/>
        <v>62.085308056872037</v>
      </c>
      <c r="AN193" s="36">
        <f t="shared" si="55"/>
        <v>5</v>
      </c>
      <c r="AO193" s="35">
        <f t="shared" si="56"/>
        <v>37.914691943127963</v>
      </c>
      <c r="AP193" s="30">
        <f t="shared" si="57"/>
        <v>172.53742609133226</v>
      </c>
      <c r="AQ193" s="107">
        <f t="shared" si="58"/>
        <v>12.580198767140521</v>
      </c>
      <c r="AR193" s="109">
        <f t="shared" si="59"/>
        <v>92.708713087860005</v>
      </c>
      <c r="AS193" s="34">
        <f t="shared" si="60"/>
        <v>8</v>
      </c>
      <c r="AT193" s="37">
        <v>1</v>
      </c>
      <c r="AU193" s="38">
        <f t="shared" si="61"/>
        <v>12.580198767140521</v>
      </c>
      <c r="AV193" s="37">
        <v>0</v>
      </c>
      <c r="AW193" s="66"/>
      <c r="AX193" s="37">
        <v>1</v>
      </c>
      <c r="AY193" s="37">
        <f t="shared" si="74"/>
        <v>8</v>
      </c>
      <c r="AZ193" s="37">
        <v>2</v>
      </c>
      <c r="BA193" s="37">
        <f t="shared" si="77"/>
        <v>16</v>
      </c>
      <c r="BB193" s="37">
        <v>0</v>
      </c>
      <c r="BC193" s="37">
        <v>5</v>
      </c>
      <c r="BD193" s="37">
        <v>5</v>
      </c>
      <c r="BE193" s="56" t="s">
        <v>375</v>
      </c>
      <c r="BF193" s="56" t="s">
        <v>376</v>
      </c>
      <c r="BG193" s="128">
        <f t="shared" si="64"/>
        <v>31</v>
      </c>
      <c r="BH193" s="75">
        <v>44</v>
      </c>
      <c r="BI193" s="75">
        <v>74</v>
      </c>
    </row>
    <row r="194" spans="1:61" s="1" customFormat="1" x14ac:dyDescent="0.3">
      <c r="A194" s="28" t="s">
        <v>269</v>
      </c>
      <c r="B194" s="28" t="s">
        <v>303</v>
      </c>
      <c r="C194" s="29" t="s">
        <v>315</v>
      </c>
      <c r="D194" s="29" t="s">
        <v>318</v>
      </c>
      <c r="E194" s="102">
        <v>21663</v>
      </c>
      <c r="F194" s="31">
        <v>207.5</v>
      </c>
      <c r="G194" s="36">
        <f t="shared" si="50"/>
        <v>10</v>
      </c>
      <c r="H194" s="29" t="s">
        <v>352</v>
      </c>
      <c r="I194" s="69">
        <f t="shared" si="51"/>
        <v>3</v>
      </c>
      <c r="J194" s="32">
        <v>3</v>
      </c>
      <c r="K194" s="32">
        <v>1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3">
        <v>16944</v>
      </c>
      <c r="V194" s="32">
        <v>7</v>
      </c>
      <c r="W194" s="32">
        <v>0</v>
      </c>
      <c r="X194" s="32">
        <v>0</v>
      </c>
      <c r="Y194" s="32">
        <v>0</v>
      </c>
      <c r="Z194" s="32">
        <v>0</v>
      </c>
      <c r="AA194" s="32">
        <v>0</v>
      </c>
      <c r="AB194" s="32">
        <v>0</v>
      </c>
      <c r="AC194" s="32">
        <v>0</v>
      </c>
      <c r="AD194" s="32">
        <v>0</v>
      </c>
      <c r="AE194" s="32">
        <v>0</v>
      </c>
      <c r="AF194" s="42">
        <v>0</v>
      </c>
      <c r="AG194" s="31">
        <f t="shared" si="52"/>
        <v>7</v>
      </c>
      <c r="AH194" s="25">
        <f>+(U194*5)/100</f>
        <v>847.2</v>
      </c>
      <c r="AI194" s="25">
        <f t="shared" si="53"/>
        <v>321</v>
      </c>
      <c r="AJ194" s="34">
        <v>4</v>
      </c>
      <c r="AK194" s="25">
        <v>317</v>
      </c>
      <c r="AL194" s="112">
        <f>(AH194*5)/100</f>
        <v>42.36</v>
      </c>
      <c r="AM194" s="35">
        <f t="shared" si="54"/>
        <v>62.110481586402265</v>
      </c>
      <c r="AN194" s="36">
        <f t="shared" si="55"/>
        <v>5</v>
      </c>
      <c r="AO194" s="35">
        <f t="shared" si="56"/>
        <v>37.889518413597735</v>
      </c>
      <c r="AP194" s="30">
        <f t="shared" si="57"/>
        <v>195.54078382495501</v>
      </c>
      <c r="AQ194" s="107">
        <f t="shared" si="58"/>
        <v>18.464663250703964</v>
      </c>
      <c r="AR194" s="109">
        <f t="shared" si="59"/>
        <v>90.557129367327661</v>
      </c>
      <c r="AS194" s="34">
        <f t="shared" si="60"/>
        <v>8</v>
      </c>
      <c r="AT194" s="37">
        <v>8</v>
      </c>
      <c r="AU194" s="38">
        <f t="shared" si="61"/>
        <v>36.929326501407928</v>
      </c>
      <c r="AV194" s="37">
        <v>1</v>
      </c>
      <c r="AW194" s="66"/>
      <c r="AX194" s="37">
        <v>2</v>
      </c>
      <c r="AY194" s="37">
        <f t="shared" si="74"/>
        <v>16</v>
      </c>
      <c r="AZ194" s="37">
        <v>7</v>
      </c>
      <c r="BA194" s="37">
        <f t="shared" si="77"/>
        <v>56</v>
      </c>
      <c r="BB194" s="37">
        <v>1</v>
      </c>
      <c r="BC194" s="37">
        <v>11</v>
      </c>
      <c r="BD194" s="37">
        <v>5</v>
      </c>
      <c r="BE194" s="37" t="s">
        <v>375</v>
      </c>
      <c r="BF194" s="37" t="s">
        <v>376</v>
      </c>
      <c r="BG194" s="128">
        <f t="shared" si="64"/>
        <v>31</v>
      </c>
      <c r="BH194" s="75">
        <v>121</v>
      </c>
      <c r="BI194" s="75">
        <v>144</v>
      </c>
    </row>
    <row r="195" spans="1:61" s="1" customFormat="1" x14ac:dyDescent="0.3">
      <c r="A195" s="28" t="s">
        <v>269</v>
      </c>
      <c r="B195" s="28" t="s">
        <v>303</v>
      </c>
      <c r="C195" s="29" t="s">
        <v>315</v>
      </c>
      <c r="D195" s="29" t="s">
        <v>319</v>
      </c>
      <c r="E195" s="102">
        <v>27177</v>
      </c>
      <c r="F195" s="31">
        <v>223.9</v>
      </c>
      <c r="G195" s="36">
        <f t="shared" si="50"/>
        <v>10</v>
      </c>
      <c r="H195" s="29" t="s">
        <v>352</v>
      </c>
      <c r="I195" s="69">
        <f t="shared" si="51"/>
        <v>3</v>
      </c>
      <c r="J195" s="32">
        <v>5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3">
        <v>19580</v>
      </c>
      <c r="V195" s="32">
        <v>11</v>
      </c>
      <c r="W195" s="32">
        <v>0</v>
      </c>
      <c r="X195" s="32">
        <v>0</v>
      </c>
      <c r="Y195" s="32">
        <v>0</v>
      </c>
      <c r="Z195" s="32">
        <v>0</v>
      </c>
      <c r="AA195" s="32">
        <v>0</v>
      </c>
      <c r="AB195" s="32">
        <v>0</v>
      </c>
      <c r="AC195" s="32">
        <v>0</v>
      </c>
      <c r="AD195" s="32">
        <v>0</v>
      </c>
      <c r="AE195" s="32">
        <v>0</v>
      </c>
      <c r="AF195" s="42">
        <v>0</v>
      </c>
      <c r="AG195" s="31">
        <f t="shared" si="52"/>
        <v>11</v>
      </c>
      <c r="AH195" s="25">
        <f>+(U195*5)/100</f>
        <v>979</v>
      </c>
      <c r="AI195" s="25">
        <f t="shared" si="53"/>
        <v>262</v>
      </c>
      <c r="AJ195" s="34">
        <v>7</v>
      </c>
      <c r="AK195" s="25">
        <v>255</v>
      </c>
      <c r="AL195" s="112">
        <f>(AH195*5)/100</f>
        <v>48.95</v>
      </c>
      <c r="AM195" s="35">
        <f t="shared" si="54"/>
        <v>73.237997957099083</v>
      </c>
      <c r="AN195" s="36">
        <f t="shared" si="55"/>
        <v>5</v>
      </c>
      <c r="AO195" s="35">
        <f t="shared" si="56"/>
        <v>26.762002042900917</v>
      </c>
      <c r="AP195" s="30">
        <f t="shared" si="57"/>
        <v>180.11553887478385</v>
      </c>
      <c r="AQ195" s="107">
        <f t="shared" si="58"/>
        <v>25.757073996394009</v>
      </c>
      <c r="AR195" s="109">
        <f t="shared" si="59"/>
        <v>85.699693564862102</v>
      </c>
      <c r="AS195" s="34">
        <f t="shared" si="60"/>
        <v>8</v>
      </c>
      <c r="AT195" s="37">
        <v>6</v>
      </c>
      <c r="AU195" s="38">
        <f t="shared" si="61"/>
        <v>22.077491996909153</v>
      </c>
      <c r="AV195" s="37">
        <v>0</v>
      </c>
      <c r="AW195" s="66"/>
      <c r="AX195" s="37">
        <v>1</v>
      </c>
      <c r="AY195" s="37">
        <f t="shared" si="74"/>
        <v>8</v>
      </c>
      <c r="AZ195" s="37">
        <v>8</v>
      </c>
      <c r="BA195" s="37">
        <f t="shared" si="77"/>
        <v>64</v>
      </c>
      <c r="BB195" s="37">
        <v>0</v>
      </c>
      <c r="BC195" s="37">
        <v>18</v>
      </c>
      <c r="BD195" s="37">
        <v>5</v>
      </c>
      <c r="BE195" s="56" t="s">
        <v>375</v>
      </c>
      <c r="BF195" s="56" t="s">
        <v>376</v>
      </c>
      <c r="BG195" s="128">
        <f t="shared" si="64"/>
        <v>31</v>
      </c>
      <c r="BH195" s="75">
        <v>165</v>
      </c>
      <c r="BI195" s="75">
        <v>362</v>
      </c>
    </row>
    <row r="196" spans="1:61" s="1" customFormat="1" x14ac:dyDescent="0.3">
      <c r="A196" s="28" t="s">
        <v>269</v>
      </c>
      <c r="B196" s="28" t="s">
        <v>303</v>
      </c>
      <c r="C196" s="29" t="s">
        <v>320</v>
      </c>
      <c r="D196" s="29" t="s">
        <v>324</v>
      </c>
      <c r="E196" s="102">
        <v>41528</v>
      </c>
      <c r="F196" s="31">
        <v>341.8</v>
      </c>
      <c r="G196" s="36">
        <f t="shared" si="50"/>
        <v>10</v>
      </c>
      <c r="H196" s="29" t="s">
        <v>352</v>
      </c>
      <c r="I196" s="69">
        <f t="shared" si="51"/>
        <v>3</v>
      </c>
      <c r="J196" s="32">
        <v>4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1</v>
      </c>
      <c r="S196" s="32">
        <v>0</v>
      </c>
      <c r="T196" s="32">
        <v>0</v>
      </c>
      <c r="U196" s="33">
        <v>22518</v>
      </c>
      <c r="V196" s="32">
        <v>9</v>
      </c>
      <c r="W196" s="32">
        <v>0</v>
      </c>
      <c r="X196" s="32">
        <v>0</v>
      </c>
      <c r="Y196" s="32">
        <v>0</v>
      </c>
      <c r="Z196" s="32">
        <v>0</v>
      </c>
      <c r="AA196" s="32">
        <v>0</v>
      </c>
      <c r="AB196" s="32">
        <v>0</v>
      </c>
      <c r="AC196" s="32">
        <v>0</v>
      </c>
      <c r="AD196" s="32">
        <v>0</v>
      </c>
      <c r="AE196" s="32">
        <v>0</v>
      </c>
      <c r="AF196" s="42">
        <v>0</v>
      </c>
      <c r="AG196" s="31">
        <f t="shared" si="52"/>
        <v>9</v>
      </c>
      <c r="AH196" s="25">
        <f>+(U196*5)/100</f>
        <v>1125.9000000000001</v>
      </c>
      <c r="AI196" s="25">
        <f t="shared" si="53"/>
        <v>336</v>
      </c>
      <c r="AJ196" s="34">
        <v>5</v>
      </c>
      <c r="AK196" s="25">
        <v>331</v>
      </c>
      <c r="AL196" s="112">
        <f>(AH196*5)/100</f>
        <v>56.295000000000002</v>
      </c>
      <c r="AM196" s="35">
        <f t="shared" si="54"/>
        <v>70.157207567279514</v>
      </c>
      <c r="AN196" s="36">
        <f t="shared" si="55"/>
        <v>5</v>
      </c>
      <c r="AO196" s="35">
        <f t="shared" si="56"/>
        <v>29.84279243272049</v>
      </c>
      <c r="AP196" s="30">
        <f t="shared" si="57"/>
        <v>135.55914082065115</v>
      </c>
      <c r="AQ196" s="107">
        <f t="shared" si="58"/>
        <v>12.04006935079946</v>
      </c>
      <c r="AR196" s="109">
        <f t="shared" si="59"/>
        <v>91.118216537880812</v>
      </c>
      <c r="AS196" s="34">
        <f t="shared" si="60"/>
        <v>8</v>
      </c>
      <c r="AT196" s="37">
        <v>2</v>
      </c>
      <c r="AU196" s="38">
        <f t="shared" si="61"/>
        <v>4.8160277403197842</v>
      </c>
      <c r="AV196" s="37">
        <v>1</v>
      </c>
      <c r="AW196" s="66"/>
      <c r="AX196" s="37">
        <v>2</v>
      </c>
      <c r="AY196" s="37">
        <f t="shared" si="74"/>
        <v>16</v>
      </c>
      <c r="AZ196" s="37">
        <v>7</v>
      </c>
      <c r="BA196" s="37">
        <f t="shared" si="77"/>
        <v>56</v>
      </c>
      <c r="BB196" s="37">
        <v>1</v>
      </c>
      <c r="BC196" s="37">
        <v>26</v>
      </c>
      <c r="BD196" s="37">
        <v>5</v>
      </c>
      <c r="BE196" s="56" t="s">
        <v>375</v>
      </c>
      <c r="BF196" s="56" t="s">
        <v>376</v>
      </c>
      <c r="BG196" s="128">
        <f t="shared" si="64"/>
        <v>31</v>
      </c>
      <c r="BH196" s="75">
        <v>344</v>
      </c>
      <c r="BI196" s="75">
        <v>546</v>
      </c>
    </row>
    <row r="197" spans="1:61" s="1" customFormat="1" x14ac:dyDescent="0.3">
      <c r="A197" s="28" t="s">
        <v>269</v>
      </c>
      <c r="B197" s="28" t="s">
        <v>303</v>
      </c>
      <c r="C197" s="29" t="s">
        <v>328</v>
      </c>
      <c r="D197" s="29" t="s">
        <v>330</v>
      </c>
      <c r="E197" s="102">
        <v>67672</v>
      </c>
      <c r="F197" s="31">
        <v>210.6</v>
      </c>
      <c r="G197" s="36">
        <f t="shared" si="50"/>
        <v>10</v>
      </c>
      <c r="H197" s="29" t="s">
        <v>352</v>
      </c>
      <c r="I197" s="69">
        <f t="shared" si="51"/>
        <v>3</v>
      </c>
      <c r="J197" s="32">
        <v>6</v>
      </c>
      <c r="K197" s="32">
        <v>1</v>
      </c>
      <c r="L197" s="32">
        <v>1</v>
      </c>
      <c r="M197" s="32">
        <v>1</v>
      </c>
      <c r="N197" s="32">
        <v>1</v>
      </c>
      <c r="O197" s="32">
        <v>1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3">
        <v>58226</v>
      </c>
      <c r="V197" s="32">
        <v>24</v>
      </c>
      <c r="W197" s="32">
        <v>0</v>
      </c>
      <c r="X197" s="32">
        <v>1</v>
      </c>
      <c r="Y197" s="32">
        <v>0</v>
      </c>
      <c r="Z197" s="32">
        <v>1</v>
      </c>
      <c r="AA197" s="32">
        <v>0</v>
      </c>
      <c r="AB197" s="32">
        <v>0</v>
      </c>
      <c r="AC197" s="32">
        <v>0</v>
      </c>
      <c r="AD197" s="32">
        <v>0</v>
      </c>
      <c r="AE197" s="32">
        <v>0</v>
      </c>
      <c r="AF197" s="42">
        <v>0</v>
      </c>
      <c r="AG197" s="31">
        <f t="shared" si="52"/>
        <v>26</v>
      </c>
      <c r="AH197" s="25">
        <f>+(U197*5)/100</f>
        <v>2911.3</v>
      </c>
      <c r="AI197" s="25">
        <f t="shared" si="53"/>
        <v>903</v>
      </c>
      <c r="AJ197" s="34">
        <v>28</v>
      </c>
      <c r="AK197" s="25">
        <v>875</v>
      </c>
      <c r="AL197" s="112">
        <f>(AH197*5)/100</f>
        <v>145.565</v>
      </c>
      <c r="AM197" s="35">
        <f t="shared" si="54"/>
        <v>68.982928588603031</v>
      </c>
      <c r="AN197" s="36">
        <f t="shared" si="55"/>
        <v>5</v>
      </c>
      <c r="AO197" s="35">
        <f t="shared" si="56"/>
        <v>31.017071411396969</v>
      </c>
      <c r="AP197" s="30">
        <f t="shared" si="57"/>
        <v>215.10373566615442</v>
      </c>
      <c r="AQ197" s="107">
        <f t="shared" si="58"/>
        <v>41.376049178389884</v>
      </c>
      <c r="AR197" s="109">
        <f t="shared" si="59"/>
        <v>80.764606876653048</v>
      </c>
      <c r="AS197" s="34">
        <f t="shared" si="60"/>
        <v>8</v>
      </c>
      <c r="AT197" s="37">
        <v>19</v>
      </c>
      <c r="AU197" s="38">
        <f t="shared" si="61"/>
        <v>28.076604799621702</v>
      </c>
      <c r="AV197" s="37">
        <v>2</v>
      </c>
      <c r="AW197" s="66"/>
      <c r="AX197" s="37">
        <v>2</v>
      </c>
      <c r="AY197" s="37">
        <f t="shared" si="74"/>
        <v>16</v>
      </c>
      <c r="AZ197" s="37">
        <v>13</v>
      </c>
      <c r="BA197" s="37">
        <f t="shared" si="77"/>
        <v>104</v>
      </c>
      <c r="BB197" s="37">
        <v>1</v>
      </c>
      <c r="BC197" s="37">
        <v>18</v>
      </c>
      <c r="BD197" s="37">
        <v>5</v>
      </c>
      <c r="BE197" s="56" t="s">
        <v>375</v>
      </c>
      <c r="BF197" s="56" t="s">
        <v>376</v>
      </c>
      <c r="BG197" s="128">
        <f t="shared" si="64"/>
        <v>31</v>
      </c>
      <c r="BH197" s="75">
        <v>517</v>
      </c>
      <c r="BI197" s="75">
        <v>703</v>
      </c>
    </row>
    <row r="198" spans="1:61" s="1" customFormat="1" x14ac:dyDescent="0.3">
      <c r="A198" s="28" t="s">
        <v>160</v>
      </c>
      <c r="B198" s="28" t="s">
        <v>242</v>
      </c>
      <c r="C198" s="29" t="s">
        <v>243</v>
      </c>
      <c r="D198" s="29" t="s">
        <v>244</v>
      </c>
      <c r="E198" s="102">
        <v>12413</v>
      </c>
      <c r="F198" s="30">
        <v>307.2</v>
      </c>
      <c r="G198" s="36">
        <f t="shared" ref="G198:G261" si="78">IFERROR(IF(F198&lt;10,0,IF(F198&lt;50,3,IF(F198&lt;75,5,IF(F198&lt;100,8,10)))),"")</f>
        <v>10</v>
      </c>
      <c r="H198" s="29" t="s">
        <v>350</v>
      </c>
      <c r="I198" s="69">
        <f t="shared" ref="I198:I261" si="79">VLOOKUP(H198,ponderacion,2,FALSE)</f>
        <v>8</v>
      </c>
      <c r="J198" s="32">
        <v>4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3">
        <v>10185</v>
      </c>
      <c r="V198" s="32">
        <v>2</v>
      </c>
      <c r="W198" s="32">
        <v>0</v>
      </c>
      <c r="X198" s="32">
        <v>0</v>
      </c>
      <c r="Y198" s="32">
        <v>0</v>
      </c>
      <c r="Z198" s="32">
        <v>0</v>
      </c>
      <c r="AA198" s="32">
        <v>0</v>
      </c>
      <c r="AB198" s="32">
        <v>0</v>
      </c>
      <c r="AC198" s="32">
        <v>0</v>
      </c>
      <c r="AD198" s="32">
        <v>0</v>
      </c>
      <c r="AE198" s="32">
        <v>0</v>
      </c>
      <c r="AF198" s="42">
        <v>0</v>
      </c>
      <c r="AG198" s="31">
        <f t="shared" ref="AG198:AG261" si="80">SUM(V198:AF198)</f>
        <v>2</v>
      </c>
      <c r="AH198" s="25">
        <f t="shared" ref="AH198:AH212" si="81">+(U198*3)/100</f>
        <v>305.55</v>
      </c>
      <c r="AI198" s="25">
        <f t="shared" ref="AI198:AI261" si="82">+AJ198+AK198</f>
        <v>128</v>
      </c>
      <c r="AJ198" s="34">
        <v>1</v>
      </c>
      <c r="AK198" s="25">
        <v>127</v>
      </c>
      <c r="AL198" s="112">
        <f t="shared" ref="AL198:AL212" si="83">(AH198*3)/100</f>
        <v>9.166500000000001</v>
      </c>
      <c r="AM198" s="35">
        <f t="shared" ref="AM198:AM261" si="84">IFERROR(((AH198-AI198)/AH198)*100,"")</f>
        <v>58.108329242349868</v>
      </c>
      <c r="AN198" s="36">
        <f t="shared" ref="AN198:AN261" si="85">IFERROR(IF(AM198&lt;10,0,IF(AM198&lt;50,3,IF(AM198&lt;75,5,IF(AM198&lt;100,8,10)))),"")</f>
        <v>5</v>
      </c>
      <c r="AO198" s="35">
        <f t="shared" ref="AO198:AO261" si="86">IFERROR(AI198/AH198*100,0)</f>
        <v>41.891670757650139</v>
      </c>
      <c r="AP198" s="30">
        <f t="shared" ref="AP198:AP261" si="87">((AH198*0.05)/E198)*100000</f>
        <v>123.07661322806737</v>
      </c>
      <c r="AQ198" s="107">
        <f t="shared" ref="AQ198:AQ261" si="88">(AJ198/E198)*100000</f>
        <v>8.0560702489325706</v>
      </c>
      <c r="AR198" s="109">
        <f t="shared" ref="AR198:AR261" si="89">IFERROR(((AP198-AQ198)/AP198)*100,"")</f>
        <v>93.454426444117161</v>
      </c>
      <c r="AS198" s="34">
        <f t="shared" ref="AS198:AS261" si="90">IFERROR(IF(AR198&lt;10,0,IF(AR198&lt;50,3,IF(AR198&lt;75,5,IF(AR198&lt;100,8,10)))),"")</f>
        <v>8</v>
      </c>
      <c r="AT198" s="37">
        <v>1</v>
      </c>
      <c r="AU198" s="38">
        <f t="shared" ref="AU198:AU261" si="91">(AT198/E198)*100000</f>
        <v>8.0560702489325706</v>
      </c>
      <c r="AV198" s="37">
        <v>0</v>
      </c>
      <c r="AW198" s="66" t="s">
        <v>397</v>
      </c>
      <c r="AX198" s="37">
        <v>7</v>
      </c>
      <c r="AY198" s="37">
        <f t="shared" ref="AY198:AY229" si="92">+AX198*8</f>
        <v>56</v>
      </c>
      <c r="AZ198" s="37">
        <v>8</v>
      </c>
      <c r="BA198" s="37">
        <f t="shared" si="77"/>
        <v>64</v>
      </c>
      <c r="BB198" s="37">
        <v>0</v>
      </c>
      <c r="BC198" s="37">
        <v>12</v>
      </c>
      <c r="BD198" s="37">
        <v>0</v>
      </c>
      <c r="BE198" s="56" t="s">
        <v>375</v>
      </c>
      <c r="BF198" s="56" t="s">
        <v>376</v>
      </c>
      <c r="BG198" s="128">
        <f t="shared" ref="BG198:BG261" si="93">+G198+I198+AN198+AS198+BD198</f>
        <v>31</v>
      </c>
      <c r="BH198" s="75">
        <v>41</v>
      </c>
      <c r="BI198" s="75">
        <v>97</v>
      </c>
    </row>
    <row r="199" spans="1:61" s="1" customFormat="1" x14ac:dyDescent="0.3">
      <c r="A199" s="28" t="s">
        <v>160</v>
      </c>
      <c r="B199" s="28" t="s">
        <v>242</v>
      </c>
      <c r="C199" s="29" t="s">
        <v>243</v>
      </c>
      <c r="D199" s="29" t="s">
        <v>245</v>
      </c>
      <c r="E199" s="102">
        <v>17958</v>
      </c>
      <c r="F199" s="30">
        <v>122.2</v>
      </c>
      <c r="G199" s="36">
        <f t="shared" si="78"/>
        <v>10</v>
      </c>
      <c r="H199" s="29" t="s">
        <v>350</v>
      </c>
      <c r="I199" s="69">
        <f t="shared" si="79"/>
        <v>8</v>
      </c>
      <c r="J199" s="32">
        <v>6</v>
      </c>
      <c r="K199" s="32">
        <v>1</v>
      </c>
      <c r="L199" s="32">
        <v>1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3">
        <v>22025</v>
      </c>
      <c r="V199" s="32">
        <v>4</v>
      </c>
      <c r="W199" s="32">
        <v>0</v>
      </c>
      <c r="X199" s="32">
        <v>0</v>
      </c>
      <c r="Y199" s="32">
        <v>0</v>
      </c>
      <c r="Z199" s="32">
        <v>0</v>
      </c>
      <c r="AA199" s="32">
        <v>0</v>
      </c>
      <c r="AB199" s="32">
        <v>0</v>
      </c>
      <c r="AC199" s="32">
        <v>0</v>
      </c>
      <c r="AD199" s="32">
        <v>0</v>
      </c>
      <c r="AE199" s="32">
        <v>0</v>
      </c>
      <c r="AF199" s="42">
        <v>0</v>
      </c>
      <c r="AG199" s="31">
        <f t="shared" si="80"/>
        <v>4</v>
      </c>
      <c r="AH199" s="25">
        <f t="shared" si="81"/>
        <v>660.75</v>
      </c>
      <c r="AI199" s="25">
        <f t="shared" si="82"/>
        <v>232</v>
      </c>
      <c r="AJ199" s="34">
        <v>1</v>
      </c>
      <c r="AK199" s="25">
        <v>231</v>
      </c>
      <c r="AL199" s="112">
        <f t="shared" si="83"/>
        <v>19.822500000000002</v>
      </c>
      <c r="AM199" s="35">
        <f t="shared" si="84"/>
        <v>64.888384411653419</v>
      </c>
      <c r="AN199" s="36">
        <f t="shared" si="85"/>
        <v>5</v>
      </c>
      <c r="AO199" s="35">
        <f t="shared" si="86"/>
        <v>35.111615588346581</v>
      </c>
      <c r="AP199" s="30">
        <f t="shared" si="87"/>
        <v>183.97093217507518</v>
      </c>
      <c r="AQ199" s="107">
        <f t="shared" si="88"/>
        <v>5.5685488361732931</v>
      </c>
      <c r="AR199" s="109">
        <f t="shared" si="89"/>
        <v>96.973136587211499</v>
      </c>
      <c r="AS199" s="34">
        <f t="shared" si="90"/>
        <v>8</v>
      </c>
      <c r="AT199" s="37">
        <v>0</v>
      </c>
      <c r="AU199" s="38">
        <f t="shared" si="91"/>
        <v>0</v>
      </c>
      <c r="AV199" s="37">
        <v>1</v>
      </c>
      <c r="AW199" s="66"/>
      <c r="AX199" s="37">
        <v>9</v>
      </c>
      <c r="AY199" s="37">
        <f t="shared" si="92"/>
        <v>72</v>
      </c>
      <c r="AZ199" s="37">
        <v>13</v>
      </c>
      <c r="BA199" s="37">
        <f t="shared" si="77"/>
        <v>104</v>
      </c>
      <c r="BB199" s="37">
        <v>2</v>
      </c>
      <c r="BC199" s="37">
        <v>19</v>
      </c>
      <c r="BD199" s="37">
        <v>0</v>
      </c>
      <c r="BE199" s="56" t="s">
        <v>375</v>
      </c>
      <c r="BF199" s="56" t="s">
        <v>376</v>
      </c>
      <c r="BG199" s="128">
        <f t="shared" si="93"/>
        <v>31</v>
      </c>
      <c r="BH199" s="75">
        <v>125</v>
      </c>
      <c r="BI199" s="75">
        <v>203</v>
      </c>
    </row>
    <row r="200" spans="1:61" s="1" customFormat="1" x14ac:dyDescent="0.3">
      <c r="A200" s="28" t="s">
        <v>160</v>
      </c>
      <c r="B200" s="28" t="s">
        <v>242</v>
      </c>
      <c r="C200" s="29" t="s">
        <v>231</v>
      </c>
      <c r="D200" s="29" t="s">
        <v>251</v>
      </c>
      <c r="E200" s="102">
        <v>12675</v>
      </c>
      <c r="F200" s="30">
        <v>106.5</v>
      </c>
      <c r="G200" s="36">
        <f t="shared" si="78"/>
        <v>10</v>
      </c>
      <c r="H200" s="29" t="s">
        <v>350</v>
      </c>
      <c r="I200" s="69">
        <f t="shared" si="79"/>
        <v>8</v>
      </c>
      <c r="J200" s="32">
        <v>4</v>
      </c>
      <c r="K200" s="32">
        <v>1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3">
        <v>10851</v>
      </c>
      <c r="V200" s="32">
        <v>5</v>
      </c>
      <c r="W200" s="32">
        <v>0</v>
      </c>
      <c r="X200" s="32">
        <v>0</v>
      </c>
      <c r="Y200" s="32">
        <v>0</v>
      </c>
      <c r="Z200" s="32">
        <v>0</v>
      </c>
      <c r="AA200" s="32">
        <v>0</v>
      </c>
      <c r="AB200" s="32">
        <v>0</v>
      </c>
      <c r="AC200" s="32">
        <v>0</v>
      </c>
      <c r="AD200" s="32">
        <v>0</v>
      </c>
      <c r="AE200" s="32">
        <v>0</v>
      </c>
      <c r="AF200" s="42">
        <v>0</v>
      </c>
      <c r="AG200" s="31">
        <f t="shared" si="80"/>
        <v>5</v>
      </c>
      <c r="AH200" s="25">
        <f t="shared" si="81"/>
        <v>325.52999999999997</v>
      </c>
      <c r="AI200" s="25">
        <f t="shared" si="82"/>
        <v>188</v>
      </c>
      <c r="AJ200" s="34">
        <v>0</v>
      </c>
      <c r="AK200" s="25">
        <v>188</v>
      </c>
      <c r="AL200" s="112">
        <f t="shared" si="83"/>
        <v>9.7658999999999985</v>
      </c>
      <c r="AM200" s="35">
        <f t="shared" si="84"/>
        <v>42.248026295579507</v>
      </c>
      <c r="AN200" s="36">
        <f t="shared" si="85"/>
        <v>3</v>
      </c>
      <c r="AO200" s="35">
        <f t="shared" si="86"/>
        <v>57.751973704420493</v>
      </c>
      <c r="AP200" s="30">
        <f t="shared" si="87"/>
        <v>128.41420118343194</v>
      </c>
      <c r="AQ200" s="107">
        <f t="shared" si="88"/>
        <v>0</v>
      </c>
      <c r="AR200" s="109">
        <f t="shared" si="89"/>
        <v>100</v>
      </c>
      <c r="AS200" s="34">
        <f t="shared" si="90"/>
        <v>10</v>
      </c>
      <c r="AT200" s="37">
        <v>3</v>
      </c>
      <c r="AU200" s="38">
        <f t="shared" si="91"/>
        <v>23.668639053254438</v>
      </c>
      <c r="AV200" s="37">
        <v>1</v>
      </c>
      <c r="AW200" s="66"/>
      <c r="AX200" s="37">
        <v>6</v>
      </c>
      <c r="AY200" s="37">
        <f t="shared" si="92"/>
        <v>48</v>
      </c>
      <c r="AZ200" s="37">
        <v>9</v>
      </c>
      <c r="BA200" s="37">
        <f t="shared" si="77"/>
        <v>72</v>
      </c>
      <c r="BB200" s="37">
        <v>3</v>
      </c>
      <c r="BC200" s="37">
        <v>14</v>
      </c>
      <c r="BD200" s="37">
        <v>0</v>
      </c>
      <c r="BE200" s="56" t="s">
        <v>375</v>
      </c>
      <c r="BF200" s="56" t="s">
        <v>376</v>
      </c>
      <c r="BG200" s="128">
        <f t="shared" si="93"/>
        <v>31</v>
      </c>
      <c r="BH200" s="75">
        <v>44</v>
      </c>
      <c r="BI200" s="75">
        <v>66</v>
      </c>
    </row>
    <row r="201" spans="1:61" s="1" customFormat="1" x14ac:dyDescent="0.3">
      <c r="A201" s="28" t="s">
        <v>160</v>
      </c>
      <c r="B201" s="28" t="s">
        <v>242</v>
      </c>
      <c r="C201" s="29" t="s">
        <v>254</v>
      </c>
      <c r="D201" s="29" t="s">
        <v>255</v>
      </c>
      <c r="E201" s="102">
        <v>50386</v>
      </c>
      <c r="F201" s="30">
        <v>117.2</v>
      </c>
      <c r="G201" s="36">
        <f t="shared" si="78"/>
        <v>10</v>
      </c>
      <c r="H201" s="29" t="s">
        <v>351</v>
      </c>
      <c r="I201" s="69">
        <f t="shared" si="79"/>
        <v>5</v>
      </c>
      <c r="J201" s="32">
        <v>15</v>
      </c>
      <c r="K201" s="32">
        <v>2</v>
      </c>
      <c r="L201" s="32">
        <v>0</v>
      </c>
      <c r="M201" s="32">
        <v>1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3">
        <v>47402</v>
      </c>
      <c r="V201" s="32">
        <v>14</v>
      </c>
      <c r="W201" s="32">
        <v>0</v>
      </c>
      <c r="X201" s="32">
        <v>0</v>
      </c>
      <c r="Y201" s="32">
        <v>0</v>
      </c>
      <c r="Z201" s="32">
        <v>0</v>
      </c>
      <c r="AA201" s="32">
        <v>0</v>
      </c>
      <c r="AB201" s="32">
        <v>0</v>
      </c>
      <c r="AC201" s="32">
        <v>0</v>
      </c>
      <c r="AD201" s="32">
        <v>0</v>
      </c>
      <c r="AE201" s="32">
        <v>0</v>
      </c>
      <c r="AF201" s="42">
        <v>0</v>
      </c>
      <c r="AG201" s="31">
        <f t="shared" si="80"/>
        <v>14</v>
      </c>
      <c r="AH201" s="25">
        <f t="shared" si="81"/>
        <v>1422.06</v>
      </c>
      <c r="AI201" s="25">
        <f t="shared" si="82"/>
        <v>349</v>
      </c>
      <c r="AJ201" s="34">
        <v>10</v>
      </c>
      <c r="AK201" s="25">
        <v>339</v>
      </c>
      <c r="AL201" s="112">
        <f t="shared" si="83"/>
        <v>42.661799999999999</v>
      </c>
      <c r="AM201" s="35">
        <f t="shared" si="84"/>
        <v>75.458138193887734</v>
      </c>
      <c r="AN201" s="36">
        <f t="shared" si="85"/>
        <v>8</v>
      </c>
      <c r="AO201" s="35">
        <f t="shared" si="86"/>
        <v>24.541861806112262</v>
      </c>
      <c r="AP201" s="30">
        <f t="shared" si="87"/>
        <v>141.11658000238162</v>
      </c>
      <c r="AQ201" s="107">
        <f t="shared" si="88"/>
        <v>19.846782836502204</v>
      </c>
      <c r="AR201" s="109">
        <f t="shared" si="89"/>
        <v>85.93589581311619</v>
      </c>
      <c r="AS201" s="34">
        <f t="shared" si="90"/>
        <v>8</v>
      </c>
      <c r="AT201" s="37">
        <v>2</v>
      </c>
      <c r="AU201" s="38">
        <f t="shared" si="91"/>
        <v>3.9693565673004403</v>
      </c>
      <c r="AV201" s="37">
        <v>1</v>
      </c>
      <c r="AW201" s="66"/>
      <c r="AX201" s="37">
        <v>23</v>
      </c>
      <c r="AY201" s="37">
        <f t="shared" si="92"/>
        <v>184</v>
      </c>
      <c r="AZ201" s="37">
        <v>34</v>
      </c>
      <c r="BA201" s="37">
        <f t="shared" si="77"/>
        <v>272</v>
      </c>
      <c r="BB201" s="37">
        <v>11</v>
      </c>
      <c r="BC201" s="37">
        <v>54</v>
      </c>
      <c r="BD201" s="37">
        <v>0</v>
      </c>
      <c r="BE201" s="37" t="s">
        <v>375</v>
      </c>
      <c r="BF201" s="37" t="s">
        <v>376</v>
      </c>
      <c r="BG201" s="128">
        <f t="shared" si="93"/>
        <v>31</v>
      </c>
      <c r="BH201" s="75">
        <v>259</v>
      </c>
      <c r="BI201" s="75">
        <v>441</v>
      </c>
    </row>
    <row r="202" spans="1:61" s="1" customFormat="1" x14ac:dyDescent="0.3">
      <c r="A202" s="28" t="s">
        <v>160</v>
      </c>
      <c r="B202" s="28" t="s">
        <v>242</v>
      </c>
      <c r="C202" s="29" t="s">
        <v>254</v>
      </c>
      <c r="D202" s="29" t="s">
        <v>256</v>
      </c>
      <c r="E202" s="102">
        <v>18691</v>
      </c>
      <c r="F202" s="30">
        <v>110.8</v>
      </c>
      <c r="G202" s="36">
        <f t="shared" si="78"/>
        <v>10</v>
      </c>
      <c r="H202" s="29" t="s">
        <v>351</v>
      </c>
      <c r="I202" s="69">
        <f t="shared" si="79"/>
        <v>5</v>
      </c>
      <c r="J202" s="32">
        <v>5</v>
      </c>
      <c r="K202" s="32">
        <v>3</v>
      </c>
      <c r="L202" s="32">
        <v>1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3">
        <v>17639</v>
      </c>
      <c r="V202" s="32">
        <v>3</v>
      </c>
      <c r="W202" s="32">
        <v>0</v>
      </c>
      <c r="X202" s="32">
        <v>0</v>
      </c>
      <c r="Y202" s="32">
        <v>0</v>
      </c>
      <c r="Z202" s="32">
        <v>0</v>
      </c>
      <c r="AA202" s="32">
        <v>0</v>
      </c>
      <c r="AB202" s="32">
        <v>0</v>
      </c>
      <c r="AC202" s="32">
        <v>0</v>
      </c>
      <c r="AD202" s="32">
        <v>0</v>
      </c>
      <c r="AE202" s="32">
        <v>0</v>
      </c>
      <c r="AF202" s="42">
        <v>0</v>
      </c>
      <c r="AG202" s="31">
        <f t="shared" si="80"/>
        <v>3</v>
      </c>
      <c r="AH202" s="25">
        <f t="shared" si="81"/>
        <v>529.16999999999996</v>
      </c>
      <c r="AI202" s="25">
        <f t="shared" si="82"/>
        <v>80</v>
      </c>
      <c r="AJ202" s="34">
        <v>2</v>
      </c>
      <c r="AK202" s="25">
        <v>78</v>
      </c>
      <c r="AL202" s="112">
        <f t="shared" si="83"/>
        <v>15.875099999999998</v>
      </c>
      <c r="AM202" s="35">
        <f t="shared" si="84"/>
        <v>84.881984995370104</v>
      </c>
      <c r="AN202" s="36">
        <f t="shared" si="85"/>
        <v>8</v>
      </c>
      <c r="AO202" s="35">
        <f t="shared" si="86"/>
        <v>15.118015004629893</v>
      </c>
      <c r="AP202" s="30">
        <f t="shared" si="87"/>
        <v>141.55743405917286</v>
      </c>
      <c r="AQ202" s="107">
        <f t="shared" si="88"/>
        <v>10.700337060617409</v>
      </c>
      <c r="AR202" s="109">
        <f t="shared" si="89"/>
        <v>92.440992497685045</v>
      </c>
      <c r="AS202" s="34">
        <f t="shared" si="90"/>
        <v>8</v>
      </c>
      <c r="AT202" s="37">
        <v>1</v>
      </c>
      <c r="AU202" s="38">
        <f t="shared" si="91"/>
        <v>5.3501685303087045</v>
      </c>
      <c r="AV202" s="37">
        <v>1</v>
      </c>
      <c r="AW202" s="66"/>
      <c r="AX202" s="37">
        <v>7</v>
      </c>
      <c r="AY202" s="37">
        <f t="shared" si="92"/>
        <v>56</v>
      </c>
      <c r="AZ202" s="37">
        <v>11</v>
      </c>
      <c r="BA202" s="37">
        <f t="shared" si="77"/>
        <v>88</v>
      </c>
      <c r="BB202" s="37">
        <v>1</v>
      </c>
      <c r="BC202" s="37">
        <v>13</v>
      </c>
      <c r="BD202" s="37">
        <v>0</v>
      </c>
      <c r="BE202" s="56" t="s">
        <v>375</v>
      </c>
      <c r="BF202" s="56" t="s">
        <v>376</v>
      </c>
      <c r="BG202" s="128">
        <f t="shared" si="93"/>
        <v>31</v>
      </c>
      <c r="BH202" s="75">
        <v>115</v>
      </c>
      <c r="BI202" s="75">
        <v>120</v>
      </c>
    </row>
    <row r="203" spans="1:61" s="1" customFormat="1" x14ac:dyDescent="0.3">
      <c r="A203" s="28" t="s">
        <v>160</v>
      </c>
      <c r="B203" s="28" t="s">
        <v>176</v>
      </c>
      <c r="C203" s="29" t="s">
        <v>224</v>
      </c>
      <c r="D203" s="29" t="s">
        <v>225</v>
      </c>
      <c r="E203" s="102">
        <v>8825</v>
      </c>
      <c r="F203" s="30">
        <v>79.599999999999994</v>
      </c>
      <c r="G203" s="36">
        <f t="shared" si="78"/>
        <v>8</v>
      </c>
      <c r="H203" s="29" t="s">
        <v>349</v>
      </c>
      <c r="I203" s="69">
        <f t="shared" si="79"/>
        <v>10</v>
      </c>
      <c r="J203" s="32">
        <v>3</v>
      </c>
      <c r="K203" s="32">
        <v>1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3">
        <v>7064</v>
      </c>
      <c r="V203" s="32">
        <v>2</v>
      </c>
      <c r="W203" s="32">
        <v>0</v>
      </c>
      <c r="X203" s="32">
        <v>0</v>
      </c>
      <c r="Y203" s="32">
        <v>0</v>
      </c>
      <c r="Z203" s="32">
        <v>0</v>
      </c>
      <c r="AA203" s="32">
        <v>0</v>
      </c>
      <c r="AB203" s="32">
        <v>0</v>
      </c>
      <c r="AC203" s="32">
        <v>0</v>
      </c>
      <c r="AD203" s="32">
        <v>0</v>
      </c>
      <c r="AE203" s="32">
        <v>0</v>
      </c>
      <c r="AF203" s="42">
        <v>0</v>
      </c>
      <c r="AG203" s="31">
        <f t="shared" si="80"/>
        <v>2</v>
      </c>
      <c r="AH203" s="25">
        <f t="shared" si="81"/>
        <v>211.92</v>
      </c>
      <c r="AI203" s="25">
        <f t="shared" si="82"/>
        <v>97</v>
      </c>
      <c r="AJ203" s="34">
        <v>1</v>
      </c>
      <c r="AK203" s="25">
        <v>96</v>
      </c>
      <c r="AL203" s="112">
        <f t="shared" si="83"/>
        <v>6.3575999999999997</v>
      </c>
      <c r="AM203" s="35">
        <f t="shared" si="84"/>
        <v>54.22801057002642</v>
      </c>
      <c r="AN203" s="36">
        <f t="shared" si="85"/>
        <v>5</v>
      </c>
      <c r="AO203" s="35">
        <f t="shared" si="86"/>
        <v>45.771989429973573</v>
      </c>
      <c r="AP203" s="30">
        <f t="shared" si="87"/>
        <v>120.06798866855526</v>
      </c>
      <c r="AQ203" s="107">
        <f t="shared" si="88"/>
        <v>11.331444759206798</v>
      </c>
      <c r="AR203" s="109">
        <f t="shared" si="89"/>
        <v>90.562476406191024</v>
      </c>
      <c r="AS203" s="34">
        <f t="shared" si="90"/>
        <v>8</v>
      </c>
      <c r="AT203" s="37">
        <v>2</v>
      </c>
      <c r="AU203" s="38">
        <f t="shared" si="91"/>
        <v>22.662889518413596</v>
      </c>
      <c r="AV203" s="37">
        <v>1</v>
      </c>
      <c r="AW203" s="66"/>
      <c r="AX203" s="37">
        <v>1</v>
      </c>
      <c r="AY203" s="37">
        <f t="shared" si="92"/>
        <v>8</v>
      </c>
      <c r="AZ203" s="37">
        <v>1</v>
      </c>
      <c r="BA203" s="37">
        <f t="shared" si="77"/>
        <v>8</v>
      </c>
      <c r="BB203" s="37">
        <v>1</v>
      </c>
      <c r="BC203" s="37">
        <v>3</v>
      </c>
      <c r="BD203" s="37">
        <v>0</v>
      </c>
      <c r="BE203" s="56" t="s">
        <v>375</v>
      </c>
      <c r="BF203" s="56" t="s">
        <v>376</v>
      </c>
      <c r="BG203" s="128">
        <f t="shared" si="93"/>
        <v>31</v>
      </c>
      <c r="BH203" s="75">
        <v>43</v>
      </c>
      <c r="BI203" s="75">
        <v>67</v>
      </c>
    </row>
    <row r="204" spans="1:61" s="1" customFormat="1" x14ac:dyDescent="0.3">
      <c r="A204" s="28" t="s">
        <v>160</v>
      </c>
      <c r="B204" s="28" t="s">
        <v>186</v>
      </c>
      <c r="C204" s="29" t="s">
        <v>208</v>
      </c>
      <c r="D204" s="29" t="s">
        <v>210</v>
      </c>
      <c r="E204" s="102">
        <v>11261</v>
      </c>
      <c r="F204" s="39">
        <v>328</v>
      </c>
      <c r="G204" s="36">
        <f t="shared" si="78"/>
        <v>10</v>
      </c>
      <c r="H204" s="29" t="s">
        <v>350</v>
      </c>
      <c r="I204" s="69">
        <f t="shared" si="79"/>
        <v>8</v>
      </c>
      <c r="J204" s="32">
        <v>3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3">
        <v>7206</v>
      </c>
      <c r="V204" s="32">
        <v>1</v>
      </c>
      <c r="W204" s="32">
        <v>0</v>
      </c>
      <c r="X204" s="32">
        <v>0</v>
      </c>
      <c r="Y204" s="32">
        <v>0</v>
      </c>
      <c r="Z204" s="32">
        <v>0</v>
      </c>
      <c r="AA204" s="32">
        <v>0</v>
      </c>
      <c r="AB204" s="32">
        <v>0</v>
      </c>
      <c r="AC204" s="32">
        <v>0</v>
      </c>
      <c r="AD204" s="32">
        <v>0</v>
      </c>
      <c r="AE204" s="32">
        <v>0</v>
      </c>
      <c r="AF204" s="42">
        <v>0</v>
      </c>
      <c r="AG204" s="31">
        <f t="shared" si="80"/>
        <v>1</v>
      </c>
      <c r="AH204" s="25">
        <f t="shared" si="81"/>
        <v>216.18</v>
      </c>
      <c r="AI204" s="25">
        <f t="shared" si="82"/>
        <v>125</v>
      </c>
      <c r="AJ204" s="34">
        <v>0</v>
      </c>
      <c r="AK204" s="25">
        <v>125</v>
      </c>
      <c r="AL204" s="112">
        <f t="shared" si="83"/>
        <v>6.4853999999999994</v>
      </c>
      <c r="AM204" s="35">
        <f t="shared" si="84"/>
        <v>42.177814783976316</v>
      </c>
      <c r="AN204" s="36">
        <f t="shared" si="85"/>
        <v>3</v>
      </c>
      <c r="AO204" s="35">
        <f t="shared" si="86"/>
        <v>57.822185216023684</v>
      </c>
      <c r="AP204" s="30">
        <f t="shared" si="87"/>
        <v>95.986146878607599</v>
      </c>
      <c r="AQ204" s="107">
        <f t="shared" si="88"/>
        <v>0</v>
      </c>
      <c r="AR204" s="109">
        <f t="shared" si="89"/>
        <v>100</v>
      </c>
      <c r="AS204" s="34">
        <f t="shared" si="90"/>
        <v>10</v>
      </c>
      <c r="AT204" s="37">
        <v>0</v>
      </c>
      <c r="AU204" s="38">
        <f t="shared" si="91"/>
        <v>0</v>
      </c>
      <c r="AV204" s="37">
        <v>1</v>
      </c>
      <c r="AW204" s="66"/>
      <c r="AX204" s="37">
        <v>5</v>
      </c>
      <c r="AY204" s="37">
        <f t="shared" si="92"/>
        <v>40</v>
      </c>
      <c r="AZ204" s="37">
        <v>7</v>
      </c>
      <c r="BA204" s="37">
        <f t="shared" si="77"/>
        <v>56</v>
      </c>
      <c r="BB204" s="48">
        <v>1</v>
      </c>
      <c r="BC204" s="48">
        <v>14</v>
      </c>
      <c r="BD204" s="48">
        <v>0</v>
      </c>
      <c r="BE204" s="122" t="s">
        <v>375</v>
      </c>
      <c r="BF204" s="122" t="s">
        <v>375</v>
      </c>
      <c r="BG204" s="128">
        <f t="shared" si="93"/>
        <v>31</v>
      </c>
      <c r="BH204" s="75">
        <v>15</v>
      </c>
      <c r="BI204" s="75">
        <v>17</v>
      </c>
    </row>
    <row r="205" spans="1:61" s="1" customFormat="1" x14ac:dyDescent="0.3">
      <c r="A205" s="28" t="s">
        <v>160</v>
      </c>
      <c r="B205" s="28" t="s">
        <v>186</v>
      </c>
      <c r="C205" s="29" t="s">
        <v>193</v>
      </c>
      <c r="D205" s="29" t="s">
        <v>194</v>
      </c>
      <c r="E205" s="102">
        <v>5853</v>
      </c>
      <c r="F205" s="30">
        <v>289.5</v>
      </c>
      <c r="G205" s="36">
        <f t="shared" si="78"/>
        <v>10</v>
      </c>
      <c r="H205" s="29" t="s">
        <v>350</v>
      </c>
      <c r="I205" s="69">
        <f t="shared" si="79"/>
        <v>8</v>
      </c>
      <c r="J205" s="32">
        <v>2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3">
        <v>4658</v>
      </c>
      <c r="V205" s="32">
        <v>0</v>
      </c>
      <c r="W205" s="32">
        <v>0</v>
      </c>
      <c r="X205" s="32">
        <v>0</v>
      </c>
      <c r="Y205" s="32">
        <v>0</v>
      </c>
      <c r="Z205" s="32">
        <v>0</v>
      </c>
      <c r="AA205" s="32">
        <v>0</v>
      </c>
      <c r="AB205" s="32">
        <v>0</v>
      </c>
      <c r="AC205" s="32">
        <v>0</v>
      </c>
      <c r="AD205" s="32">
        <v>0</v>
      </c>
      <c r="AE205" s="32">
        <v>0</v>
      </c>
      <c r="AF205" s="42">
        <v>0</v>
      </c>
      <c r="AG205" s="31">
        <f t="shared" si="80"/>
        <v>0</v>
      </c>
      <c r="AH205" s="25">
        <f t="shared" si="81"/>
        <v>139.74</v>
      </c>
      <c r="AI205" s="25">
        <f t="shared" si="82"/>
        <v>50</v>
      </c>
      <c r="AJ205" s="34">
        <v>1</v>
      </c>
      <c r="AK205" s="25">
        <v>49</v>
      </c>
      <c r="AL205" s="112">
        <f t="shared" si="83"/>
        <v>4.1922000000000006</v>
      </c>
      <c r="AM205" s="35">
        <f t="shared" si="84"/>
        <v>64.219264348075001</v>
      </c>
      <c r="AN205" s="36">
        <f t="shared" si="85"/>
        <v>5</v>
      </c>
      <c r="AO205" s="35">
        <f t="shared" si="86"/>
        <v>35.780735651924999</v>
      </c>
      <c r="AP205" s="30">
        <f t="shared" si="87"/>
        <v>119.37467965146081</v>
      </c>
      <c r="AQ205" s="107">
        <f t="shared" si="88"/>
        <v>17.085255424568597</v>
      </c>
      <c r="AR205" s="109">
        <f t="shared" si="89"/>
        <v>85.687705739229997</v>
      </c>
      <c r="AS205" s="34">
        <f t="shared" si="90"/>
        <v>8</v>
      </c>
      <c r="AT205" s="37">
        <v>0</v>
      </c>
      <c r="AU205" s="38">
        <f t="shared" si="91"/>
        <v>0</v>
      </c>
      <c r="AV205" s="37">
        <v>0</v>
      </c>
      <c r="AW205" s="66" t="s">
        <v>393</v>
      </c>
      <c r="AX205" s="37">
        <v>2</v>
      </c>
      <c r="AY205" s="37">
        <f t="shared" si="92"/>
        <v>16</v>
      </c>
      <c r="AZ205" s="37">
        <v>4</v>
      </c>
      <c r="BA205" s="37">
        <f t="shared" si="77"/>
        <v>32</v>
      </c>
      <c r="BB205" s="48">
        <v>0</v>
      </c>
      <c r="BC205" s="48">
        <v>7</v>
      </c>
      <c r="BD205" s="48">
        <v>0</v>
      </c>
      <c r="BE205" s="122" t="s">
        <v>375</v>
      </c>
      <c r="BF205" s="122" t="s">
        <v>375</v>
      </c>
      <c r="BG205" s="128">
        <f t="shared" si="93"/>
        <v>31</v>
      </c>
      <c r="BH205" s="75">
        <v>16</v>
      </c>
      <c r="BI205" s="75">
        <v>33</v>
      </c>
    </row>
    <row r="206" spans="1:61" s="1" customFormat="1" x14ac:dyDescent="0.3">
      <c r="A206" s="28" t="s">
        <v>160</v>
      </c>
      <c r="B206" s="28" t="s">
        <v>186</v>
      </c>
      <c r="C206" s="29" t="s">
        <v>208</v>
      </c>
      <c r="D206" s="29" t="s">
        <v>211</v>
      </c>
      <c r="E206" s="102">
        <v>5675</v>
      </c>
      <c r="F206" s="30">
        <v>250.9</v>
      </c>
      <c r="G206" s="36">
        <f t="shared" si="78"/>
        <v>10</v>
      </c>
      <c r="H206" s="29" t="s">
        <v>350</v>
      </c>
      <c r="I206" s="69">
        <f t="shared" si="79"/>
        <v>8</v>
      </c>
      <c r="J206" s="32">
        <v>2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3">
        <v>3102</v>
      </c>
      <c r="V206" s="32">
        <v>2</v>
      </c>
      <c r="W206" s="32">
        <v>0</v>
      </c>
      <c r="X206" s="32">
        <v>0</v>
      </c>
      <c r="Y206" s="32">
        <v>0</v>
      </c>
      <c r="Z206" s="32">
        <v>0</v>
      </c>
      <c r="AA206" s="32">
        <v>0</v>
      </c>
      <c r="AB206" s="32">
        <v>0</v>
      </c>
      <c r="AC206" s="32">
        <v>0</v>
      </c>
      <c r="AD206" s="32">
        <v>0</v>
      </c>
      <c r="AE206" s="32">
        <v>0</v>
      </c>
      <c r="AF206" s="42">
        <v>0</v>
      </c>
      <c r="AG206" s="31">
        <f t="shared" si="80"/>
        <v>2</v>
      </c>
      <c r="AH206" s="25">
        <f t="shared" si="81"/>
        <v>93.06</v>
      </c>
      <c r="AI206" s="25">
        <f t="shared" si="82"/>
        <v>57</v>
      </c>
      <c r="AJ206" s="34">
        <v>0</v>
      </c>
      <c r="AK206" s="25">
        <v>57</v>
      </c>
      <c r="AL206" s="112">
        <f t="shared" si="83"/>
        <v>2.7918000000000003</v>
      </c>
      <c r="AM206" s="35">
        <f t="shared" si="84"/>
        <v>38.749194068343009</v>
      </c>
      <c r="AN206" s="36">
        <f t="shared" si="85"/>
        <v>3</v>
      </c>
      <c r="AO206" s="35">
        <f t="shared" si="86"/>
        <v>61.250805931656991</v>
      </c>
      <c r="AP206" s="30">
        <f t="shared" si="87"/>
        <v>81.99118942731279</v>
      </c>
      <c r="AQ206" s="107">
        <f t="shared" si="88"/>
        <v>0</v>
      </c>
      <c r="AR206" s="109">
        <f t="shared" si="89"/>
        <v>100</v>
      </c>
      <c r="AS206" s="34">
        <f t="shared" si="90"/>
        <v>10</v>
      </c>
      <c r="AT206" s="37">
        <v>0</v>
      </c>
      <c r="AU206" s="38">
        <f t="shared" si="91"/>
        <v>0</v>
      </c>
      <c r="AV206" s="37">
        <v>0</v>
      </c>
      <c r="AW206" s="66" t="s">
        <v>388</v>
      </c>
      <c r="AX206" s="37">
        <v>3</v>
      </c>
      <c r="AY206" s="37">
        <f t="shared" si="92"/>
        <v>24</v>
      </c>
      <c r="AZ206" s="37">
        <v>3</v>
      </c>
      <c r="BA206" s="37">
        <f t="shared" si="77"/>
        <v>24</v>
      </c>
      <c r="BB206" s="48">
        <v>0</v>
      </c>
      <c r="BC206" s="48">
        <v>6</v>
      </c>
      <c r="BD206" s="48">
        <v>0</v>
      </c>
      <c r="BE206" s="122" t="s">
        <v>375</v>
      </c>
      <c r="BF206" s="122" t="s">
        <v>375</v>
      </c>
      <c r="BG206" s="128">
        <f t="shared" si="93"/>
        <v>31</v>
      </c>
      <c r="BH206" s="75">
        <v>19</v>
      </c>
      <c r="BI206" s="75">
        <v>30</v>
      </c>
    </row>
    <row r="207" spans="1:61" s="1" customFormat="1" x14ac:dyDescent="0.3">
      <c r="A207" s="28" t="s">
        <v>160</v>
      </c>
      <c r="B207" s="28" t="s">
        <v>186</v>
      </c>
      <c r="C207" s="29" t="s">
        <v>170</v>
      </c>
      <c r="D207" s="29" t="s">
        <v>204</v>
      </c>
      <c r="E207" s="102">
        <v>8813</v>
      </c>
      <c r="F207" s="30">
        <v>186.5</v>
      </c>
      <c r="G207" s="36">
        <f t="shared" si="78"/>
        <v>10</v>
      </c>
      <c r="H207" s="29" t="s">
        <v>351</v>
      </c>
      <c r="I207" s="69">
        <f t="shared" si="79"/>
        <v>5</v>
      </c>
      <c r="J207" s="32">
        <v>3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3">
        <v>10696</v>
      </c>
      <c r="V207" s="32">
        <v>3</v>
      </c>
      <c r="W207" s="32">
        <v>0</v>
      </c>
      <c r="X207" s="32">
        <v>0</v>
      </c>
      <c r="Y207" s="32">
        <v>0</v>
      </c>
      <c r="Z207" s="32">
        <v>0</v>
      </c>
      <c r="AA207" s="32">
        <v>0</v>
      </c>
      <c r="AB207" s="32">
        <v>0</v>
      </c>
      <c r="AC207" s="32">
        <v>0</v>
      </c>
      <c r="AD207" s="32">
        <v>0</v>
      </c>
      <c r="AE207" s="32">
        <v>0</v>
      </c>
      <c r="AF207" s="42">
        <v>0</v>
      </c>
      <c r="AG207" s="31">
        <f t="shared" si="80"/>
        <v>3</v>
      </c>
      <c r="AH207" s="25">
        <f t="shared" si="81"/>
        <v>320.88</v>
      </c>
      <c r="AI207" s="25">
        <f t="shared" si="82"/>
        <v>73</v>
      </c>
      <c r="AJ207" s="34">
        <v>1</v>
      </c>
      <c r="AK207" s="25">
        <v>72</v>
      </c>
      <c r="AL207" s="112">
        <f t="shared" si="83"/>
        <v>9.6264000000000003</v>
      </c>
      <c r="AM207" s="35">
        <f t="shared" si="84"/>
        <v>77.250062328596357</v>
      </c>
      <c r="AN207" s="36">
        <f t="shared" si="85"/>
        <v>8</v>
      </c>
      <c r="AO207" s="35">
        <f t="shared" si="86"/>
        <v>22.749937671403643</v>
      </c>
      <c r="AP207" s="30">
        <f t="shared" si="87"/>
        <v>182.04924543288325</v>
      </c>
      <c r="AQ207" s="107">
        <f t="shared" si="88"/>
        <v>11.346873936230567</v>
      </c>
      <c r="AR207" s="109">
        <f t="shared" si="89"/>
        <v>93.767140363999005</v>
      </c>
      <c r="AS207" s="34">
        <f t="shared" si="90"/>
        <v>8</v>
      </c>
      <c r="AT207" s="37">
        <v>0</v>
      </c>
      <c r="AU207" s="38">
        <f t="shared" si="91"/>
        <v>0</v>
      </c>
      <c r="AV207" s="37">
        <v>1</v>
      </c>
      <c r="AW207" s="66" t="s">
        <v>387</v>
      </c>
      <c r="AX207" s="37">
        <v>6</v>
      </c>
      <c r="AY207" s="37">
        <f t="shared" si="92"/>
        <v>48</v>
      </c>
      <c r="AZ207" s="37">
        <v>7</v>
      </c>
      <c r="BA207" s="37">
        <f t="shared" si="77"/>
        <v>56</v>
      </c>
      <c r="BB207" s="48">
        <v>1</v>
      </c>
      <c r="BC207" s="48">
        <v>7</v>
      </c>
      <c r="BD207" s="48">
        <v>0</v>
      </c>
      <c r="BE207" s="48" t="s">
        <v>375</v>
      </c>
      <c r="BF207" s="48" t="s">
        <v>375</v>
      </c>
      <c r="BG207" s="128">
        <f t="shared" si="93"/>
        <v>31</v>
      </c>
      <c r="BH207" s="75">
        <v>32</v>
      </c>
      <c r="BI207" s="75">
        <v>25</v>
      </c>
    </row>
    <row r="208" spans="1:61" s="1" customFormat="1" x14ac:dyDescent="0.3">
      <c r="A208" s="28" t="s">
        <v>160</v>
      </c>
      <c r="B208" s="28" t="s">
        <v>186</v>
      </c>
      <c r="C208" s="29" t="s">
        <v>170</v>
      </c>
      <c r="D208" s="29" t="s">
        <v>205</v>
      </c>
      <c r="E208" s="102">
        <v>3610</v>
      </c>
      <c r="F208" s="30">
        <v>33.1</v>
      </c>
      <c r="G208" s="36">
        <f t="shared" si="78"/>
        <v>3</v>
      </c>
      <c r="H208" s="29" t="s">
        <v>351</v>
      </c>
      <c r="I208" s="69">
        <f t="shared" si="79"/>
        <v>5</v>
      </c>
      <c r="J208" s="32">
        <v>1</v>
      </c>
      <c r="K208" s="32">
        <v>2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3">
        <v>7488</v>
      </c>
      <c r="V208" s="32">
        <v>0</v>
      </c>
      <c r="W208" s="32">
        <v>0</v>
      </c>
      <c r="X208" s="32">
        <v>0</v>
      </c>
      <c r="Y208" s="32">
        <v>0</v>
      </c>
      <c r="Z208" s="32">
        <v>0</v>
      </c>
      <c r="AA208" s="32">
        <v>0</v>
      </c>
      <c r="AB208" s="32">
        <v>0</v>
      </c>
      <c r="AC208" s="32">
        <v>0</v>
      </c>
      <c r="AD208" s="32">
        <v>0</v>
      </c>
      <c r="AE208" s="32">
        <v>0</v>
      </c>
      <c r="AF208" s="42">
        <v>0</v>
      </c>
      <c r="AG208" s="31">
        <f t="shared" si="80"/>
        <v>0</v>
      </c>
      <c r="AH208" s="25">
        <f t="shared" si="81"/>
        <v>224.64</v>
      </c>
      <c r="AI208" s="25">
        <f t="shared" si="82"/>
        <v>172</v>
      </c>
      <c r="AJ208" s="34">
        <v>0</v>
      </c>
      <c r="AK208" s="25">
        <v>172</v>
      </c>
      <c r="AL208" s="112">
        <f t="shared" si="83"/>
        <v>6.7391999999999994</v>
      </c>
      <c r="AM208" s="35">
        <f t="shared" si="84"/>
        <v>23.433048433048427</v>
      </c>
      <c r="AN208" s="36">
        <f t="shared" si="85"/>
        <v>3</v>
      </c>
      <c r="AO208" s="35">
        <f t="shared" si="86"/>
        <v>76.566951566951573</v>
      </c>
      <c r="AP208" s="30">
        <f t="shared" si="87"/>
        <v>311.13573407202216</v>
      </c>
      <c r="AQ208" s="107">
        <f t="shared" si="88"/>
        <v>0</v>
      </c>
      <c r="AR208" s="109">
        <f t="shared" si="89"/>
        <v>100</v>
      </c>
      <c r="AS208" s="34">
        <f t="shared" si="90"/>
        <v>10</v>
      </c>
      <c r="AT208" s="37">
        <v>0</v>
      </c>
      <c r="AU208" s="38">
        <f t="shared" si="91"/>
        <v>0</v>
      </c>
      <c r="AV208" s="37">
        <v>1</v>
      </c>
      <c r="AW208" s="66"/>
      <c r="AX208" s="37">
        <v>15</v>
      </c>
      <c r="AY208" s="37">
        <f t="shared" si="92"/>
        <v>120</v>
      </c>
      <c r="AZ208" s="37">
        <v>17</v>
      </c>
      <c r="BA208" s="37">
        <f t="shared" si="77"/>
        <v>136</v>
      </c>
      <c r="BB208" s="48">
        <v>3</v>
      </c>
      <c r="BC208" s="48">
        <v>2</v>
      </c>
      <c r="BD208" s="48">
        <v>10</v>
      </c>
      <c r="BE208" s="122" t="s">
        <v>375</v>
      </c>
      <c r="BF208" s="122" t="s">
        <v>375</v>
      </c>
      <c r="BG208" s="128">
        <f t="shared" si="93"/>
        <v>31</v>
      </c>
      <c r="BH208" s="75">
        <v>29</v>
      </c>
      <c r="BI208" s="75">
        <v>14</v>
      </c>
    </row>
    <row r="209" spans="1:61" s="1" customFormat="1" x14ac:dyDescent="0.3">
      <c r="A209" s="28" t="s">
        <v>160</v>
      </c>
      <c r="B209" s="28" t="s">
        <v>186</v>
      </c>
      <c r="C209" s="29" t="s">
        <v>214</v>
      </c>
      <c r="D209" s="29" t="s">
        <v>216</v>
      </c>
      <c r="E209" s="102">
        <v>3267</v>
      </c>
      <c r="F209" s="30">
        <v>148.4</v>
      </c>
      <c r="G209" s="36">
        <f t="shared" si="78"/>
        <v>10</v>
      </c>
      <c r="H209" s="29" t="s">
        <v>350</v>
      </c>
      <c r="I209" s="69">
        <f t="shared" si="79"/>
        <v>8</v>
      </c>
      <c r="J209" s="32">
        <v>1</v>
      </c>
      <c r="K209" s="32">
        <v>1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3">
        <v>2701</v>
      </c>
      <c r="V209" s="32">
        <v>0</v>
      </c>
      <c r="W209" s="32">
        <v>0</v>
      </c>
      <c r="X209" s="32">
        <v>0</v>
      </c>
      <c r="Y209" s="32">
        <v>0</v>
      </c>
      <c r="Z209" s="32">
        <v>0</v>
      </c>
      <c r="AA209" s="32">
        <v>0</v>
      </c>
      <c r="AB209" s="32">
        <v>0</v>
      </c>
      <c r="AC209" s="32">
        <v>0</v>
      </c>
      <c r="AD209" s="32">
        <v>0</v>
      </c>
      <c r="AE209" s="32">
        <v>0</v>
      </c>
      <c r="AF209" s="42">
        <v>0</v>
      </c>
      <c r="AG209" s="31">
        <f t="shared" si="80"/>
        <v>0</v>
      </c>
      <c r="AH209" s="25">
        <f t="shared" si="81"/>
        <v>81.03</v>
      </c>
      <c r="AI209" s="25">
        <f t="shared" si="82"/>
        <v>43</v>
      </c>
      <c r="AJ209" s="34">
        <v>0</v>
      </c>
      <c r="AK209" s="25">
        <v>43</v>
      </c>
      <c r="AL209" s="112">
        <f t="shared" si="83"/>
        <v>2.4308999999999998</v>
      </c>
      <c r="AM209" s="35">
        <f t="shared" si="84"/>
        <v>46.933234604467486</v>
      </c>
      <c r="AN209" s="36">
        <f t="shared" si="85"/>
        <v>3</v>
      </c>
      <c r="AO209" s="35">
        <f t="shared" si="86"/>
        <v>53.066765395532521</v>
      </c>
      <c r="AP209" s="30">
        <f t="shared" si="87"/>
        <v>124.01285583103765</v>
      </c>
      <c r="AQ209" s="107">
        <f t="shared" si="88"/>
        <v>0</v>
      </c>
      <c r="AR209" s="109">
        <f t="shared" si="89"/>
        <v>100</v>
      </c>
      <c r="AS209" s="34">
        <f t="shared" si="90"/>
        <v>10</v>
      </c>
      <c r="AT209" s="37">
        <v>0</v>
      </c>
      <c r="AU209" s="38">
        <f t="shared" si="91"/>
        <v>0</v>
      </c>
      <c r="AV209" s="37">
        <v>0</v>
      </c>
      <c r="AW209" s="66" t="s">
        <v>384</v>
      </c>
      <c r="AX209" s="37">
        <v>5</v>
      </c>
      <c r="AY209" s="37">
        <f t="shared" si="92"/>
        <v>40</v>
      </c>
      <c r="AZ209" s="37">
        <v>5</v>
      </c>
      <c r="BA209" s="37">
        <f t="shared" si="77"/>
        <v>40</v>
      </c>
      <c r="BB209" s="48">
        <v>0</v>
      </c>
      <c r="BC209" s="48">
        <v>4</v>
      </c>
      <c r="BD209" s="48">
        <v>0</v>
      </c>
      <c r="BE209" s="48" t="s">
        <v>375</v>
      </c>
      <c r="BF209" s="48" t="s">
        <v>375</v>
      </c>
      <c r="BG209" s="128">
        <f t="shared" si="93"/>
        <v>31</v>
      </c>
      <c r="BH209" s="75">
        <v>8</v>
      </c>
      <c r="BI209" s="75">
        <v>19</v>
      </c>
    </row>
    <row r="210" spans="1:61" s="1" customFormat="1" x14ac:dyDescent="0.3">
      <c r="A210" s="28" t="s">
        <v>105</v>
      </c>
      <c r="B210" s="28" t="s">
        <v>122</v>
      </c>
      <c r="C210" s="29" t="s">
        <v>123</v>
      </c>
      <c r="D210" s="29" t="s">
        <v>125</v>
      </c>
      <c r="E210" s="102">
        <v>3339</v>
      </c>
      <c r="F210" s="30">
        <v>64.3</v>
      </c>
      <c r="G210" s="36">
        <f t="shared" si="78"/>
        <v>5</v>
      </c>
      <c r="H210" s="29" t="s">
        <v>351</v>
      </c>
      <c r="I210" s="69">
        <f t="shared" si="79"/>
        <v>5</v>
      </c>
      <c r="J210" s="32">
        <v>1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3">
        <v>1380</v>
      </c>
      <c r="V210" s="32">
        <v>2</v>
      </c>
      <c r="W210" s="32">
        <v>0</v>
      </c>
      <c r="X210" s="32">
        <v>0</v>
      </c>
      <c r="Y210" s="32">
        <v>0</v>
      </c>
      <c r="Z210" s="32">
        <v>0</v>
      </c>
      <c r="AA210" s="32">
        <v>0</v>
      </c>
      <c r="AB210" s="32">
        <v>0</v>
      </c>
      <c r="AC210" s="32">
        <v>0</v>
      </c>
      <c r="AD210" s="32">
        <v>0</v>
      </c>
      <c r="AE210" s="32">
        <v>0</v>
      </c>
      <c r="AF210" s="42">
        <v>0</v>
      </c>
      <c r="AG210" s="31">
        <f t="shared" si="80"/>
        <v>2</v>
      </c>
      <c r="AH210" s="25">
        <f t="shared" si="81"/>
        <v>41.4</v>
      </c>
      <c r="AI210" s="25">
        <f t="shared" si="82"/>
        <v>18</v>
      </c>
      <c r="AJ210" s="34">
        <v>0</v>
      </c>
      <c r="AK210" s="25">
        <v>18</v>
      </c>
      <c r="AL210" s="112">
        <f t="shared" si="83"/>
        <v>1.242</v>
      </c>
      <c r="AM210" s="35">
        <f t="shared" si="84"/>
        <v>56.521739130434781</v>
      </c>
      <c r="AN210" s="36">
        <f t="shared" si="85"/>
        <v>5</v>
      </c>
      <c r="AO210" s="35">
        <f t="shared" si="86"/>
        <v>43.478260869565219</v>
      </c>
      <c r="AP210" s="30">
        <f t="shared" si="87"/>
        <v>61.994609164420481</v>
      </c>
      <c r="AQ210" s="107">
        <f t="shared" si="88"/>
        <v>0</v>
      </c>
      <c r="AR210" s="109">
        <f t="shared" si="89"/>
        <v>100</v>
      </c>
      <c r="AS210" s="34">
        <f t="shared" si="90"/>
        <v>10</v>
      </c>
      <c r="AT210" s="37">
        <v>0</v>
      </c>
      <c r="AU210" s="38">
        <f t="shared" si="91"/>
        <v>0</v>
      </c>
      <c r="AV210" s="37">
        <v>0</v>
      </c>
      <c r="AW210" s="66"/>
      <c r="AX210" s="37">
        <v>1</v>
      </c>
      <c r="AY210" s="37">
        <f t="shared" si="92"/>
        <v>8</v>
      </c>
      <c r="AZ210" s="37">
        <v>4</v>
      </c>
      <c r="BA210" s="37">
        <f t="shared" si="77"/>
        <v>32</v>
      </c>
      <c r="BB210" s="37">
        <v>0</v>
      </c>
      <c r="BC210" s="37">
        <v>3</v>
      </c>
      <c r="BD210" s="37">
        <v>5</v>
      </c>
      <c r="BE210" s="37" t="s">
        <v>429</v>
      </c>
      <c r="BF210" s="37" t="s">
        <v>429</v>
      </c>
      <c r="BG210" s="128">
        <f t="shared" si="93"/>
        <v>30</v>
      </c>
      <c r="BH210" s="75">
        <v>13</v>
      </c>
      <c r="BI210" s="75">
        <v>32</v>
      </c>
    </row>
    <row r="211" spans="1:61" s="1" customFormat="1" x14ac:dyDescent="0.3">
      <c r="A211" s="28" t="s">
        <v>4</v>
      </c>
      <c r="B211" s="28" t="s">
        <v>5</v>
      </c>
      <c r="C211" s="29" t="s">
        <v>5</v>
      </c>
      <c r="D211" s="29" t="s">
        <v>6</v>
      </c>
      <c r="E211" s="102">
        <v>1136</v>
      </c>
      <c r="F211" s="30">
        <v>113.5</v>
      </c>
      <c r="G211" s="36">
        <f t="shared" si="78"/>
        <v>10</v>
      </c>
      <c r="H211" s="29" t="s">
        <v>351</v>
      </c>
      <c r="I211" s="69">
        <f t="shared" si="79"/>
        <v>5</v>
      </c>
      <c r="J211" s="41">
        <v>1</v>
      </c>
      <c r="K211" s="41">
        <v>1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33">
        <v>3909</v>
      </c>
      <c r="V211" s="32">
        <v>0</v>
      </c>
      <c r="W211" s="41">
        <v>0</v>
      </c>
      <c r="X211" s="41">
        <v>0</v>
      </c>
      <c r="Y211" s="41">
        <v>0</v>
      </c>
      <c r="Z211" s="41">
        <v>0</v>
      </c>
      <c r="AA211" s="41">
        <v>0</v>
      </c>
      <c r="AB211" s="41">
        <v>0</v>
      </c>
      <c r="AC211" s="41">
        <v>0</v>
      </c>
      <c r="AD211" s="41">
        <v>0</v>
      </c>
      <c r="AE211" s="41">
        <v>0</v>
      </c>
      <c r="AF211" s="43">
        <v>0</v>
      </c>
      <c r="AG211" s="31">
        <f t="shared" si="80"/>
        <v>0</v>
      </c>
      <c r="AH211" s="25">
        <f t="shared" si="81"/>
        <v>117.27</v>
      </c>
      <c r="AI211" s="25">
        <f t="shared" si="82"/>
        <v>30</v>
      </c>
      <c r="AJ211" s="34">
        <v>0</v>
      </c>
      <c r="AK211" s="25">
        <v>30</v>
      </c>
      <c r="AL211" s="112">
        <f t="shared" si="83"/>
        <v>3.5181</v>
      </c>
      <c r="AM211" s="35">
        <f t="shared" si="84"/>
        <v>74.418009721156309</v>
      </c>
      <c r="AN211" s="36">
        <f t="shared" si="85"/>
        <v>5</v>
      </c>
      <c r="AO211" s="35">
        <f t="shared" si="86"/>
        <v>25.581990278843698</v>
      </c>
      <c r="AP211" s="30">
        <f t="shared" si="87"/>
        <v>516.15316901408448</v>
      </c>
      <c r="AQ211" s="107">
        <f t="shared" si="88"/>
        <v>0</v>
      </c>
      <c r="AR211" s="109">
        <f t="shared" si="89"/>
        <v>100</v>
      </c>
      <c r="AS211" s="34">
        <f t="shared" si="90"/>
        <v>10</v>
      </c>
      <c r="AT211" s="37">
        <v>0</v>
      </c>
      <c r="AU211" s="38">
        <f t="shared" si="91"/>
        <v>0</v>
      </c>
      <c r="AV211" s="37">
        <v>1</v>
      </c>
      <c r="AW211" s="66"/>
      <c r="AX211" s="37">
        <v>1</v>
      </c>
      <c r="AY211" s="37">
        <f t="shared" si="92"/>
        <v>8</v>
      </c>
      <c r="AZ211" s="37">
        <v>2</v>
      </c>
      <c r="BA211" s="37">
        <f t="shared" si="77"/>
        <v>16</v>
      </c>
      <c r="BB211" s="37">
        <v>1</v>
      </c>
      <c r="BC211" s="37">
        <v>2</v>
      </c>
      <c r="BD211" s="37">
        <v>0</v>
      </c>
      <c r="BE211" s="37" t="s">
        <v>428</v>
      </c>
      <c r="BF211" s="37" t="s">
        <v>429</v>
      </c>
      <c r="BG211" s="128">
        <f t="shared" si="93"/>
        <v>30</v>
      </c>
      <c r="BH211" s="75">
        <v>17</v>
      </c>
      <c r="BI211" s="75">
        <v>32</v>
      </c>
    </row>
    <row r="212" spans="1:61" s="1" customFormat="1" x14ac:dyDescent="0.3">
      <c r="A212" s="28" t="s">
        <v>269</v>
      </c>
      <c r="B212" s="28" t="s">
        <v>282</v>
      </c>
      <c r="C212" s="29" t="s">
        <v>283</v>
      </c>
      <c r="D212" s="29" t="s">
        <v>284</v>
      </c>
      <c r="E212" s="102">
        <v>10943</v>
      </c>
      <c r="F212" s="31">
        <v>267.7</v>
      </c>
      <c r="G212" s="36">
        <f t="shared" si="78"/>
        <v>10</v>
      </c>
      <c r="H212" s="29" t="s">
        <v>351</v>
      </c>
      <c r="I212" s="69">
        <f t="shared" si="79"/>
        <v>5</v>
      </c>
      <c r="J212" s="32">
        <v>4</v>
      </c>
      <c r="K212" s="32">
        <v>1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3">
        <v>8080</v>
      </c>
      <c r="V212" s="32">
        <v>1</v>
      </c>
      <c r="W212" s="32">
        <v>0</v>
      </c>
      <c r="X212" s="32">
        <v>0</v>
      </c>
      <c r="Y212" s="32">
        <v>0</v>
      </c>
      <c r="Z212" s="32">
        <v>0</v>
      </c>
      <c r="AA212" s="32">
        <v>0</v>
      </c>
      <c r="AB212" s="32">
        <v>0</v>
      </c>
      <c r="AC212" s="32">
        <v>0</v>
      </c>
      <c r="AD212" s="32">
        <v>0</v>
      </c>
      <c r="AE212" s="32">
        <v>0</v>
      </c>
      <c r="AF212" s="42">
        <v>0</v>
      </c>
      <c r="AG212" s="31">
        <f t="shared" si="80"/>
        <v>1</v>
      </c>
      <c r="AH212" s="25">
        <f t="shared" si="81"/>
        <v>242.4</v>
      </c>
      <c r="AI212" s="25">
        <f t="shared" si="82"/>
        <v>105</v>
      </c>
      <c r="AJ212" s="34">
        <v>0</v>
      </c>
      <c r="AK212" s="25">
        <v>105</v>
      </c>
      <c r="AL212" s="112">
        <f t="shared" si="83"/>
        <v>7.2720000000000002</v>
      </c>
      <c r="AM212" s="35">
        <f t="shared" si="84"/>
        <v>56.68316831683169</v>
      </c>
      <c r="AN212" s="36">
        <f t="shared" si="85"/>
        <v>5</v>
      </c>
      <c r="AO212" s="35">
        <f t="shared" si="86"/>
        <v>43.316831683168317</v>
      </c>
      <c r="AP212" s="30">
        <f t="shared" si="87"/>
        <v>110.75573425934388</v>
      </c>
      <c r="AQ212" s="107">
        <f t="shared" si="88"/>
        <v>0</v>
      </c>
      <c r="AR212" s="109">
        <f t="shared" si="89"/>
        <v>100</v>
      </c>
      <c r="AS212" s="34">
        <f t="shared" si="90"/>
        <v>10</v>
      </c>
      <c r="AT212" s="37">
        <v>4</v>
      </c>
      <c r="AU212" s="38">
        <f t="shared" si="91"/>
        <v>36.553047610344514</v>
      </c>
      <c r="AV212" s="37">
        <v>1</v>
      </c>
      <c r="AW212" s="66"/>
      <c r="AX212" s="37">
        <v>1</v>
      </c>
      <c r="AY212" s="37">
        <f t="shared" si="92"/>
        <v>8</v>
      </c>
      <c r="AZ212" s="37">
        <v>4</v>
      </c>
      <c r="BA212" s="37">
        <f t="shared" si="77"/>
        <v>32</v>
      </c>
      <c r="BB212" s="37">
        <v>1</v>
      </c>
      <c r="BC212" s="37">
        <v>10</v>
      </c>
      <c r="BD212" s="37">
        <v>0</v>
      </c>
      <c r="BE212" s="37" t="s">
        <v>375</v>
      </c>
      <c r="BF212" s="37" t="s">
        <v>376</v>
      </c>
      <c r="BG212" s="128">
        <f t="shared" si="93"/>
        <v>30</v>
      </c>
      <c r="BH212" s="75">
        <v>46</v>
      </c>
      <c r="BI212" s="75">
        <v>43</v>
      </c>
    </row>
    <row r="213" spans="1:61" s="1" customFormat="1" x14ac:dyDescent="0.3">
      <c r="A213" s="28" t="s">
        <v>269</v>
      </c>
      <c r="B213" s="28" t="s">
        <v>303</v>
      </c>
      <c r="C213" s="29" t="s">
        <v>325</v>
      </c>
      <c r="D213" s="29" t="s">
        <v>327</v>
      </c>
      <c r="E213" s="102">
        <v>632</v>
      </c>
      <c r="F213" s="31">
        <v>61</v>
      </c>
      <c r="G213" s="36">
        <f t="shared" si="78"/>
        <v>5</v>
      </c>
      <c r="H213" s="29" t="s">
        <v>351</v>
      </c>
      <c r="I213" s="69">
        <f t="shared" si="79"/>
        <v>5</v>
      </c>
      <c r="J213" s="32">
        <v>1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3">
        <v>1807</v>
      </c>
      <c r="V213" s="32">
        <v>0</v>
      </c>
      <c r="W213" s="32">
        <v>0</v>
      </c>
      <c r="X213" s="32">
        <v>0</v>
      </c>
      <c r="Y213" s="32">
        <v>0</v>
      </c>
      <c r="Z213" s="32">
        <v>0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42">
        <v>0</v>
      </c>
      <c r="AG213" s="31">
        <f t="shared" si="80"/>
        <v>0</v>
      </c>
      <c r="AH213" s="25">
        <f>+(U213*5)/100</f>
        <v>90.35</v>
      </c>
      <c r="AI213" s="25">
        <f t="shared" si="82"/>
        <v>28</v>
      </c>
      <c r="AJ213" s="34">
        <v>0</v>
      </c>
      <c r="AK213" s="25">
        <v>28</v>
      </c>
      <c r="AL213" s="112">
        <f>(AH213*5)/100</f>
        <v>4.5175000000000001</v>
      </c>
      <c r="AM213" s="35">
        <f t="shared" si="84"/>
        <v>69.009407858328714</v>
      </c>
      <c r="AN213" s="36">
        <f t="shared" si="85"/>
        <v>5</v>
      </c>
      <c r="AO213" s="35">
        <f t="shared" si="86"/>
        <v>30.990592141671279</v>
      </c>
      <c r="AP213" s="30">
        <f t="shared" si="87"/>
        <v>714.79430379746839</v>
      </c>
      <c r="AQ213" s="107">
        <f t="shared" si="88"/>
        <v>0</v>
      </c>
      <c r="AR213" s="109">
        <f t="shared" si="89"/>
        <v>100</v>
      </c>
      <c r="AS213" s="34">
        <f t="shared" si="90"/>
        <v>10</v>
      </c>
      <c r="AT213" s="37">
        <v>0</v>
      </c>
      <c r="AU213" s="38">
        <f t="shared" si="91"/>
        <v>0</v>
      </c>
      <c r="AV213" s="37">
        <v>0</v>
      </c>
      <c r="AW213" s="66"/>
      <c r="AX213" s="37">
        <v>1</v>
      </c>
      <c r="AY213" s="37">
        <f t="shared" si="92"/>
        <v>8</v>
      </c>
      <c r="AZ213" s="37">
        <v>3</v>
      </c>
      <c r="BA213" s="37">
        <f t="shared" si="77"/>
        <v>24</v>
      </c>
      <c r="BB213" s="37">
        <v>0</v>
      </c>
      <c r="BC213" s="37">
        <v>1</v>
      </c>
      <c r="BD213" s="37">
        <v>5</v>
      </c>
      <c r="BE213" s="37" t="s">
        <v>375</v>
      </c>
      <c r="BF213" s="37" t="s">
        <v>376</v>
      </c>
      <c r="BG213" s="128">
        <f t="shared" si="93"/>
        <v>30</v>
      </c>
      <c r="BH213" s="75">
        <v>9</v>
      </c>
      <c r="BI213" s="75">
        <v>10</v>
      </c>
    </row>
    <row r="214" spans="1:61" s="1" customFormat="1" x14ac:dyDescent="0.3">
      <c r="A214" s="28" t="s">
        <v>160</v>
      </c>
      <c r="B214" s="28" t="s">
        <v>186</v>
      </c>
      <c r="C214" s="29" t="s">
        <v>170</v>
      </c>
      <c r="D214" s="29" t="s">
        <v>202</v>
      </c>
      <c r="E214" s="102">
        <v>4739</v>
      </c>
      <c r="F214" s="30">
        <v>71.5</v>
      </c>
      <c r="G214" s="36">
        <f t="shared" si="78"/>
        <v>5</v>
      </c>
      <c r="H214" s="29" t="s">
        <v>349</v>
      </c>
      <c r="I214" s="69">
        <f t="shared" si="79"/>
        <v>10</v>
      </c>
      <c r="J214" s="32">
        <v>2</v>
      </c>
      <c r="K214" s="32">
        <v>1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3">
        <v>4484</v>
      </c>
      <c r="V214" s="32">
        <v>0</v>
      </c>
      <c r="W214" s="32">
        <v>0</v>
      </c>
      <c r="X214" s="32">
        <v>0</v>
      </c>
      <c r="Y214" s="32">
        <v>0</v>
      </c>
      <c r="Z214" s="32">
        <v>1</v>
      </c>
      <c r="AA214" s="32">
        <v>0</v>
      </c>
      <c r="AB214" s="32">
        <v>0</v>
      </c>
      <c r="AC214" s="32">
        <v>0</v>
      </c>
      <c r="AD214" s="32">
        <v>0</v>
      </c>
      <c r="AE214" s="32">
        <v>0</v>
      </c>
      <c r="AF214" s="42">
        <v>0</v>
      </c>
      <c r="AG214" s="31">
        <f t="shared" si="80"/>
        <v>1</v>
      </c>
      <c r="AH214" s="25">
        <f t="shared" ref="AH214:AH224" si="94">+(U214*3)/100</f>
        <v>134.52000000000001</v>
      </c>
      <c r="AI214" s="25">
        <f t="shared" si="82"/>
        <v>43</v>
      </c>
      <c r="AJ214" s="34">
        <v>0</v>
      </c>
      <c r="AK214" s="25">
        <v>43</v>
      </c>
      <c r="AL214" s="112">
        <f t="shared" ref="AL214:AL224" si="95">(AH214*3)/100</f>
        <v>4.0356000000000005</v>
      </c>
      <c r="AM214" s="35">
        <f t="shared" si="84"/>
        <v>68.034493012191504</v>
      </c>
      <c r="AN214" s="36">
        <f t="shared" si="85"/>
        <v>5</v>
      </c>
      <c r="AO214" s="35">
        <f t="shared" si="86"/>
        <v>31.965506987808499</v>
      </c>
      <c r="AP214" s="30">
        <f t="shared" si="87"/>
        <v>141.92867693606249</v>
      </c>
      <c r="AQ214" s="107">
        <f t="shared" si="88"/>
        <v>0</v>
      </c>
      <c r="AR214" s="109">
        <f t="shared" si="89"/>
        <v>100</v>
      </c>
      <c r="AS214" s="34">
        <f t="shared" si="90"/>
        <v>10</v>
      </c>
      <c r="AT214" s="37">
        <v>0</v>
      </c>
      <c r="AU214" s="38">
        <f t="shared" si="91"/>
        <v>0</v>
      </c>
      <c r="AV214" s="37">
        <v>0</v>
      </c>
      <c r="AW214" s="66" t="s">
        <v>391</v>
      </c>
      <c r="AX214" s="37">
        <v>3</v>
      </c>
      <c r="AY214" s="37">
        <f t="shared" si="92"/>
        <v>24</v>
      </c>
      <c r="AZ214" s="37">
        <v>4</v>
      </c>
      <c r="BA214" s="37">
        <f t="shared" si="77"/>
        <v>32</v>
      </c>
      <c r="BB214" s="48">
        <v>0</v>
      </c>
      <c r="BC214" s="48">
        <v>6</v>
      </c>
      <c r="BD214" s="48">
        <v>0</v>
      </c>
      <c r="BE214" s="48" t="s">
        <v>375</v>
      </c>
      <c r="BF214" s="48" t="s">
        <v>375</v>
      </c>
      <c r="BG214" s="128">
        <f t="shared" si="93"/>
        <v>30</v>
      </c>
      <c r="BH214" s="75">
        <v>11</v>
      </c>
      <c r="BI214" s="75">
        <v>20</v>
      </c>
    </row>
    <row r="215" spans="1:61" s="1" customFormat="1" x14ac:dyDescent="0.3">
      <c r="A215" s="28" t="s">
        <v>105</v>
      </c>
      <c r="B215" s="28" t="s">
        <v>106</v>
      </c>
      <c r="C215" s="29" t="s">
        <v>118</v>
      </c>
      <c r="D215" s="29" t="s">
        <v>121</v>
      </c>
      <c r="E215" s="102">
        <v>8167</v>
      </c>
      <c r="F215" s="30">
        <v>199.2</v>
      </c>
      <c r="G215" s="36">
        <f t="shared" si="78"/>
        <v>10</v>
      </c>
      <c r="H215" s="29" t="s">
        <v>350</v>
      </c>
      <c r="I215" s="69">
        <f t="shared" si="79"/>
        <v>8</v>
      </c>
      <c r="J215" s="32">
        <v>3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3">
        <v>4596</v>
      </c>
      <c r="V215" s="32">
        <v>1</v>
      </c>
      <c r="W215" s="32">
        <v>0</v>
      </c>
      <c r="X215" s="32">
        <v>0</v>
      </c>
      <c r="Y215" s="32">
        <v>0</v>
      </c>
      <c r="Z215" s="32">
        <v>0</v>
      </c>
      <c r="AA215" s="32">
        <v>0</v>
      </c>
      <c r="AB215" s="32">
        <v>0</v>
      </c>
      <c r="AC215" s="32">
        <v>0</v>
      </c>
      <c r="AD215" s="32">
        <v>0</v>
      </c>
      <c r="AE215" s="32">
        <v>0</v>
      </c>
      <c r="AF215" s="42">
        <v>0</v>
      </c>
      <c r="AG215" s="31">
        <f t="shared" si="80"/>
        <v>1</v>
      </c>
      <c r="AH215" s="25">
        <f t="shared" si="94"/>
        <v>137.88</v>
      </c>
      <c r="AI215" s="25">
        <f t="shared" si="82"/>
        <v>73</v>
      </c>
      <c r="AJ215" s="34">
        <v>1</v>
      </c>
      <c r="AK215" s="25">
        <v>72</v>
      </c>
      <c r="AL215" s="112">
        <f t="shared" si="95"/>
        <v>4.1364000000000001</v>
      </c>
      <c r="AM215" s="35">
        <f t="shared" si="84"/>
        <v>47.055410501885696</v>
      </c>
      <c r="AN215" s="36">
        <f t="shared" si="85"/>
        <v>3</v>
      </c>
      <c r="AO215" s="35">
        <f t="shared" si="86"/>
        <v>52.944589498114304</v>
      </c>
      <c r="AP215" s="30">
        <f t="shared" si="87"/>
        <v>84.412881106893593</v>
      </c>
      <c r="AQ215" s="107">
        <f t="shared" si="88"/>
        <v>12.244398187829068</v>
      </c>
      <c r="AR215" s="109">
        <f t="shared" si="89"/>
        <v>85.494633014215253</v>
      </c>
      <c r="AS215" s="34">
        <f t="shared" si="90"/>
        <v>8</v>
      </c>
      <c r="AT215" s="37">
        <v>0</v>
      </c>
      <c r="AU215" s="38">
        <f t="shared" si="91"/>
        <v>0</v>
      </c>
      <c r="AV215" s="37">
        <v>0</v>
      </c>
      <c r="AW215" s="66"/>
      <c r="AX215" s="37">
        <v>1</v>
      </c>
      <c r="AY215" s="37">
        <f t="shared" si="92"/>
        <v>8</v>
      </c>
      <c r="AZ215" s="37">
        <v>6</v>
      </c>
      <c r="BA215" s="37">
        <f t="shared" si="77"/>
        <v>48</v>
      </c>
      <c r="BB215" s="37">
        <v>0</v>
      </c>
      <c r="BC215" s="37">
        <v>7</v>
      </c>
      <c r="BD215" s="37">
        <v>0</v>
      </c>
      <c r="BE215" s="37" t="s">
        <v>375</v>
      </c>
      <c r="BF215" s="37" t="s">
        <v>429</v>
      </c>
      <c r="BG215" s="128">
        <f t="shared" si="93"/>
        <v>29</v>
      </c>
      <c r="BH215" s="75">
        <v>17</v>
      </c>
      <c r="BI215" s="75">
        <v>44</v>
      </c>
    </row>
    <row r="216" spans="1:61" s="1" customFormat="1" x14ac:dyDescent="0.3">
      <c r="A216" s="28" t="s">
        <v>4</v>
      </c>
      <c r="B216" s="28" t="s">
        <v>5</v>
      </c>
      <c r="C216" s="29" t="s">
        <v>38</v>
      </c>
      <c r="D216" s="29" t="s">
        <v>39</v>
      </c>
      <c r="E216" s="102">
        <v>8689</v>
      </c>
      <c r="F216" s="30">
        <v>44.4</v>
      </c>
      <c r="G216" s="36">
        <f t="shared" si="78"/>
        <v>3</v>
      </c>
      <c r="H216" s="29" t="s">
        <v>350</v>
      </c>
      <c r="I216" s="69">
        <f t="shared" si="79"/>
        <v>8</v>
      </c>
      <c r="J216" s="41">
        <v>3</v>
      </c>
      <c r="K216" s="41">
        <v>1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33">
        <v>9466</v>
      </c>
      <c r="V216" s="32">
        <v>1</v>
      </c>
      <c r="W216" s="32">
        <v>0</v>
      </c>
      <c r="X216" s="32">
        <v>0</v>
      </c>
      <c r="Y216" s="32">
        <v>0</v>
      </c>
      <c r="Z216" s="32">
        <v>0</v>
      </c>
      <c r="AA216" s="32">
        <v>0</v>
      </c>
      <c r="AB216" s="32">
        <v>0</v>
      </c>
      <c r="AC216" s="32">
        <v>0</v>
      </c>
      <c r="AD216" s="32">
        <v>0</v>
      </c>
      <c r="AE216" s="32">
        <v>0</v>
      </c>
      <c r="AF216" s="42">
        <v>0</v>
      </c>
      <c r="AG216" s="31">
        <f t="shared" si="80"/>
        <v>1</v>
      </c>
      <c r="AH216" s="25">
        <f t="shared" si="94"/>
        <v>283.98</v>
      </c>
      <c r="AI216" s="25">
        <f t="shared" si="82"/>
        <v>70</v>
      </c>
      <c r="AJ216" s="34">
        <v>0</v>
      </c>
      <c r="AK216" s="25">
        <v>70</v>
      </c>
      <c r="AL216" s="112">
        <f t="shared" si="95"/>
        <v>8.519400000000001</v>
      </c>
      <c r="AM216" s="35">
        <f t="shared" si="84"/>
        <v>75.350376787097687</v>
      </c>
      <c r="AN216" s="36">
        <f t="shared" si="85"/>
        <v>8</v>
      </c>
      <c r="AO216" s="35">
        <f t="shared" si="86"/>
        <v>24.649623212902316</v>
      </c>
      <c r="AP216" s="30">
        <f t="shared" si="87"/>
        <v>163.41351133617218</v>
      </c>
      <c r="AQ216" s="107">
        <f t="shared" si="88"/>
        <v>0</v>
      </c>
      <c r="AR216" s="109">
        <f t="shared" si="89"/>
        <v>100</v>
      </c>
      <c r="AS216" s="34">
        <f t="shared" si="90"/>
        <v>10</v>
      </c>
      <c r="AT216" s="37">
        <v>0</v>
      </c>
      <c r="AU216" s="38">
        <f t="shared" si="91"/>
        <v>0</v>
      </c>
      <c r="AV216" s="37">
        <v>0</v>
      </c>
      <c r="AW216" s="66" t="s">
        <v>430</v>
      </c>
      <c r="AX216" s="37">
        <v>2</v>
      </c>
      <c r="AY216" s="37">
        <f t="shared" si="92"/>
        <v>16</v>
      </c>
      <c r="AZ216" s="37">
        <v>7</v>
      </c>
      <c r="BA216" s="37">
        <f t="shared" si="77"/>
        <v>56</v>
      </c>
      <c r="BB216" s="37">
        <v>0</v>
      </c>
      <c r="BC216" s="37">
        <v>9</v>
      </c>
      <c r="BD216" s="37">
        <v>0</v>
      </c>
      <c r="BE216" s="37" t="s">
        <v>428</v>
      </c>
      <c r="BF216" s="37" t="s">
        <v>429</v>
      </c>
      <c r="BG216" s="128">
        <f t="shared" si="93"/>
        <v>29</v>
      </c>
      <c r="BH216" s="75">
        <v>34</v>
      </c>
      <c r="BI216" s="75">
        <v>29</v>
      </c>
    </row>
    <row r="217" spans="1:61" s="1" customFormat="1" x14ac:dyDescent="0.3">
      <c r="A217" s="28" t="s">
        <v>4</v>
      </c>
      <c r="B217" s="28" t="s">
        <v>5</v>
      </c>
      <c r="C217" s="29" t="s">
        <v>32</v>
      </c>
      <c r="D217" s="29" t="s">
        <v>34</v>
      </c>
      <c r="E217" s="102">
        <v>13379</v>
      </c>
      <c r="F217" s="30">
        <v>98.7</v>
      </c>
      <c r="G217" s="36">
        <f t="shared" si="78"/>
        <v>8</v>
      </c>
      <c r="H217" s="29" t="s">
        <v>351</v>
      </c>
      <c r="I217" s="69">
        <f t="shared" si="79"/>
        <v>5</v>
      </c>
      <c r="J217" s="41">
        <v>4</v>
      </c>
      <c r="K217" s="41">
        <v>1</v>
      </c>
      <c r="L217" s="41">
        <v>0</v>
      </c>
      <c r="M217" s="41">
        <v>1</v>
      </c>
      <c r="N217" s="41">
        <v>0</v>
      </c>
      <c r="O217" s="41">
        <v>0</v>
      </c>
      <c r="P217" s="41">
        <v>0</v>
      </c>
      <c r="Q217" s="32">
        <v>0</v>
      </c>
      <c r="R217" s="41">
        <v>0</v>
      </c>
      <c r="S217" s="41">
        <v>0</v>
      </c>
      <c r="T217" s="41">
        <v>0</v>
      </c>
      <c r="U217" s="33">
        <v>17812</v>
      </c>
      <c r="V217" s="32">
        <v>5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3">
        <v>0</v>
      </c>
      <c r="AG217" s="31">
        <f t="shared" si="80"/>
        <v>5</v>
      </c>
      <c r="AH217" s="25">
        <f t="shared" si="94"/>
        <v>534.36</v>
      </c>
      <c r="AI217" s="25">
        <f t="shared" si="82"/>
        <v>69</v>
      </c>
      <c r="AJ217" s="34">
        <v>1</v>
      </c>
      <c r="AK217" s="25">
        <v>68</v>
      </c>
      <c r="AL217" s="112">
        <f t="shared" si="95"/>
        <v>16.030799999999999</v>
      </c>
      <c r="AM217" s="35">
        <f t="shared" si="84"/>
        <v>87.087356838086677</v>
      </c>
      <c r="AN217" s="36">
        <f t="shared" si="85"/>
        <v>8</v>
      </c>
      <c r="AO217" s="35">
        <f t="shared" si="86"/>
        <v>12.912643161913318</v>
      </c>
      <c r="AP217" s="30">
        <f t="shared" si="87"/>
        <v>199.70102399282462</v>
      </c>
      <c r="AQ217" s="107">
        <f t="shared" si="88"/>
        <v>7.4744001793856043</v>
      </c>
      <c r="AR217" s="109">
        <f t="shared" si="89"/>
        <v>96.257204880604831</v>
      </c>
      <c r="AS217" s="34">
        <f t="shared" si="90"/>
        <v>8</v>
      </c>
      <c r="AT217" s="37">
        <v>2</v>
      </c>
      <c r="AU217" s="38">
        <f t="shared" si="91"/>
        <v>14.948800358771209</v>
      </c>
      <c r="AV217" s="37">
        <v>1</v>
      </c>
      <c r="AW217" s="66"/>
      <c r="AX217" s="37">
        <v>6</v>
      </c>
      <c r="AY217" s="37">
        <f t="shared" si="92"/>
        <v>48</v>
      </c>
      <c r="AZ217" s="37">
        <v>9</v>
      </c>
      <c r="BA217" s="37">
        <f t="shared" si="77"/>
        <v>72</v>
      </c>
      <c r="BB217" s="37">
        <v>2</v>
      </c>
      <c r="BC217" s="37">
        <v>14</v>
      </c>
      <c r="BD217" s="37">
        <v>0</v>
      </c>
      <c r="BE217" s="37" t="s">
        <v>428</v>
      </c>
      <c r="BF217" s="37" t="s">
        <v>429</v>
      </c>
      <c r="BG217" s="128">
        <f t="shared" si="93"/>
        <v>29</v>
      </c>
      <c r="BH217" s="75">
        <v>75</v>
      </c>
      <c r="BI217" s="75">
        <v>149</v>
      </c>
    </row>
    <row r="218" spans="1:61" s="1" customFormat="1" x14ac:dyDescent="0.3">
      <c r="A218" s="28" t="s">
        <v>269</v>
      </c>
      <c r="B218" s="28" t="s">
        <v>276</v>
      </c>
      <c r="C218" s="29" t="s">
        <v>331</v>
      </c>
      <c r="D218" s="29" t="s">
        <v>334</v>
      </c>
      <c r="E218" s="102">
        <v>8143</v>
      </c>
      <c r="F218" s="31">
        <v>59.5</v>
      </c>
      <c r="G218" s="36">
        <f t="shared" si="78"/>
        <v>5</v>
      </c>
      <c r="H218" s="29" t="s">
        <v>350</v>
      </c>
      <c r="I218" s="69">
        <f t="shared" si="79"/>
        <v>8</v>
      </c>
      <c r="J218" s="32">
        <v>3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3">
        <v>5866</v>
      </c>
      <c r="V218" s="32">
        <v>1</v>
      </c>
      <c r="W218" s="32">
        <v>0</v>
      </c>
      <c r="X218" s="32">
        <v>0</v>
      </c>
      <c r="Y218" s="32">
        <v>0</v>
      </c>
      <c r="Z218" s="32">
        <v>0</v>
      </c>
      <c r="AA218" s="32">
        <v>0</v>
      </c>
      <c r="AB218" s="32">
        <v>0</v>
      </c>
      <c r="AC218" s="32">
        <v>0</v>
      </c>
      <c r="AD218" s="32">
        <v>0</v>
      </c>
      <c r="AE218" s="32">
        <v>0</v>
      </c>
      <c r="AF218" s="42">
        <v>0</v>
      </c>
      <c r="AG218" s="31">
        <f t="shared" si="80"/>
        <v>1</v>
      </c>
      <c r="AH218" s="25">
        <f t="shared" si="94"/>
        <v>175.98</v>
      </c>
      <c r="AI218" s="25">
        <f t="shared" si="82"/>
        <v>31</v>
      </c>
      <c r="AJ218" s="34">
        <v>1</v>
      </c>
      <c r="AK218" s="25">
        <v>30</v>
      </c>
      <c r="AL218" s="112">
        <f t="shared" si="95"/>
        <v>5.279399999999999</v>
      </c>
      <c r="AM218" s="35">
        <f t="shared" si="84"/>
        <v>82.384361859302189</v>
      </c>
      <c r="AN218" s="36">
        <f t="shared" si="85"/>
        <v>8</v>
      </c>
      <c r="AO218" s="35">
        <f t="shared" si="86"/>
        <v>17.615638140697808</v>
      </c>
      <c r="AP218" s="30">
        <f t="shared" si="87"/>
        <v>108.05599901756108</v>
      </c>
      <c r="AQ218" s="107">
        <f t="shared" si="88"/>
        <v>12.280486307257766</v>
      </c>
      <c r="AR218" s="109">
        <f t="shared" si="89"/>
        <v>88.635072167291739</v>
      </c>
      <c r="AS218" s="34">
        <f t="shared" si="90"/>
        <v>8</v>
      </c>
      <c r="AT218" s="37">
        <v>0</v>
      </c>
      <c r="AU218" s="38">
        <f t="shared" si="91"/>
        <v>0</v>
      </c>
      <c r="AV218" s="48">
        <v>0</v>
      </c>
      <c r="AW218" s="67" t="s">
        <v>373</v>
      </c>
      <c r="AX218" s="48">
        <v>3</v>
      </c>
      <c r="AY218" s="37">
        <f t="shared" si="92"/>
        <v>24</v>
      </c>
      <c r="AZ218" s="48">
        <v>6</v>
      </c>
      <c r="BA218" s="37">
        <f t="shared" si="77"/>
        <v>48</v>
      </c>
      <c r="BB218" s="48">
        <v>0</v>
      </c>
      <c r="BC218" s="48">
        <v>9</v>
      </c>
      <c r="BD218" s="48">
        <v>0</v>
      </c>
      <c r="BE218" s="48" t="s">
        <v>375</v>
      </c>
      <c r="BF218" s="48" t="s">
        <v>376</v>
      </c>
      <c r="BG218" s="128">
        <f t="shared" si="93"/>
        <v>29</v>
      </c>
      <c r="BH218" s="75">
        <v>43</v>
      </c>
      <c r="BI218" s="75">
        <v>63</v>
      </c>
    </row>
    <row r="219" spans="1:61" s="1" customFormat="1" x14ac:dyDescent="0.3">
      <c r="A219" s="28" t="s">
        <v>269</v>
      </c>
      <c r="B219" s="28" t="s">
        <v>282</v>
      </c>
      <c r="C219" s="29" t="s">
        <v>287</v>
      </c>
      <c r="D219" s="29" t="s">
        <v>290</v>
      </c>
      <c r="E219" s="102">
        <v>9207</v>
      </c>
      <c r="F219" s="31">
        <v>449.2</v>
      </c>
      <c r="G219" s="36">
        <f t="shared" si="78"/>
        <v>10</v>
      </c>
      <c r="H219" s="29" t="s">
        <v>350</v>
      </c>
      <c r="I219" s="69">
        <f t="shared" si="79"/>
        <v>8</v>
      </c>
      <c r="J219" s="32">
        <v>3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3">
        <v>5968</v>
      </c>
      <c r="V219" s="32">
        <v>1</v>
      </c>
      <c r="W219" s="32">
        <v>0</v>
      </c>
      <c r="X219" s="32">
        <v>0</v>
      </c>
      <c r="Y219" s="32">
        <v>0</v>
      </c>
      <c r="Z219" s="32">
        <v>0</v>
      </c>
      <c r="AA219" s="32">
        <v>0</v>
      </c>
      <c r="AB219" s="32">
        <v>0</v>
      </c>
      <c r="AC219" s="32">
        <v>0</v>
      </c>
      <c r="AD219" s="32">
        <v>0</v>
      </c>
      <c r="AE219" s="32">
        <v>0</v>
      </c>
      <c r="AF219" s="42">
        <v>0</v>
      </c>
      <c r="AG219" s="31">
        <f t="shared" si="80"/>
        <v>1</v>
      </c>
      <c r="AH219" s="25">
        <f t="shared" si="94"/>
        <v>179.04</v>
      </c>
      <c r="AI219" s="25">
        <f t="shared" si="82"/>
        <v>99</v>
      </c>
      <c r="AJ219" s="34">
        <v>1</v>
      </c>
      <c r="AK219" s="25">
        <v>98</v>
      </c>
      <c r="AL219" s="112">
        <f t="shared" si="95"/>
        <v>5.3712</v>
      </c>
      <c r="AM219" s="35">
        <f t="shared" si="84"/>
        <v>44.705093833780154</v>
      </c>
      <c r="AN219" s="36">
        <f t="shared" si="85"/>
        <v>3</v>
      </c>
      <c r="AO219" s="35">
        <f t="shared" si="86"/>
        <v>55.294906166219839</v>
      </c>
      <c r="AP219" s="30">
        <f t="shared" si="87"/>
        <v>97.230368198110142</v>
      </c>
      <c r="AQ219" s="107">
        <f t="shared" si="88"/>
        <v>10.86130118388183</v>
      </c>
      <c r="AR219" s="109">
        <f t="shared" si="89"/>
        <v>88.829311885612157</v>
      </c>
      <c r="AS219" s="34">
        <f t="shared" si="90"/>
        <v>8</v>
      </c>
      <c r="AT219" s="37">
        <v>0</v>
      </c>
      <c r="AU219" s="38">
        <f t="shared" si="91"/>
        <v>0</v>
      </c>
      <c r="AV219" s="37">
        <v>0</v>
      </c>
      <c r="AW219" s="66"/>
      <c r="AX219" s="37">
        <v>1</v>
      </c>
      <c r="AY219" s="37">
        <f t="shared" si="92"/>
        <v>8</v>
      </c>
      <c r="AZ219" s="37">
        <v>6</v>
      </c>
      <c r="BA219" s="37">
        <f t="shared" si="77"/>
        <v>48</v>
      </c>
      <c r="BB219" s="37">
        <v>0</v>
      </c>
      <c r="BC219" s="37">
        <v>8</v>
      </c>
      <c r="BD219" s="37">
        <v>0</v>
      </c>
      <c r="BE219" s="37" t="s">
        <v>375</v>
      </c>
      <c r="BF219" s="37" t="s">
        <v>376</v>
      </c>
      <c r="BG219" s="128">
        <f t="shared" si="93"/>
        <v>29</v>
      </c>
      <c r="BH219" s="75">
        <v>24</v>
      </c>
      <c r="BI219" s="75">
        <v>35</v>
      </c>
    </row>
    <row r="220" spans="1:61" s="1" customFormat="1" x14ac:dyDescent="0.3">
      <c r="A220" s="28" t="s">
        <v>269</v>
      </c>
      <c r="B220" s="28" t="s">
        <v>282</v>
      </c>
      <c r="C220" s="29" t="s">
        <v>294</v>
      </c>
      <c r="D220" s="29" t="s">
        <v>298</v>
      </c>
      <c r="E220" s="102">
        <v>24541</v>
      </c>
      <c r="F220" s="31">
        <v>76.2</v>
      </c>
      <c r="G220" s="36">
        <f t="shared" si="78"/>
        <v>8</v>
      </c>
      <c r="H220" s="29" t="s">
        <v>351</v>
      </c>
      <c r="I220" s="69">
        <f t="shared" si="79"/>
        <v>5</v>
      </c>
      <c r="J220" s="32">
        <v>3</v>
      </c>
      <c r="K220" s="32">
        <v>0</v>
      </c>
      <c r="L220" s="32">
        <v>0</v>
      </c>
      <c r="M220" s="32">
        <v>1</v>
      </c>
      <c r="N220" s="32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3">
        <v>21838</v>
      </c>
      <c r="V220" s="32">
        <v>1</v>
      </c>
      <c r="W220" s="32">
        <v>0</v>
      </c>
      <c r="X220" s="32">
        <v>0</v>
      </c>
      <c r="Y220" s="32">
        <v>0</v>
      </c>
      <c r="Z220" s="32">
        <v>0</v>
      </c>
      <c r="AA220" s="32">
        <v>0</v>
      </c>
      <c r="AB220" s="32">
        <v>0</v>
      </c>
      <c r="AC220" s="32">
        <v>0</v>
      </c>
      <c r="AD220" s="32">
        <v>0</v>
      </c>
      <c r="AE220" s="32">
        <v>0</v>
      </c>
      <c r="AF220" s="42">
        <v>0</v>
      </c>
      <c r="AG220" s="31">
        <f t="shared" si="80"/>
        <v>1</v>
      </c>
      <c r="AH220" s="25">
        <f t="shared" si="94"/>
        <v>655.14</v>
      </c>
      <c r="AI220" s="25">
        <f t="shared" si="82"/>
        <v>469</v>
      </c>
      <c r="AJ220" s="34">
        <v>1</v>
      </c>
      <c r="AK220" s="25">
        <v>468</v>
      </c>
      <c r="AL220" s="112">
        <f t="shared" si="95"/>
        <v>19.654199999999999</v>
      </c>
      <c r="AM220" s="35">
        <f t="shared" si="84"/>
        <v>28.412247763836735</v>
      </c>
      <c r="AN220" s="36">
        <f t="shared" si="85"/>
        <v>3</v>
      </c>
      <c r="AO220" s="35">
        <f t="shared" si="86"/>
        <v>71.587752236163254</v>
      </c>
      <c r="AP220" s="30">
        <f t="shared" si="87"/>
        <v>133.47866835092293</v>
      </c>
      <c r="AQ220" s="107">
        <f t="shared" si="88"/>
        <v>4.0748135772788396</v>
      </c>
      <c r="AR220" s="109">
        <f t="shared" si="89"/>
        <v>96.947217388649761</v>
      </c>
      <c r="AS220" s="34">
        <f t="shared" si="90"/>
        <v>8</v>
      </c>
      <c r="AT220" s="37">
        <v>6</v>
      </c>
      <c r="AU220" s="38">
        <f t="shared" si="91"/>
        <v>24.448881463673036</v>
      </c>
      <c r="AV220" s="37">
        <v>1</v>
      </c>
      <c r="AW220" s="66"/>
      <c r="AX220" s="37">
        <v>18</v>
      </c>
      <c r="AY220" s="37">
        <f t="shared" si="92"/>
        <v>144</v>
      </c>
      <c r="AZ220" s="37">
        <v>26</v>
      </c>
      <c r="BA220" s="37">
        <f t="shared" si="77"/>
        <v>208</v>
      </c>
      <c r="BB220" s="37">
        <v>9</v>
      </c>
      <c r="BC220" s="37">
        <v>18</v>
      </c>
      <c r="BD220" s="37">
        <v>5</v>
      </c>
      <c r="BE220" s="37" t="s">
        <v>375</v>
      </c>
      <c r="BF220" s="37" t="s">
        <v>376</v>
      </c>
      <c r="BG220" s="128">
        <f t="shared" si="93"/>
        <v>29</v>
      </c>
      <c r="BH220" s="75">
        <v>99</v>
      </c>
      <c r="BI220" s="75">
        <v>166</v>
      </c>
    </row>
    <row r="221" spans="1:61" s="1" customFormat="1" x14ac:dyDescent="0.3">
      <c r="A221" s="28" t="s">
        <v>160</v>
      </c>
      <c r="B221" s="28" t="s">
        <v>242</v>
      </c>
      <c r="C221" s="29" t="s">
        <v>231</v>
      </c>
      <c r="D221" s="29" t="s">
        <v>253</v>
      </c>
      <c r="E221" s="102">
        <v>13571</v>
      </c>
      <c r="F221" s="30">
        <v>56.6</v>
      </c>
      <c r="G221" s="36">
        <f t="shared" si="78"/>
        <v>5</v>
      </c>
      <c r="H221" s="29" t="s">
        <v>350</v>
      </c>
      <c r="I221" s="69">
        <f t="shared" si="79"/>
        <v>8</v>
      </c>
      <c r="J221" s="32">
        <v>4</v>
      </c>
      <c r="K221" s="32">
        <v>1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3">
        <v>11148</v>
      </c>
      <c r="V221" s="32">
        <v>0</v>
      </c>
      <c r="W221" s="32">
        <v>0</v>
      </c>
      <c r="X221" s="32">
        <v>0</v>
      </c>
      <c r="Y221" s="32">
        <v>0</v>
      </c>
      <c r="Z221" s="32">
        <v>0</v>
      </c>
      <c r="AA221" s="32">
        <v>0</v>
      </c>
      <c r="AB221" s="32">
        <v>0</v>
      </c>
      <c r="AC221" s="32">
        <v>0</v>
      </c>
      <c r="AD221" s="32">
        <v>0</v>
      </c>
      <c r="AE221" s="32">
        <v>0</v>
      </c>
      <c r="AF221" s="42">
        <v>0</v>
      </c>
      <c r="AG221" s="31">
        <f t="shared" si="80"/>
        <v>0</v>
      </c>
      <c r="AH221" s="25">
        <f t="shared" si="94"/>
        <v>334.44</v>
      </c>
      <c r="AI221" s="25">
        <f t="shared" si="82"/>
        <v>53</v>
      </c>
      <c r="AJ221" s="34">
        <v>1</v>
      </c>
      <c r="AK221" s="25">
        <v>52</v>
      </c>
      <c r="AL221" s="112">
        <f t="shared" si="95"/>
        <v>10.033199999999999</v>
      </c>
      <c r="AM221" s="35">
        <f t="shared" si="84"/>
        <v>84.152613323765095</v>
      </c>
      <c r="AN221" s="36">
        <f t="shared" si="85"/>
        <v>8</v>
      </c>
      <c r="AO221" s="35">
        <f t="shared" si="86"/>
        <v>15.847386676234901</v>
      </c>
      <c r="AP221" s="30">
        <f t="shared" si="87"/>
        <v>123.21862795667232</v>
      </c>
      <c r="AQ221" s="107">
        <f t="shared" si="88"/>
        <v>7.3686537469604305</v>
      </c>
      <c r="AR221" s="109">
        <f t="shared" si="89"/>
        <v>94.019854084439658</v>
      </c>
      <c r="AS221" s="34">
        <f t="shared" si="90"/>
        <v>8</v>
      </c>
      <c r="AT221" s="37">
        <v>1</v>
      </c>
      <c r="AU221" s="38">
        <f t="shared" si="91"/>
        <v>7.3686537469604305</v>
      </c>
      <c r="AV221" s="37">
        <v>1</v>
      </c>
      <c r="AW221" s="66"/>
      <c r="AX221" s="37">
        <v>5</v>
      </c>
      <c r="AY221" s="37">
        <f t="shared" si="92"/>
        <v>40</v>
      </c>
      <c r="AZ221" s="37">
        <v>9</v>
      </c>
      <c r="BA221" s="37">
        <f t="shared" ref="BA221:BA252" si="96">+AZ221*8</f>
        <v>72</v>
      </c>
      <c r="BB221" s="37">
        <v>1</v>
      </c>
      <c r="BC221" s="37">
        <v>15</v>
      </c>
      <c r="BD221" s="37">
        <v>0</v>
      </c>
      <c r="BE221" s="37" t="s">
        <v>375</v>
      </c>
      <c r="BF221" s="37" t="s">
        <v>376</v>
      </c>
      <c r="BG221" s="128">
        <f t="shared" si="93"/>
        <v>29</v>
      </c>
      <c r="BH221" s="75">
        <v>41</v>
      </c>
      <c r="BI221" s="75">
        <v>114</v>
      </c>
    </row>
    <row r="222" spans="1:61" s="1" customFormat="1" x14ac:dyDescent="0.3">
      <c r="A222" s="28" t="s">
        <v>160</v>
      </c>
      <c r="B222" s="28" t="s">
        <v>186</v>
      </c>
      <c r="C222" s="29" t="s">
        <v>170</v>
      </c>
      <c r="D222" s="29" t="s">
        <v>200</v>
      </c>
      <c r="E222" s="102">
        <v>1910</v>
      </c>
      <c r="F222" s="30">
        <v>16.7</v>
      </c>
      <c r="G222" s="36">
        <f t="shared" si="78"/>
        <v>3</v>
      </c>
      <c r="H222" s="29" t="s">
        <v>350</v>
      </c>
      <c r="I222" s="69">
        <f t="shared" si="79"/>
        <v>8</v>
      </c>
      <c r="J222" s="32">
        <v>1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3">
        <v>4421</v>
      </c>
      <c r="V222" s="32">
        <v>0</v>
      </c>
      <c r="W222" s="32">
        <v>0</v>
      </c>
      <c r="X222" s="32">
        <v>0</v>
      </c>
      <c r="Y222" s="32">
        <v>0</v>
      </c>
      <c r="Z222" s="32">
        <v>0</v>
      </c>
      <c r="AA222" s="32">
        <v>0</v>
      </c>
      <c r="AB222" s="32">
        <v>0</v>
      </c>
      <c r="AC222" s="32">
        <v>0</v>
      </c>
      <c r="AD222" s="32">
        <v>0</v>
      </c>
      <c r="AE222" s="32">
        <v>0</v>
      </c>
      <c r="AF222" s="42">
        <v>0</v>
      </c>
      <c r="AG222" s="31">
        <f t="shared" si="80"/>
        <v>0</v>
      </c>
      <c r="AH222" s="25">
        <f t="shared" si="94"/>
        <v>132.63</v>
      </c>
      <c r="AI222" s="25">
        <f t="shared" si="82"/>
        <v>26</v>
      </c>
      <c r="AJ222" s="34">
        <v>0</v>
      </c>
      <c r="AK222" s="25">
        <v>26</v>
      </c>
      <c r="AL222" s="112">
        <f t="shared" si="95"/>
        <v>3.9788999999999999</v>
      </c>
      <c r="AM222" s="35">
        <f t="shared" si="84"/>
        <v>80.396592022920913</v>
      </c>
      <c r="AN222" s="36">
        <f t="shared" si="85"/>
        <v>8</v>
      </c>
      <c r="AO222" s="35">
        <f t="shared" si="86"/>
        <v>19.603407977079094</v>
      </c>
      <c r="AP222" s="30">
        <f t="shared" si="87"/>
        <v>347.19895287958116</v>
      </c>
      <c r="AQ222" s="107">
        <f t="shared" si="88"/>
        <v>0</v>
      </c>
      <c r="AR222" s="109">
        <f t="shared" si="89"/>
        <v>100</v>
      </c>
      <c r="AS222" s="34">
        <f t="shared" si="90"/>
        <v>10</v>
      </c>
      <c r="AT222" s="37">
        <v>0</v>
      </c>
      <c r="AU222" s="38">
        <f t="shared" si="91"/>
        <v>0</v>
      </c>
      <c r="AV222" s="37">
        <v>0</v>
      </c>
      <c r="AW222" s="66" t="s">
        <v>391</v>
      </c>
      <c r="AX222" s="37">
        <v>1</v>
      </c>
      <c r="AY222" s="37">
        <f t="shared" si="92"/>
        <v>8</v>
      </c>
      <c r="AZ222" s="37">
        <v>2</v>
      </c>
      <c r="BA222" s="37">
        <f t="shared" si="96"/>
        <v>16</v>
      </c>
      <c r="BB222" s="48">
        <v>0</v>
      </c>
      <c r="BC222" s="48">
        <v>2</v>
      </c>
      <c r="BD222" s="48">
        <v>0</v>
      </c>
      <c r="BE222" s="48" t="s">
        <v>375</v>
      </c>
      <c r="BF222" s="48" t="s">
        <v>375</v>
      </c>
      <c r="BG222" s="128">
        <f t="shared" si="93"/>
        <v>29</v>
      </c>
      <c r="BH222" s="75">
        <v>10</v>
      </c>
      <c r="BI222" s="75">
        <v>17</v>
      </c>
    </row>
    <row r="223" spans="1:61" s="1" customFormat="1" x14ac:dyDescent="0.3">
      <c r="A223" s="28" t="s">
        <v>160</v>
      </c>
      <c r="B223" s="28" t="s">
        <v>186</v>
      </c>
      <c r="C223" s="29" t="s">
        <v>208</v>
      </c>
      <c r="D223" s="29" t="s">
        <v>209</v>
      </c>
      <c r="E223" s="102">
        <v>11969</v>
      </c>
      <c r="F223" s="30">
        <v>88.2</v>
      </c>
      <c r="G223" s="36">
        <f t="shared" si="78"/>
        <v>8</v>
      </c>
      <c r="H223" s="29" t="s">
        <v>350</v>
      </c>
      <c r="I223" s="69">
        <f t="shared" si="79"/>
        <v>8</v>
      </c>
      <c r="J223" s="32">
        <v>4</v>
      </c>
      <c r="K223" s="32">
        <v>1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3">
        <v>9616</v>
      </c>
      <c r="V223" s="32">
        <v>4</v>
      </c>
      <c r="W223" s="32">
        <v>0</v>
      </c>
      <c r="X223" s="32">
        <v>0</v>
      </c>
      <c r="Y223" s="32">
        <v>0</v>
      </c>
      <c r="Z223" s="32">
        <v>1</v>
      </c>
      <c r="AA223" s="32">
        <v>0</v>
      </c>
      <c r="AB223" s="32">
        <v>0</v>
      </c>
      <c r="AC223" s="32">
        <v>0</v>
      </c>
      <c r="AD223" s="32">
        <v>0</v>
      </c>
      <c r="AE223" s="32">
        <v>0</v>
      </c>
      <c r="AF223" s="42">
        <v>0</v>
      </c>
      <c r="AG223" s="31">
        <f t="shared" si="80"/>
        <v>5</v>
      </c>
      <c r="AH223" s="25">
        <f t="shared" si="94"/>
        <v>288.48</v>
      </c>
      <c r="AI223" s="25">
        <f t="shared" si="82"/>
        <v>110</v>
      </c>
      <c r="AJ223" s="34">
        <v>2</v>
      </c>
      <c r="AK223" s="25">
        <v>108</v>
      </c>
      <c r="AL223" s="112">
        <f t="shared" si="95"/>
        <v>8.6544000000000008</v>
      </c>
      <c r="AM223" s="35">
        <f t="shared" si="84"/>
        <v>61.869107043815866</v>
      </c>
      <c r="AN223" s="36">
        <f t="shared" si="85"/>
        <v>5</v>
      </c>
      <c r="AO223" s="35">
        <f t="shared" si="86"/>
        <v>38.130892956184134</v>
      </c>
      <c r="AP223" s="30">
        <f t="shared" si="87"/>
        <v>120.51132091235695</v>
      </c>
      <c r="AQ223" s="107">
        <f t="shared" si="88"/>
        <v>16.709833737154316</v>
      </c>
      <c r="AR223" s="109">
        <f t="shared" si="89"/>
        <v>86.134220743205773</v>
      </c>
      <c r="AS223" s="34">
        <f t="shared" si="90"/>
        <v>8</v>
      </c>
      <c r="AT223" s="37">
        <v>0</v>
      </c>
      <c r="AU223" s="38">
        <f t="shared" si="91"/>
        <v>0</v>
      </c>
      <c r="AV223" s="37">
        <v>1</v>
      </c>
      <c r="AW223" s="66"/>
      <c r="AX223" s="37">
        <v>6</v>
      </c>
      <c r="AY223" s="37">
        <f t="shared" si="92"/>
        <v>48</v>
      </c>
      <c r="AZ223" s="37">
        <v>9</v>
      </c>
      <c r="BA223" s="37">
        <f t="shared" si="96"/>
        <v>72</v>
      </c>
      <c r="BB223" s="48">
        <v>1</v>
      </c>
      <c r="BC223" s="48">
        <v>12</v>
      </c>
      <c r="BD223" s="48">
        <v>0</v>
      </c>
      <c r="BE223" s="48" t="s">
        <v>375</v>
      </c>
      <c r="BF223" s="48" t="s">
        <v>375</v>
      </c>
      <c r="BG223" s="128">
        <f t="shared" si="93"/>
        <v>29</v>
      </c>
      <c r="BH223" s="75">
        <v>45</v>
      </c>
      <c r="BI223" s="75">
        <v>63</v>
      </c>
    </row>
    <row r="224" spans="1:61" s="1" customFormat="1" x14ac:dyDescent="0.3">
      <c r="A224" s="28" t="s">
        <v>105</v>
      </c>
      <c r="B224" s="28" t="s">
        <v>106</v>
      </c>
      <c r="C224" s="29" t="s">
        <v>106</v>
      </c>
      <c r="D224" s="29" t="s">
        <v>109</v>
      </c>
      <c r="E224" s="102">
        <v>12531</v>
      </c>
      <c r="F224" s="30">
        <v>205.4</v>
      </c>
      <c r="G224" s="36">
        <f t="shared" si="78"/>
        <v>10</v>
      </c>
      <c r="H224" s="29" t="s">
        <v>351</v>
      </c>
      <c r="I224" s="69">
        <f t="shared" si="79"/>
        <v>5</v>
      </c>
      <c r="J224" s="32">
        <v>2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3">
        <v>4455</v>
      </c>
      <c r="V224" s="32">
        <v>4</v>
      </c>
      <c r="W224" s="32">
        <v>0</v>
      </c>
      <c r="X224" s="32">
        <v>0</v>
      </c>
      <c r="Y224" s="32">
        <v>0</v>
      </c>
      <c r="Z224" s="32">
        <v>0</v>
      </c>
      <c r="AA224" s="32">
        <v>0</v>
      </c>
      <c r="AB224" s="32">
        <v>0</v>
      </c>
      <c r="AC224" s="32">
        <v>0</v>
      </c>
      <c r="AD224" s="32">
        <v>0</v>
      </c>
      <c r="AE224" s="32">
        <v>0</v>
      </c>
      <c r="AF224" s="42">
        <v>0</v>
      </c>
      <c r="AG224" s="31">
        <f t="shared" si="80"/>
        <v>4</v>
      </c>
      <c r="AH224" s="25">
        <f t="shared" si="94"/>
        <v>133.65</v>
      </c>
      <c r="AI224" s="25">
        <f t="shared" si="82"/>
        <v>80</v>
      </c>
      <c r="AJ224" s="34">
        <v>3</v>
      </c>
      <c r="AK224" s="25">
        <v>77</v>
      </c>
      <c r="AL224" s="112">
        <f t="shared" si="95"/>
        <v>4.0095000000000001</v>
      </c>
      <c r="AM224" s="35">
        <f t="shared" si="84"/>
        <v>40.142162364384589</v>
      </c>
      <c r="AN224" s="36">
        <f t="shared" si="85"/>
        <v>3</v>
      </c>
      <c r="AO224" s="35">
        <f t="shared" si="86"/>
        <v>59.857837635615411</v>
      </c>
      <c r="AP224" s="30">
        <f t="shared" si="87"/>
        <v>53.327747186976303</v>
      </c>
      <c r="AQ224" s="107">
        <f t="shared" si="88"/>
        <v>23.940627244433802</v>
      </c>
      <c r="AR224" s="109">
        <f t="shared" si="89"/>
        <v>55.106621773288445</v>
      </c>
      <c r="AS224" s="34">
        <f t="shared" si="90"/>
        <v>5</v>
      </c>
      <c r="AT224" s="37">
        <v>0</v>
      </c>
      <c r="AU224" s="38">
        <f t="shared" si="91"/>
        <v>0</v>
      </c>
      <c r="AV224" s="37">
        <v>1</v>
      </c>
      <c r="AW224" s="66"/>
      <c r="AX224" s="37">
        <v>1</v>
      </c>
      <c r="AY224" s="37">
        <f t="shared" si="92"/>
        <v>8</v>
      </c>
      <c r="AZ224" s="37">
        <v>10</v>
      </c>
      <c r="BA224" s="37">
        <f t="shared" si="96"/>
        <v>80</v>
      </c>
      <c r="BB224" s="37">
        <v>1</v>
      </c>
      <c r="BC224" s="37">
        <v>14</v>
      </c>
      <c r="BD224" s="37">
        <v>5</v>
      </c>
      <c r="BE224" s="37" t="s">
        <v>376</v>
      </c>
      <c r="BF224" s="37" t="s">
        <v>429</v>
      </c>
      <c r="BG224" s="128">
        <f t="shared" si="93"/>
        <v>28</v>
      </c>
      <c r="BH224" s="75">
        <v>24</v>
      </c>
      <c r="BI224" s="75">
        <v>29</v>
      </c>
    </row>
    <row r="225" spans="1:61" s="1" customFormat="1" x14ac:dyDescent="0.3">
      <c r="A225" s="28" t="s">
        <v>105</v>
      </c>
      <c r="B225" s="28" t="s">
        <v>140</v>
      </c>
      <c r="C225" s="29" t="s">
        <v>155</v>
      </c>
      <c r="D225" s="29" t="s">
        <v>157</v>
      </c>
      <c r="E225" s="102">
        <v>11074</v>
      </c>
      <c r="F225" s="30">
        <v>316.39999999999998</v>
      </c>
      <c r="G225" s="36">
        <f t="shared" si="78"/>
        <v>10</v>
      </c>
      <c r="H225" s="29" t="s">
        <v>351</v>
      </c>
      <c r="I225" s="69">
        <f t="shared" si="79"/>
        <v>5</v>
      </c>
      <c r="J225" s="32">
        <v>5</v>
      </c>
      <c r="K225" s="32">
        <v>1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3">
        <v>4574</v>
      </c>
      <c r="V225" s="32">
        <v>37</v>
      </c>
      <c r="W225" s="32">
        <v>0</v>
      </c>
      <c r="X225" s="32">
        <v>4</v>
      </c>
      <c r="Y225" s="32">
        <v>0</v>
      </c>
      <c r="Z225" s="32">
        <v>0</v>
      </c>
      <c r="AA225" s="32">
        <v>0</v>
      </c>
      <c r="AB225" s="32">
        <v>0</v>
      </c>
      <c r="AC225" s="32">
        <v>0</v>
      </c>
      <c r="AD225" s="32">
        <v>0</v>
      </c>
      <c r="AE225" s="32">
        <v>0</v>
      </c>
      <c r="AF225" s="42">
        <v>0</v>
      </c>
      <c r="AG225" s="31">
        <f t="shared" si="80"/>
        <v>41</v>
      </c>
      <c r="AH225" s="25">
        <f>+(U225*5)/100</f>
        <v>228.7</v>
      </c>
      <c r="AI225" s="25">
        <f t="shared" si="82"/>
        <v>67</v>
      </c>
      <c r="AJ225" s="34">
        <v>1</v>
      </c>
      <c r="AK225" s="25">
        <v>66</v>
      </c>
      <c r="AL225" s="112">
        <f>(AH225*5)/100</f>
        <v>11.435</v>
      </c>
      <c r="AM225" s="35">
        <f t="shared" si="84"/>
        <v>70.703979011805856</v>
      </c>
      <c r="AN225" s="36">
        <f t="shared" si="85"/>
        <v>5</v>
      </c>
      <c r="AO225" s="35">
        <f t="shared" si="86"/>
        <v>29.296020988194144</v>
      </c>
      <c r="AP225" s="30">
        <f t="shared" si="87"/>
        <v>103.25988802600686</v>
      </c>
      <c r="AQ225" s="107">
        <f t="shared" si="88"/>
        <v>9.0301607368611165</v>
      </c>
      <c r="AR225" s="109">
        <f t="shared" si="89"/>
        <v>91.254919108001744</v>
      </c>
      <c r="AS225" s="34">
        <f t="shared" si="90"/>
        <v>8</v>
      </c>
      <c r="AT225" s="37">
        <v>8</v>
      </c>
      <c r="AU225" s="38">
        <f t="shared" si="91"/>
        <v>72.241285894888932</v>
      </c>
      <c r="AV225" s="37">
        <v>0</v>
      </c>
      <c r="AW225" s="66"/>
      <c r="AX225" s="37">
        <v>3</v>
      </c>
      <c r="AY225" s="37">
        <f t="shared" si="92"/>
        <v>24</v>
      </c>
      <c r="AZ225" s="37">
        <v>29</v>
      </c>
      <c r="BA225" s="37">
        <f t="shared" si="96"/>
        <v>232</v>
      </c>
      <c r="BB225" s="37">
        <v>0</v>
      </c>
      <c r="BC225" s="37">
        <v>42</v>
      </c>
      <c r="BD225" s="37">
        <v>0</v>
      </c>
      <c r="BE225" s="37" t="s">
        <v>375</v>
      </c>
      <c r="BF225" s="37" t="s">
        <v>429</v>
      </c>
      <c r="BG225" s="128">
        <f t="shared" si="93"/>
        <v>28</v>
      </c>
      <c r="BH225" s="75">
        <v>110</v>
      </c>
      <c r="BI225" s="75">
        <v>33</v>
      </c>
    </row>
    <row r="226" spans="1:61" s="1" customFormat="1" x14ac:dyDescent="0.3">
      <c r="A226" s="28" t="s">
        <v>4</v>
      </c>
      <c r="B226" s="28" t="s">
        <v>5</v>
      </c>
      <c r="C226" s="29" t="s">
        <v>5</v>
      </c>
      <c r="D226" s="29" t="s">
        <v>11</v>
      </c>
      <c r="E226" s="102">
        <v>4113</v>
      </c>
      <c r="F226" s="30">
        <v>159.30000000000001</v>
      </c>
      <c r="G226" s="36">
        <f t="shared" si="78"/>
        <v>10</v>
      </c>
      <c r="H226" s="29" t="s">
        <v>351</v>
      </c>
      <c r="I226" s="69">
        <f t="shared" si="79"/>
        <v>5</v>
      </c>
      <c r="J226" s="41">
        <v>2</v>
      </c>
      <c r="K226" s="41">
        <v>1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32">
        <v>0</v>
      </c>
      <c r="R226" s="41">
        <v>0</v>
      </c>
      <c r="S226" s="41">
        <v>0</v>
      </c>
      <c r="T226" s="41">
        <v>0</v>
      </c>
      <c r="U226" s="33">
        <v>5919</v>
      </c>
      <c r="V226" s="32">
        <v>3</v>
      </c>
      <c r="W226" s="41">
        <v>0</v>
      </c>
      <c r="X226" s="41">
        <v>0</v>
      </c>
      <c r="Y226" s="41">
        <v>0</v>
      </c>
      <c r="Z226" s="41">
        <v>0</v>
      </c>
      <c r="AA226" s="41">
        <v>0</v>
      </c>
      <c r="AB226" s="41">
        <v>0</v>
      </c>
      <c r="AC226" s="41">
        <v>0</v>
      </c>
      <c r="AD226" s="41">
        <v>0</v>
      </c>
      <c r="AE226" s="41">
        <v>0</v>
      </c>
      <c r="AF226" s="43">
        <v>0</v>
      </c>
      <c r="AG226" s="31">
        <f t="shared" si="80"/>
        <v>3</v>
      </c>
      <c r="AH226" s="25">
        <f>+(U226*3)/100</f>
        <v>177.57</v>
      </c>
      <c r="AI226" s="25">
        <f t="shared" si="82"/>
        <v>61</v>
      </c>
      <c r="AJ226" s="34">
        <v>1</v>
      </c>
      <c r="AK226" s="25">
        <v>60</v>
      </c>
      <c r="AL226" s="112">
        <f>(AH226*3)/100</f>
        <v>5.3271000000000006</v>
      </c>
      <c r="AM226" s="35">
        <f t="shared" si="84"/>
        <v>65.647350340710702</v>
      </c>
      <c r="AN226" s="36">
        <f t="shared" si="85"/>
        <v>5</v>
      </c>
      <c r="AO226" s="35">
        <f t="shared" si="86"/>
        <v>34.352649659289298</v>
      </c>
      <c r="AP226" s="30">
        <f t="shared" si="87"/>
        <v>215.86433260393875</v>
      </c>
      <c r="AQ226" s="107">
        <f t="shared" si="88"/>
        <v>24.313153415998055</v>
      </c>
      <c r="AR226" s="109">
        <f t="shared" si="89"/>
        <v>88.736836177282214</v>
      </c>
      <c r="AS226" s="34">
        <f t="shared" si="90"/>
        <v>8</v>
      </c>
      <c r="AT226" s="37">
        <v>0</v>
      </c>
      <c r="AU226" s="38">
        <f t="shared" si="91"/>
        <v>0</v>
      </c>
      <c r="AV226" s="37">
        <v>0</v>
      </c>
      <c r="AW226" s="66" t="s">
        <v>432</v>
      </c>
      <c r="AX226" s="37">
        <v>2</v>
      </c>
      <c r="AY226" s="37">
        <f t="shared" si="92"/>
        <v>16</v>
      </c>
      <c r="AZ226" s="37">
        <v>5</v>
      </c>
      <c r="BA226" s="37">
        <f t="shared" si="96"/>
        <v>40</v>
      </c>
      <c r="BB226" s="37">
        <v>0</v>
      </c>
      <c r="BC226" s="37">
        <v>6</v>
      </c>
      <c r="BD226" s="37">
        <v>0</v>
      </c>
      <c r="BE226" s="37" t="s">
        <v>428</v>
      </c>
      <c r="BF226" s="37" t="s">
        <v>429</v>
      </c>
      <c r="BG226" s="128">
        <f t="shared" si="93"/>
        <v>28</v>
      </c>
      <c r="BH226" s="75">
        <v>21</v>
      </c>
      <c r="BI226" s="75">
        <v>31</v>
      </c>
    </row>
    <row r="227" spans="1:61" s="1" customFormat="1" x14ac:dyDescent="0.3">
      <c r="A227" s="28" t="s">
        <v>4</v>
      </c>
      <c r="B227" s="28" t="s">
        <v>43</v>
      </c>
      <c r="C227" s="29" t="s">
        <v>52</v>
      </c>
      <c r="D227" s="29" t="s">
        <v>54</v>
      </c>
      <c r="E227" s="102">
        <v>56181</v>
      </c>
      <c r="F227" s="30">
        <v>380.4</v>
      </c>
      <c r="G227" s="36">
        <f t="shared" si="78"/>
        <v>10</v>
      </c>
      <c r="H227" s="29" t="s">
        <v>352</v>
      </c>
      <c r="I227" s="69">
        <f t="shared" si="79"/>
        <v>3</v>
      </c>
      <c r="J227" s="45">
        <v>2</v>
      </c>
      <c r="K227" s="45">
        <v>0</v>
      </c>
      <c r="L227" s="45">
        <v>2</v>
      </c>
      <c r="M227" s="45">
        <v>1</v>
      </c>
      <c r="N227" s="45">
        <v>1</v>
      </c>
      <c r="O227" s="45">
        <v>0</v>
      </c>
      <c r="P227" s="45">
        <v>0</v>
      </c>
      <c r="Q227" s="32">
        <v>0</v>
      </c>
      <c r="R227" s="45">
        <v>0</v>
      </c>
      <c r="S227" s="45">
        <v>1</v>
      </c>
      <c r="T227" s="45">
        <v>0</v>
      </c>
      <c r="U227" s="33">
        <v>28822</v>
      </c>
      <c r="V227" s="32">
        <v>33</v>
      </c>
      <c r="W227" s="41">
        <v>0</v>
      </c>
      <c r="X227" s="41">
        <v>0</v>
      </c>
      <c r="Y227" s="41">
        <v>0</v>
      </c>
      <c r="Z227" s="41">
        <v>0</v>
      </c>
      <c r="AA227" s="41">
        <v>0</v>
      </c>
      <c r="AB227" s="41">
        <v>0</v>
      </c>
      <c r="AC227" s="41">
        <v>0</v>
      </c>
      <c r="AD227" s="41">
        <v>0</v>
      </c>
      <c r="AE227" s="41">
        <v>0</v>
      </c>
      <c r="AF227" s="43">
        <v>0</v>
      </c>
      <c r="AG227" s="31">
        <f t="shared" si="80"/>
        <v>33</v>
      </c>
      <c r="AH227" s="25">
        <f>+(U227*5)/100</f>
        <v>1441.1</v>
      </c>
      <c r="AI227" s="25">
        <f t="shared" si="82"/>
        <v>486</v>
      </c>
      <c r="AJ227" s="34">
        <v>20</v>
      </c>
      <c r="AK227" s="25">
        <v>466</v>
      </c>
      <c r="AL227" s="112">
        <f>(AH227*5)/100</f>
        <v>72.055000000000007</v>
      </c>
      <c r="AM227" s="35">
        <f t="shared" si="84"/>
        <v>66.27576157102213</v>
      </c>
      <c r="AN227" s="36">
        <f t="shared" si="85"/>
        <v>5</v>
      </c>
      <c r="AO227" s="35">
        <f t="shared" si="86"/>
        <v>33.724238428977863</v>
      </c>
      <c r="AP227" s="30">
        <f t="shared" si="87"/>
        <v>128.25510403873193</v>
      </c>
      <c r="AQ227" s="107">
        <f t="shared" si="88"/>
        <v>35.599223936918179</v>
      </c>
      <c r="AR227" s="109">
        <f t="shared" si="89"/>
        <v>72.243425161335082</v>
      </c>
      <c r="AS227" s="34">
        <f t="shared" si="90"/>
        <v>5</v>
      </c>
      <c r="AT227" s="37">
        <v>17</v>
      </c>
      <c r="AU227" s="38">
        <f t="shared" si="91"/>
        <v>30.259340346380451</v>
      </c>
      <c r="AV227" s="56">
        <v>1</v>
      </c>
      <c r="AW227" s="66"/>
      <c r="AX227" s="37">
        <v>19</v>
      </c>
      <c r="AY227" s="37">
        <f t="shared" si="92"/>
        <v>152</v>
      </c>
      <c r="AZ227" s="37">
        <v>11</v>
      </c>
      <c r="BA227" s="37">
        <f t="shared" si="96"/>
        <v>88</v>
      </c>
      <c r="BB227" s="37">
        <v>2</v>
      </c>
      <c r="BC227" s="37">
        <v>17</v>
      </c>
      <c r="BD227" s="37">
        <v>5</v>
      </c>
      <c r="BE227" s="37" t="s">
        <v>428</v>
      </c>
      <c r="BF227" s="37" t="s">
        <v>429</v>
      </c>
      <c r="BG227" s="128">
        <f t="shared" si="93"/>
        <v>28</v>
      </c>
      <c r="BH227" s="75">
        <v>374</v>
      </c>
      <c r="BI227" s="75">
        <v>559</v>
      </c>
    </row>
    <row r="228" spans="1:61" s="1" customFormat="1" x14ac:dyDescent="0.3">
      <c r="A228" s="28" t="s">
        <v>70</v>
      </c>
      <c r="B228" s="28" t="s">
        <v>71</v>
      </c>
      <c r="C228" s="29" t="s">
        <v>87</v>
      </c>
      <c r="D228" s="29" t="s">
        <v>89</v>
      </c>
      <c r="E228" s="102">
        <v>148234</v>
      </c>
      <c r="F228" s="40">
        <v>6701.8</v>
      </c>
      <c r="G228" s="36">
        <f t="shared" si="78"/>
        <v>10</v>
      </c>
      <c r="H228" s="29" t="s">
        <v>352</v>
      </c>
      <c r="I228" s="69">
        <f t="shared" si="79"/>
        <v>3</v>
      </c>
      <c r="J228" s="32">
        <v>5</v>
      </c>
      <c r="K228" s="32">
        <v>2</v>
      </c>
      <c r="L228" s="32">
        <v>3</v>
      </c>
      <c r="M228" s="32">
        <v>1</v>
      </c>
      <c r="N228" s="32">
        <v>1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3">
        <v>75707</v>
      </c>
      <c r="V228" s="32">
        <v>12</v>
      </c>
      <c r="W228" s="32">
        <v>0</v>
      </c>
      <c r="X228" s="32">
        <v>0</v>
      </c>
      <c r="Y228" s="32">
        <v>0</v>
      </c>
      <c r="Z228" s="32">
        <v>0</v>
      </c>
      <c r="AA228" s="32">
        <v>0</v>
      </c>
      <c r="AB228" s="32">
        <v>0</v>
      </c>
      <c r="AC228" s="32">
        <v>0</v>
      </c>
      <c r="AD228" s="32">
        <v>0</v>
      </c>
      <c r="AE228" s="32">
        <v>0</v>
      </c>
      <c r="AF228" s="42">
        <v>0</v>
      </c>
      <c r="AG228" s="31">
        <f t="shared" si="80"/>
        <v>12</v>
      </c>
      <c r="AH228" s="25">
        <f>+(U228*5)/100</f>
        <v>3785.35</v>
      </c>
      <c r="AI228" s="25">
        <f t="shared" si="82"/>
        <v>1528</v>
      </c>
      <c r="AJ228" s="34">
        <v>80</v>
      </c>
      <c r="AK228" s="25">
        <v>1448</v>
      </c>
      <c r="AL228" s="112">
        <f>(AH228*5)/100</f>
        <v>189.26750000000001</v>
      </c>
      <c r="AM228" s="35">
        <f t="shared" si="84"/>
        <v>59.633851559300986</v>
      </c>
      <c r="AN228" s="36">
        <f t="shared" si="85"/>
        <v>5</v>
      </c>
      <c r="AO228" s="35">
        <f t="shared" si="86"/>
        <v>40.366148440699014</v>
      </c>
      <c r="AP228" s="30">
        <f t="shared" si="87"/>
        <v>127.68157102958837</v>
      </c>
      <c r="AQ228" s="107">
        <f t="shared" si="88"/>
        <v>53.968725123790762</v>
      </c>
      <c r="AR228" s="109">
        <f t="shared" si="89"/>
        <v>57.73178173748795</v>
      </c>
      <c r="AS228" s="34">
        <f t="shared" si="90"/>
        <v>5</v>
      </c>
      <c r="AT228" s="37">
        <v>51</v>
      </c>
      <c r="AU228" s="38">
        <f t="shared" si="91"/>
        <v>34.405062266416607</v>
      </c>
      <c r="AV228" s="37">
        <v>2</v>
      </c>
      <c r="AW228" s="66"/>
      <c r="AX228" s="37">
        <v>60</v>
      </c>
      <c r="AY228" s="37">
        <f t="shared" si="92"/>
        <v>480</v>
      </c>
      <c r="AZ228" s="37">
        <v>37</v>
      </c>
      <c r="BA228" s="37">
        <f t="shared" si="96"/>
        <v>296</v>
      </c>
      <c r="BB228" s="37">
        <v>6</v>
      </c>
      <c r="BC228" s="37">
        <v>18</v>
      </c>
      <c r="BD228" s="37">
        <v>5</v>
      </c>
      <c r="BE228" s="37" t="s">
        <v>376</v>
      </c>
      <c r="BF228" s="37" t="s">
        <v>376</v>
      </c>
      <c r="BG228" s="128">
        <f t="shared" si="93"/>
        <v>28</v>
      </c>
      <c r="BH228" s="75">
        <v>663</v>
      </c>
      <c r="BI228" s="75">
        <v>786</v>
      </c>
    </row>
    <row r="229" spans="1:61" s="1" customFormat="1" x14ac:dyDescent="0.3">
      <c r="A229" s="28" t="s">
        <v>269</v>
      </c>
      <c r="B229" s="28" t="s">
        <v>270</v>
      </c>
      <c r="C229" s="29" t="s">
        <v>271</v>
      </c>
      <c r="D229" s="29" t="s">
        <v>272</v>
      </c>
      <c r="E229" s="102">
        <v>1481</v>
      </c>
      <c r="F229" s="31">
        <v>21.6</v>
      </c>
      <c r="G229" s="36">
        <f t="shared" si="78"/>
        <v>3</v>
      </c>
      <c r="H229" s="29" t="s">
        <v>349</v>
      </c>
      <c r="I229" s="69">
        <f t="shared" si="79"/>
        <v>10</v>
      </c>
      <c r="J229" s="32">
        <v>1</v>
      </c>
      <c r="K229" s="32">
        <v>1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3">
        <v>2904</v>
      </c>
      <c r="V229" s="32">
        <v>0</v>
      </c>
      <c r="W229" s="32">
        <v>0</v>
      </c>
      <c r="X229" s="32">
        <v>0</v>
      </c>
      <c r="Y229" s="32">
        <v>0</v>
      </c>
      <c r="Z229" s="32">
        <v>0</v>
      </c>
      <c r="AA229" s="32">
        <v>0</v>
      </c>
      <c r="AB229" s="32">
        <v>0</v>
      </c>
      <c r="AC229" s="32">
        <v>0</v>
      </c>
      <c r="AD229" s="32">
        <v>0</v>
      </c>
      <c r="AE229" s="32">
        <v>0</v>
      </c>
      <c r="AF229" s="42">
        <v>0</v>
      </c>
      <c r="AG229" s="31">
        <f t="shared" si="80"/>
        <v>0</v>
      </c>
      <c r="AH229" s="25">
        <f t="shared" ref="AH229:AH238" si="97">+(U229*3)/100</f>
        <v>87.12</v>
      </c>
      <c r="AI229" s="25">
        <f t="shared" si="82"/>
        <v>24</v>
      </c>
      <c r="AJ229" s="34">
        <v>0</v>
      </c>
      <c r="AK229" s="25">
        <v>24</v>
      </c>
      <c r="AL229" s="112">
        <f t="shared" ref="AL229:AL238" si="98">(AH229*3)/100</f>
        <v>2.6135999999999999</v>
      </c>
      <c r="AM229" s="35">
        <f t="shared" si="84"/>
        <v>72.451790633608809</v>
      </c>
      <c r="AN229" s="36">
        <f t="shared" si="85"/>
        <v>5</v>
      </c>
      <c r="AO229" s="35">
        <f t="shared" si="86"/>
        <v>27.548209366391184</v>
      </c>
      <c r="AP229" s="30">
        <f t="shared" si="87"/>
        <v>294.12559081701556</v>
      </c>
      <c r="AQ229" s="107">
        <f t="shared" si="88"/>
        <v>0</v>
      </c>
      <c r="AR229" s="109">
        <f t="shared" si="89"/>
        <v>100</v>
      </c>
      <c r="AS229" s="34">
        <f t="shared" si="90"/>
        <v>10</v>
      </c>
      <c r="AT229" s="37">
        <v>0</v>
      </c>
      <c r="AU229" s="38">
        <f t="shared" si="91"/>
        <v>0</v>
      </c>
      <c r="AV229" s="37">
        <v>0</v>
      </c>
      <c r="AW229" s="66" t="s">
        <v>395</v>
      </c>
      <c r="AX229" s="37">
        <v>2</v>
      </c>
      <c r="AY229" s="37">
        <f t="shared" si="92"/>
        <v>16</v>
      </c>
      <c r="AZ229" s="37">
        <v>2</v>
      </c>
      <c r="BA229" s="37">
        <f t="shared" si="96"/>
        <v>16</v>
      </c>
      <c r="BB229" s="37">
        <v>0</v>
      </c>
      <c r="BC229" s="37">
        <v>1</v>
      </c>
      <c r="BD229" s="37">
        <v>0</v>
      </c>
      <c r="BE229" s="37" t="s">
        <v>375</v>
      </c>
      <c r="BF229" s="37" t="s">
        <v>376</v>
      </c>
      <c r="BG229" s="128">
        <f t="shared" si="93"/>
        <v>28</v>
      </c>
      <c r="BH229" s="75">
        <v>31</v>
      </c>
      <c r="BI229" s="75">
        <v>36</v>
      </c>
    </row>
    <row r="230" spans="1:61" s="1" customFormat="1" x14ac:dyDescent="0.3">
      <c r="A230" s="28" t="s">
        <v>160</v>
      </c>
      <c r="B230" s="28" t="s">
        <v>242</v>
      </c>
      <c r="C230" s="29" t="s">
        <v>242</v>
      </c>
      <c r="D230" s="29" t="s">
        <v>264</v>
      </c>
      <c r="E230" s="102">
        <v>13154</v>
      </c>
      <c r="F230" s="30">
        <v>261.89999999999998</v>
      </c>
      <c r="G230" s="36">
        <f t="shared" si="78"/>
        <v>10</v>
      </c>
      <c r="H230" s="29" t="s">
        <v>350</v>
      </c>
      <c r="I230" s="69">
        <f t="shared" si="79"/>
        <v>8</v>
      </c>
      <c r="J230" s="32">
        <v>4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3">
        <v>7246</v>
      </c>
      <c r="V230" s="32">
        <v>1</v>
      </c>
      <c r="W230" s="32">
        <v>0</v>
      </c>
      <c r="X230" s="32">
        <v>0</v>
      </c>
      <c r="Y230" s="32">
        <v>0</v>
      </c>
      <c r="Z230" s="32">
        <v>0</v>
      </c>
      <c r="AA230" s="32">
        <v>0</v>
      </c>
      <c r="AB230" s="32">
        <v>0</v>
      </c>
      <c r="AC230" s="32">
        <v>0</v>
      </c>
      <c r="AD230" s="32">
        <v>0</v>
      </c>
      <c r="AE230" s="32">
        <v>0</v>
      </c>
      <c r="AF230" s="42">
        <v>0</v>
      </c>
      <c r="AG230" s="31">
        <f t="shared" si="80"/>
        <v>1</v>
      </c>
      <c r="AH230" s="25">
        <f t="shared" si="97"/>
        <v>217.38</v>
      </c>
      <c r="AI230" s="25">
        <f t="shared" si="82"/>
        <v>59</v>
      </c>
      <c r="AJ230" s="34">
        <v>3</v>
      </c>
      <c r="AK230" s="25">
        <v>56</v>
      </c>
      <c r="AL230" s="112">
        <f t="shared" si="98"/>
        <v>6.5213999999999999</v>
      </c>
      <c r="AM230" s="35">
        <f t="shared" si="84"/>
        <v>72.858588646609618</v>
      </c>
      <c r="AN230" s="36">
        <f t="shared" si="85"/>
        <v>5</v>
      </c>
      <c r="AO230" s="35">
        <f t="shared" si="86"/>
        <v>27.141411353390378</v>
      </c>
      <c r="AP230" s="30">
        <f t="shared" si="87"/>
        <v>82.628858142010031</v>
      </c>
      <c r="AQ230" s="107">
        <f t="shared" si="88"/>
        <v>22.80675079823628</v>
      </c>
      <c r="AR230" s="109">
        <f t="shared" si="89"/>
        <v>72.398564725365716</v>
      </c>
      <c r="AS230" s="34">
        <f t="shared" si="90"/>
        <v>5</v>
      </c>
      <c r="AT230" s="37">
        <v>0</v>
      </c>
      <c r="AU230" s="38">
        <f t="shared" si="91"/>
        <v>0</v>
      </c>
      <c r="AV230" s="37">
        <v>1</v>
      </c>
      <c r="AW230" s="66"/>
      <c r="AX230" s="37">
        <v>6</v>
      </c>
      <c r="AY230" s="37">
        <f t="shared" ref="AY230:AY261" si="99">+AX230*8</f>
        <v>48</v>
      </c>
      <c r="AZ230" s="37">
        <v>9</v>
      </c>
      <c r="BA230" s="37">
        <f t="shared" si="96"/>
        <v>72</v>
      </c>
      <c r="BB230" s="37">
        <v>1</v>
      </c>
      <c r="BC230" s="37">
        <v>15</v>
      </c>
      <c r="BD230" s="37">
        <v>0</v>
      </c>
      <c r="BE230" s="37" t="s">
        <v>375</v>
      </c>
      <c r="BF230" s="37" t="s">
        <v>376</v>
      </c>
      <c r="BG230" s="128">
        <f t="shared" si="93"/>
        <v>28</v>
      </c>
      <c r="BH230" s="75">
        <v>74</v>
      </c>
      <c r="BI230" s="75">
        <v>77</v>
      </c>
    </row>
    <row r="231" spans="1:61" s="1" customFormat="1" x14ac:dyDescent="0.3">
      <c r="A231" s="28" t="s">
        <v>160</v>
      </c>
      <c r="B231" s="28" t="s">
        <v>242</v>
      </c>
      <c r="C231" s="29" t="s">
        <v>259</v>
      </c>
      <c r="D231" s="29" t="s">
        <v>263</v>
      </c>
      <c r="E231" s="102">
        <v>8052</v>
      </c>
      <c r="F231" s="30">
        <v>166.3</v>
      </c>
      <c r="G231" s="36">
        <f t="shared" si="78"/>
        <v>10</v>
      </c>
      <c r="H231" s="29" t="s">
        <v>350</v>
      </c>
      <c r="I231" s="69">
        <f t="shared" si="79"/>
        <v>8</v>
      </c>
      <c r="J231" s="32">
        <v>3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3">
        <v>7007</v>
      </c>
      <c r="V231" s="32">
        <v>2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32">
        <v>0</v>
      </c>
      <c r="AC231" s="32">
        <v>0</v>
      </c>
      <c r="AD231" s="32">
        <v>0</v>
      </c>
      <c r="AE231" s="32">
        <v>0</v>
      </c>
      <c r="AF231" s="42">
        <v>0</v>
      </c>
      <c r="AG231" s="31">
        <f t="shared" si="80"/>
        <v>2</v>
      </c>
      <c r="AH231" s="25">
        <f t="shared" si="97"/>
        <v>210.21</v>
      </c>
      <c r="AI231" s="25">
        <f t="shared" si="82"/>
        <v>59</v>
      </c>
      <c r="AJ231" s="34">
        <v>5</v>
      </c>
      <c r="AK231" s="25">
        <v>54</v>
      </c>
      <c r="AL231" s="112">
        <f t="shared" si="98"/>
        <v>6.3063000000000002</v>
      </c>
      <c r="AM231" s="35">
        <f t="shared" si="84"/>
        <v>71.932829075686229</v>
      </c>
      <c r="AN231" s="36">
        <f t="shared" si="85"/>
        <v>5</v>
      </c>
      <c r="AO231" s="35">
        <f t="shared" si="86"/>
        <v>28.067170924313778</v>
      </c>
      <c r="AP231" s="30">
        <f t="shared" si="87"/>
        <v>130.53278688524591</v>
      </c>
      <c r="AQ231" s="107">
        <f t="shared" si="88"/>
        <v>62.09637357178341</v>
      </c>
      <c r="AR231" s="109">
        <f t="shared" si="89"/>
        <v>52.428523857095286</v>
      </c>
      <c r="AS231" s="34">
        <f t="shared" si="90"/>
        <v>5</v>
      </c>
      <c r="AT231" s="37">
        <v>1</v>
      </c>
      <c r="AU231" s="38">
        <f t="shared" si="91"/>
        <v>12.419274714356682</v>
      </c>
      <c r="AV231" s="37">
        <v>0</v>
      </c>
      <c r="AW231" s="66" t="s">
        <v>403</v>
      </c>
      <c r="AX231" s="37">
        <v>4</v>
      </c>
      <c r="AY231" s="37">
        <f t="shared" si="99"/>
        <v>32</v>
      </c>
      <c r="AZ231" s="37">
        <v>7</v>
      </c>
      <c r="BA231" s="37">
        <f t="shared" si="96"/>
        <v>56</v>
      </c>
      <c r="BB231" s="37">
        <v>0</v>
      </c>
      <c r="BC231" s="37">
        <v>10</v>
      </c>
      <c r="BD231" s="37">
        <v>0</v>
      </c>
      <c r="BE231" s="37" t="s">
        <v>404</v>
      </c>
      <c r="BF231" s="37" t="s">
        <v>376</v>
      </c>
      <c r="BG231" s="128">
        <f t="shared" si="93"/>
        <v>28</v>
      </c>
      <c r="BH231" s="75">
        <v>60</v>
      </c>
      <c r="BI231" s="75">
        <v>127</v>
      </c>
    </row>
    <row r="232" spans="1:61" s="1" customFormat="1" x14ac:dyDescent="0.3">
      <c r="A232" s="28" t="s">
        <v>160</v>
      </c>
      <c r="B232" s="28" t="s">
        <v>176</v>
      </c>
      <c r="C232" s="29" t="s">
        <v>176</v>
      </c>
      <c r="D232" s="29" t="s">
        <v>239</v>
      </c>
      <c r="E232" s="102">
        <v>3523</v>
      </c>
      <c r="F232" s="30">
        <v>44.7</v>
      </c>
      <c r="G232" s="36">
        <f t="shared" si="78"/>
        <v>3</v>
      </c>
      <c r="H232" s="29" t="s">
        <v>351</v>
      </c>
      <c r="I232" s="69">
        <f t="shared" si="79"/>
        <v>5</v>
      </c>
      <c r="J232" s="32">
        <v>1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3">
        <v>1709</v>
      </c>
      <c r="V232" s="32">
        <v>1</v>
      </c>
      <c r="W232" s="32">
        <v>0</v>
      </c>
      <c r="X232" s="32">
        <v>0</v>
      </c>
      <c r="Y232" s="32">
        <v>0</v>
      </c>
      <c r="Z232" s="32">
        <v>0</v>
      </c>
      <c r="AA232" s="32">
        <v>0</v>
      </c>
      <c r="AB232" s="32">
        <v>0</v>
      </c>
      <c r="AC232" s="32">
        <v>0</v>
      </c>
      <c r="AD232" s="32">
        <v>0</v>
      </c>
      <c r="AE232" s="32">
        <v>0</v>
      </c>
      <c r="AF232" s="42">
        <v>0</v>
      </c>
      <c r="AG232" s="31">
        <f t="shared" si="80"/>
        <v>1</v>
      </c>
      <c r="AH232" s="25">
        <f t="shared" si="97"/>
        <v>51.27</v>
      </c>
      <c r="AI232" s="25">
        <f t="shared" si="82"/>
        <v>18</v>
      </c>
      <c r="AJ232" s="34">
        <v>1</v>
      </c>
      <c r="AK232" s="25">
        <v>17</v>
      </c>
      <c r="AL232" s="112">
        <f t="shared" si="98"/>
        <v>1.5381</v>
      </c>
      <c r="AM232" s="35">
        <f t="shared" si="84"/>
        <v>64.891749561146867</v>
      </c>
      <c r="AN232" s="36">
        <f t="shared" si="85"/>
        <v>5</v>
      </c>
      <c r="AO232" s="35">
        <f t="shared" si="86"/>
        <v>35.108250438853126</v>
      </c>
      <c r="AP232" s="30">
        <f t="shared" si="87"/>
        <v>72.764689185353404</v>
      </c>
      <c r="AQ232" s="107">
        <f t="shared" si="88"/>
        <v>28.384899233607719</v>
      </c>
      <c r="AR232" s="109">
        <f t="shared" si="89"/>
        <v>60.990832845718757</v>
      </c>
      <c r="AS232" s="34">
        <f t="shared" si="90"/>
        <v>5</v>
      </c>
      <c r="AT232" s="37">
        <v>0</v>
      </c>
      <c r="AU232" s="38">
        <f t="shared" si="91"/>
        <v>0</v>
      </c>
      <c r="AV232" s="37">
        <v>0</v>
      </c>
      <c r="AW232" s="66" t="s">
        <v>458</v>
      </c>
      <c r="AX232" s="37">
        <v>2</v>
      </c>
      <c r="AY232" s="37">
        <f t="shared" si="99"/>
        <v>16</v>
      </c>
      <c r="AZ232" s="37">
        <v>3</v>
      </c>
      <c r="BA232" s="37">
        <f t="shared" si="96"/>
        <v>24</v>
      </c>
      <c r="BB232" s="37">
        <v>0</v>
      </c>
      <c r="BC232" s="37">
        <v>1</v>
      </c>
      <c r="BD232" s="37">
        <v>10</v>
      </c>
      <c r="BE232" s="37" t="s">
        <v>375</v>
      </c>
      <c r="BF232" s="37" t="s">
        <v>376</v>
      </c>
      <c r="BG232" s="128">
        <f t="shared" si="93"/>
        <v>28</v>
      </c>
      <c r="BH232" s="75">
        <v>6</v>
      </c>
      <c r="BI232" s="75">
        <v>41</v>
      </c>
    </row>
    <row r="233" spans="1:61" s="1" customFormat="1" x14ac:dyDescent="0.3">
      <c r="A233" s="28" t="s">
        <v>160</v>
      </c>
      <c r="B233" s="28" t="s">
        <v>186</v>
      </c>
      <c r="C233" s="29" t="s">
        <v>189</v>
      </c>
      <c r="D233" s="29" t="s">
        <v>192</v>
      </c>
      <c r="E233" s="102">
        <v>12565</v>
      </c>
      <c r="F233" s="30">
        <v>106.2</v>
      </c>
      <c r="G233" s="36">
        <f t="shared" si="78"/>
        <v>10</v>
      </c>
      <c r="H233" s="29" t="s">
        <v>351</v>
      </c>
      <c r="I233" s="69">
        <f t="shared" si="79"/>
        <v>5</v>
      </c>
      <c r="J233" s="32">
        <v>5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3">
        <v>8840</v>
      </c>
      <c r="V233" s="32">
        <v>4</v>
      </c>
      <c r="W233" s="32">
        <v>0</v>
      </c>
      <c r="X233" s="32">
        <v>0</v>
      </c>
      <c r="Y233" s="32">
        <v>0</v>
      </c>
      <c r="Z233" s="32">
        <v>0</v>
      </c>
      <c r="AA233" s="32">
        <v>0</v>
      </c>
      <c r="AB233" s="32">
        <v>0</v>
      </c>
      <c r="AC233" s="32">
        <v>0</v>
      </c>
      <c r="AD233" s="32">
        <v>0</v>
      </c>
      <c r="AE233" s="32">
        <v>0</v>
      </c>
      <c r="AF233" s="42">
        <v>0</v>
      </c>
      <c r="AG233" s="31">
        <f t="shared" si="80"/>
        <v>4</v>
      </c>
      <c r="AH233" s="25">
        <f t="shared" si="97"/>
        <v>265.2</v>
      </c>
      <c r="AI233" s="25">
        <f t="shared" si="82"/>
        <v>102</v>
      </c>
      <c r="AJ233" s="34">
        <v>1</v>
      </c>
      <c r="AK233" s="25">
        <v>101</v>
      </c>
      <c r="AL233" s="112">
        <f t="shared" si="98"/>
        <v>7.9559999999999995</v>
      </c>
      <c r="AM233" s="35">
        <f t="shared" si="84"/>
        <v>61.53846153846154</v>
      </c>
      <c r="AN233" s="36">
        <f t="shared" si="85"/>
        <v>5</v>
      </c>
      <c r="AO233" s="35">
        <f t="shared" si="86"/>
        <v>38.461538461538467</v>
      </c>
      <c r="AP233" s="30">
        <f t="shared" si="87"/>
        <v>105.53123756466374</v>
      </c>
      <c r="AQ233" s="107">
        <f t="shared" si="88"/>
        <v>7.9586152009550339</v>
      </c>
      <c r="AR233" s="109">
        <f t="shared" si="89"/>
        <v>92.458521870286575</v>
      </c>
      <c r="AS233" s="34">
        <f t="shared" si="90"/>
        <v>8</v>
      </c>
      <c r="AT233" s="37">
        <v>2</v>
      </c>
      <c r="AU233" s="38">
        <f t="shared" si="91"/>
        <v>15.917230401910068</v>
      </c>
      <c r="AV233" s="37">
        <v>1</v>
      </c>
      <c r="AW233" s="66"/>
      <c r="AX233" s="37">
        <v>6</v>
      </c>
      <c r="AY233" s="37">
        <f t="shared" si="99"/>
        <v>48</v>
      </c>
      <c r="AZ233" s="37">
        <v>7</v>
      </c>
      <c r="BA233" s="37">
        <f t="shared" si="96"/>
        <v>56</v>
      </c>
      <c r="BB233" s="48">
        <v>1</v>
      </c>
      <c r="BC233" s="48">
        <v>11</v>
      </c>
      <c r="BD233" s="48">
        <v>0</v>
      </c>
      <c r="BE233" s="48" t="s">
        <v>375</v>
      </c>
      <c r="BF233" s="48" t="s">
        <v>375</v>
      </c>
      <c r="BG233" s="128">
        <f t="shared" si="93"/>
        <v>28</v>
      </c>
      <c r="BH233" s="75">
        <v>34</v>
      </c>
      <c r="BI233" s="75">
        <v>59</v>
      </c>
    </row>
    <row r="234" spans="1:61" s="1" customFormat="1" x14ac:dyDescent="0.3">
      <c r="A234" s="28" t="s">
        <v>160</v>
      </c>
      <c r="B234" s="28" t="s">
        <v>186</v>
      </c>
      <c r="C234" s="29" t="s">
        <v>214</v>
      </c>
      <c r="D234" s="29" t="s">
        <v>217</v>
      </c>
      <c r="E234" s="102">
        <v>4989</v>
      </c>
      <c r="F234" s="30">
        <v>59.3</v>
      </c>
      <c r="G234" s="36">
        <f t="shared" si="78"/>
        <v>5</v>
      </c>
      <c r="H234" s="29" t="s">
        <v>350</v>
      </c>
      <c r="I234" s="69">
        <f t="shared" si="79"/>
        <v>8</v>
      </c>
      <c r="J234" s="32">
        <v>2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3">
        <v>3247</v>
      </c>
      <c r="V234" s="32">
        <v>0</v>
      </c>
      <c r="W234" s="32">
        <v>0</v>
      </c>
      <c r="X234" s="32">
        <v>0</v>
      </c>
      <c r="Y234" s="32">
        <v>0</v>
      </c>
      <c r="Z234" s="32">
        <v>0</v>
      </c>
      <c r="AA234" s="32">
        <v>0</v>
      </c>
      <c r="AB234" s="32">
        <v>0</v>
      </c>
      <c r="AC234" s="32">
        <v>0</v>
      </c>
      <c r="AD234" s="32">
        <v>0</v>
      </c>
      <c r="AE234" s="32">
        <v>0</v>
      </c>
      <c r="AF234" s="42">
        <v>0</v>
      </c>
      <c r="AG234" s="31">
        <f t="shared" si="80"/>
        <v>0</v>
      </c>
      <c r="AH234" s="25">
        <f t="shared" si="97"/>
        <v>97.41</v>
      </c>
      <c r="AI234" s="25">
        <f t="shared" si="82"/>
        <v>37</v>
      </c>
      <c r="AJ234" s="34">
        <v>0</v>
      </c>
      <c r="AK234" s="25">
        <v>37</v>
      </c>
      <c r="AL234" s="112">
        <f t="shared" si="98"/>
        <v>2.9223000000000003</v>
      </c>
      <c r="AM234" s="35">
        <f t="shared" si="84"/>
        <v>62.016220100605693</v>
      </c>
      <c r="AN234" s="36">
        <f t="shared" si="85"/>
        <v>5</v>
      </c>
      <c r="AO234" s="35">
        <f t="shared" si="86"/>
        <v>37.983779899394314</v>
      </c>
      <c r="AP234" s="30">
        <f t="shared" si="87"/>
        <v>97.624774503908597</v>
      </c>
      <c r="AQ234" s="107">
        <f t="shared" si="88"/>
        <v>0</v>
      </c>
      <c r="AR234" s="109">
        <f t="shared" si="89"/>
        <v>100</v>
      </c>
      <c r="AS234" s="34">
        <f t="shared" si="90"/>
        <v>10</v>
      </c>
      <c r="AT234" s="37">
        <v>0</v>
      </c>
      <c r="AU234" s="38">
        <f t="shared" si="91"/>
        <v>0</v>
      </c>
      <c r="AV234" s="37">
        <v>0</v>
      </c>
      <c r="AW234" s="66" t="s">
        <v>384</v>
      </c>
      <c r="AX234" s="37">
        <v>2</v>
      </c>
      <c r="AY234" s="37">
        <f t="shared" si="99"/>
        <v>16</v>
      </c>
      <c r="AZ234" s="37">
        <v>5</v>
      </c>
      <c r="BA234" s="37">
        <f t="shared" si="96"/>
        <v>40</v>
      </c>
      <c r="BB234" s="48">
        <v>0</v>
      </c>
      <c r="BC234" s="48">
        <v>7</v>
      </c>
      <c r="BD234" s="48">
        <v>0</v>
      </c>
      <c r="BE234" s="48" t="s">
        <v>375</v>
      </c>
      <c r="BF234" s="48" t="s">
        <v>375</v>
      </c>
      <c r="BG234" s="128">
        <f t="shared" si="93"/>
        <v>28</v>
      </c>
      <c r="BH234" s="75">
        <v>49</v>
      </c>
      <c r="BI234" s="75">
        <v>23</v>
      </c>
    </row>
    <row r="235" spans="1:61" s="1" customFormat="1" x14ac:dyDescent="0.3">
      <c r="A235" s="28" t="s">
        <v>160</v>
      </c>
      <c r="B235" s="28" t="s">
        <v>161</v>
      </c>
      <c r="C235" s="29" t="s">
        <v>162</v>
      </c>
      <c r="D235" s="29" t="s">
        <v>166</v>
      </c>
      <c r="E235" s="102">
        <v>10592</v>
      </c>
      <c r="F235" s="30">
        <v>84.1</v>
      </c>
      <c r="G235" s="36">
        <f t="shared" si="78"/>
        <v>8</v>
      </c>
      <c r="H235" s="29" t="s">
        <v>351</v>
      </c>
      <c r="I235" s="69">
        <f t="shared" si="79"/>
        <v>5</v>
      </c>
      <c r="J235" s="32">
        <v>4</v>
      </c>
      <c r="K235" s="32">
        <v>0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3">
        <v>5564</v>
      </c>
      <c r="V235" s="32">
        <v>1</v>
      </c>
      <c r="W235" s="32">
        <v>0</v>
      </c>
      <c r="X235" s="32">
        <v>0</v>
      </c>
      <c r="Y235" s="32">
        <v>0</v>
      </c>
      <c r="Z235" s="32">
        <v>0</v>
      </c>
      <c r="AA235" s="32">
        <v>0</v>
      </c>
      <c r="AB235" s="32">
        <v>0</v>
      </c>
      <c r="AC235" s="32">
        <v>0</v>
      </c>
      <c r="AD235" s="32">
        <v>0</v>
      </c>
      <c r="AE235" s="32">
        <v>0</v>
      </c>
      <c r="AF235" s="42">
        <v>0</v>
      </c>
      <c r="AG235" s="31">
        <f t="shared" si="80"/>
        <v>1</v>
      </c>
      <c r="AH235" s="25">
        <f t="shared" si="97"/>
        <v>166.92</v>
      </c>
      <c r="AI235" s="25">
        <f t="shared" si="82"/>
        <v>49</v>
      </c>
      <c r="AJ235" s="34">
        <v>0</v>
      </c>
      <c r="AK235" s="25">
        <v>49</v>
      </c>
      <c r="AL235" s="112">
        <f t="shared" si="98"/>
        <v>5.0076000000000001</v>
      </c>
      <c r="AM235" s="35">
        <f t="shared" si="84"/>
        <v>70.644620177330452</v>
      </c>
      <c r="AN235" s="36">
        <f t="shared" si="85"/>
        <v>5</v>
      </c>
      <c r="AO235" s="35">
        <f t="shared" si="86"/>
        <v>29.355379822669548</v>
      </c>
      <c r="AP235" s="30">
        <f t="shared" si="87"/>
        <v>78.795317220543808</v>
      </c>
      <c r="AQ235" s="107">
        <f t="shared" si="88"/>
        <v>0</v>
      </c>
      <c r="AR235" s="109">
        <f t="shared" si="89"/>
        <v>100</v>
      </c>
      <c r="AS235" s="34">
        <f t="shared" si="90"/>
        <v>10</v>
      </c>
      <c r="AT235" s="37">
        <v>1</v>
      </c>
      <c r="AU235" s="38">
        <f t="shared" si="91"/>
        <v>9.4410876132930515</v>
      </c>
      <c r="AV235" s="37">
        <v>1</v>
      </c>
      <c r="AW235" s="66"/>
      <c r="AX235" s="37">
        <v>8</v>
      </c>
      <c r="AY235" s="37">
        <f t="shared" si="99"/>
        <v>64</v>
      </c>
      <c r="AZ235" s="37">
        <v>8</v>
      </c>
      <c r="BA235" s="37">
        <f t="shared" si="96"/>
        <v>64</v>
      </c>
      <c r="BB235" s="48">
        <v>1</v>
      </c>
      <c r="BC235" s="48">
        <v>14</v>
      </c>
      <c r="BD235" s="48">
        <v>0</v>
      </c>
      <c r="BE235" s="48" t="s">
        <v>375</v>
      </c>
      <c r="BF235" s="48" t="s">
        <v>376</v>
      </c>
      <c r="BG235" s="128">
        <f t="shared" si="93"/>
        <v>28</v>
      </c>
      <c r="BH235" s="75">
        <v>24</v>
      </c>
      <c r="BI235" s="75">
        <v>97</v>
      </c>
    </row>
    <row r="236" spans="1:61" s="1" customFormat="1" x14ac:dyDescent="0.3">
      <c r="A236" s="28" t="s">
        <v>160</v>
      </c>
      <c r="B236" s="28" t="s">
        <v>161</v>
      </c>
      <c r="C236" s="29" t="s">
        <v>179</v>
      </c>
      <c r="D236" s="29" t="s">
        <v>184</v>
      </c>
      <c r="E236" s="102">
        <v>3107</v>
      </c>
      <c r="F236" s="30">
        <v>69.099999999999994</v>
      </c>
      <c r="G236" s="36">
        <f t="shared" si="78"/>
        <v>5</v>
      </c>
      <c r="H236" s="29" t="s">
        <v>350</v>
      </c>
      <c r="I236" s="69">
        <f t="shared" si="79"/>
        <v>8</v>
      </c>
      <c r="J236" s="32">
        <v>2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3">
        <v>2268</v>
      </c>
      <c r="V236" s="32">
        <v>2</v>
      </c>
      <c r="W236" s="32">
        <v>0</v>
      </c>
      <c r="X236" s="32">
        <v>0</v>
      </c>
      <c r="Y236" s="32">
        <v>0</v>
      </c>
      <c r="Z236" s="32">
        <v>0</v>
      </c>
      <c r="AA236" s="32">
        <v>0</v>
      </c>
      <c r="AB236" s="32">
        <v>0</v>
      </c>
      <c r="AC236" s="32">
        <v>0</v>
      </c>
      <c r="AD236" s="32">
        <v>0</v>
      </c>
      <c r="AE236" s="32">
        <v>0</v>
      </c>
      <c r="AF236" s="42">
        <v>0</v>
      </c>
      <c r="AG236" s="31">
        <f t="shared" si="80"/>
        <v>2</v>
      </c>
      <c r="AH236" s="25">
        <f t="shared" si="97"/>
        <v>68.040000000000006</v>
      </c>
      <c r="AI236" s="25">
        <f t="shared" si="82"/>
        <v>21</v>
      </c>
      <c r="AJ236" s="34">
        <v>0</v>
      </c>
      <c r="AK236" s="25">
        <v>21</v>
      </c>
      <c r="AL236" s="112">
        <f t="shared" si="98"/>
        <v>2.0411999999999999</v>
      </c>
      <c r="AM236" s="35">
        <f t="shared" si="84"/>
        <v>69.135802469135811</v>
      </c>
      <c r="AN236" s="36">
        <f t="shared" si="85"/>
        <v>5</v>
      </c>
      <c r="AO236" s="35">
        <f t="shared" si="86"/>
        <v>30.864197530864196</v>
      </c>
      <c r="AP236" s="30">
        <f t="shared" si="87"/>
        <v>109.49468941100743</v>
      </c>
      <c r="AQ236" s="107">
        <f t="shared" si="88"/>
        <v>0</v>
      </c>
      <c r="AR236" s="109">
        <f t="shared" si="89"/>
        <v>100</v>
      </c>
      <c r="AS236" s="34">
        <f t="shared" si="90"/>
        <v>10</v>
      </c>
      <c r="AT236" s="37">
        <v>1</v>
      </c>
      <c r="AU236" s="38">
        <f t="shared" si="91"/>
        <v>32.1853878339234</v>
      </c>
      <c r="AV236" s="37">
        <v>0</v>
      </c>
      <c r="AW236" s="66" t="s">
        <v>380</v>
      </c>
      <c r="AX236" s="37">
        <v>2</v>
      </c>
      <c r="AY236" s="37">
        <f t="shared" si="99"/>
        <v>16</v>
      </c>
      <c r="AZ236" s="37">
        <v>4</v>
      </c>
      <c r="BA236" s="37">
        <f t="shared" si="96"/>
        <v>32</v>
      </c>
      <c r="BB236" s="48">
        <v>0</v>
      </c>
      <c r="BC236" s="48">
        <v>6</v>
      </c>
      <c r="BD236" s="48">
        <v>0</v>
      </c>
      <c r="BE236" s="48" t="s">
        <v>375</v>
      </c>
      <c r="BF236" s="48" t="s">
        <v>376</v>
      </c>
      <c r="BG236" s="128">
        <f t="shared" si="93"/>
        <v>28</v>
      </c>
      <c r="BH236" s="75">
        <v>4</v>
      </c>
      <c r="BI236" s="75">
        <v>27</v>
      </c>
    </row>
    <row r="237" spans="1:61" s="1" customFormat="1" x14ac:dyDescent="0.3">
      <c r="A237" s="28" t="s">
        <v>105</v>
      </c>
      <c r="B237" s="28" t="s">
        <v>106</v>
      </c>
      <c r="C237" s="29" t="s">
        <v>106</v>
      </c>
      <c r="D237" s="29" t="s">
        <v>107</v>
      </c>
      <c r="E237" s="102">
        <v>116948</v>
      </c>
      <c r="F237" s="30">
        <v>477.4</v>
      </c>
      <c r="G237" s="36">
        <f t="shared" si="78"/>
        <v>10</v>
      </c>
      <c r="H237" s="29" t="s">
        <v>351</v>
      </c>
      <c r="I237" s="69">
        <f t="shared" si="79"/>
        <v>5</v>
      </c>
      <c r="J237" s="32">
        <v>7</v>
      </c>
      <c r="K237" s="32">
        <v>3</v>
      </c>
      <c r="L237" s="32">
        <v>4</v>
      </c>
      <c r="M237" s="32">
        <v>1</v>
      </c>
      <c r="N237" s="32">
        <v>1</v>
      </c>
      <c r="O237" s="32">
        <v>1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3">
        <v>76771</v>
      </c>
      <c r="V237" s="32">
        <v>14</v>
      </c>
      <c r="W237" s="32">
        <v>0</v>
      </c>
      <c r="X237" s="32">
        <v>3</v>
      </c>
      <c r="Y237" s="32">
        <v>0</v>
      </c>
      <c r="Z237" s="32">
        <v>0</v>
      </c>
      <c r="AA237" s="32">
        <v>0</v>
      </c>
      <c r="AB237" s="32">
        <v>0</v>
      </c>
      <c r="AC237" s="32">
        <v>0</v>
      </c>
      <c r="AD237" s="32">
        <v>0</v>
      </c>
      <c r="AE237" s="32">
        <v>0</v>
      </c>
      <c r="AF237" s="42">
        <v>0</v>
      </c>
      <c r="AG237" s="31">
        <f t="shared" si="80"/>
        <v>17</v>
      </c>
      <c r="AH237" s="25">
        <f t="shared" si="97"/>
        <v>2303.13</v>
      </c>
      <c r="AI237" s="25">
        <f t="shared" si="82"/>
        <v>1271</v>
      </c>
      <c r="AJ237" s="34">
        <v>16</v>
      </c>
      <c r="AK237" s="25">
        <v>1255</v>
      </c>
      <c r="AL237" s="112">
        <f t="shared" si="98"/>
        <v>69.093900000000005</v>
      </c>
      <c r="AM237" s="35">
        <f t="shared" si="84"/>
        <v>44.814231068155081</v>
      </c>
      <c r="AN237" s="36">
        <f t="shared" si="85"/>
        <v>3</v>
      </c>
      <c r="AO237" s="35">
        <f t="shared" si="86"/>
        <v>55.185768931844926</v>
      </c>
      <c r="AP237" s="30">
        <f t="shared" si="87"/>
        <v>98.468122584396482</v>
      </c>
      <c r="AQ237" s="107">
        <f t="shared" si="88"/>
        <v>13.681294250436093</v>
      </c>
      <c r="AR237" s="109">
        <f t="shared" si="89"/>
        <v>86.105864627702303</v>
      </c>
      <c r="AS237" s="34">
        <f t="shared" si="90"/>
        <v>8</v>
      </c>
      <c r="AT237" s="37">
        <v>25</v>
      </c>
      <c r="AU237" s="38">
        <f t="shared" si="91"/>
        <v>21.377022266306394</v>
      </c>
      <c r="AV237" s="37">
        <v>3</v>
      </c>
      <c r="AW237" s="66"/>
      <c r="AX237" s="37">
        <v>78</v>
      </c>
      <c r="AY237" s="37">
        <f t="shared" si="99"/>
        <v>624</v>
      </c>
      <c r="AZ237" s="37">
        <v>194</v>
      </c>
      <c r="BA237" s="37">
        <f t="shared" si="96"/>
        <v>1552</v>
      </c>
      <c r="BB237" s="37">
        <v>5</v>
      </c>
      <c r="BC237" s="37">
        <v>43</v>
      </c>
      <c r="BD237" s="37">
        <v>0</v>
      </c>
      <c r="BE237" s="37" t="s">
        <v>375</v>
      </c>
      <c r="BF237" s="37" t="s">
        <v>429</v>
      </c>
      <c r="BG237" s="128">
        <f t="shared" si="93"/>
        <v>26</v>
      </c>
      <c r="BH237" s="75">
        <v>843</v>
      </c>
      <c r="BI237" s="75">
        <v>1479</v>
      </c>
    </row>
    <row r="238" spans="1:61" s="1" customFormat="1" x14ac:dyDescent="0.3">
      <c r="A238" s="28" t="s">
        <v>105</v>
      </c>
      <c r="B238" s="28" t="s">
        <v>122</v>
      </c>
      <c r="C238" s="29" t="s">
        <v>127</v>
      </c>
      <c r="D238" s="29" t="s">
        <v>128</v>
      </c>
      <c r="E238" s="102">
        <v>82140</v>
      </c>
      <c r="F238" s="30">
        <v>495.6</v>
      </c>
      <c r="G238" s="36">
        <f t="shared" si="78"/>
        <v>10</v>
      </c>
      <c r="H238" s="29" t="s">
        <v>352</v>
      </c>
      <c r="I238" s="69">
        <f t="shared" si="79"/>
        <v>3</v>
      </c>
      <c r="J238" s="32">
        <v>13</v>
      </c>
      <c r="K238" s="32">
        <v>1</v>
      </c>
      <c r="L238" s="32">
        <v>1</v>
      </c>
      <c r="M238" s="32">
        <v>1</v>
      </c>
      <c r="N238" s="32">
        <v>0</v>
      </c>
      <c r="O238" s="32">
        <v>0</v>
      </c>
      <c r="P238" s="32">
        <v>0</v>
      </c>
      <c r="Q238" s="32">
        <v>1</v>
      </c>
      <c r="R238" s="32">
        <v>0</v>
      </c>
      <c r="S238" s="32">
        <v>1</v>
      </c>
      <c r="T238" s="32">
        <v>0</v>
      </c>
      <c r="U238" s="33">
        <v>48691</v>
      </c>
      <c r="V238" s="32">
        <v>15</v>
      </c>
      <c r="W238" s="32">
        <v>0</v>
      </c>
      <c r="X238" s="32">
        <v>1</v>
      </c>
      <c r="Y238" s="32">
        <v>0</v>
      </c>
      <c r="Z238" s="32">
        <v>0</v>
      </c>
      <c r="AA238" s="32">
        <v>0</v>
      </c>
      <c r="AB238" s="32">
        <v>0</v>
      </c>
      <c r="AC238" s="32">
        <v>0</v>
      </c>
      <c r="AD238" s="32">
        <v>0</v>
      </c>
      <c r="AE238" s="32">
        <v>0</v>
      </c>
      <c r="AF238" s="42">
        <v>0</v>
      </c>
      <c r="AG238" s="31">
        <f t="shared" si="80"/>
        <v>16</v>
      </c>
      <c r="AH238" s="25">
        <f t="shared" si="97"/>
        <v>1460.73</v>
      </c>
      <c r="AI238" s="25">
        <f t="shared" si="82"/>
        <v>661</v>
      </c>
      <c r="AJ238" s="34">
        <v>7</v>
      </c>
      <c r="AK238" s="25">
        <v>654</v>
      </c>
      <c r="AL238" s="112">
        <f t="shared" si="98"/>
        <v>43.821900000000007</v>
      </c>
      <c r="AM238" s="35">
        <f t="shared" si="84"/>
        <v>54.74865307072492</v>
      </c>
      <c r="AN238" s="36">
        <f t="shared" si="85"/>
        <v>5</v>
      </c>
      <c r="AO238" s="35">
        <f t="shared" si="86"/>
        <v>45.251346929275087</v>
      </c>
      <c r="AP238" s="30">
        <f t="shared" si="87"/>
        <v>88.917092768444121</v>
      </c>
      <c r="AQ238" s="107">
        <f t="shared" si="88"/>
        <v>8.5220355490625757</v>
      </c>
      <c r="AR238" s="109">
        <f t="shared" si="89"/>
        <v>90.415751028595295</v>
      </c>
      <c r="AS238" s="34">
        <f t="shared" si="90"/>
        <v>8</v>
      </c>
      <c r="AT238" s="37">
        <v>22</v>
      </c>
      <c r="AU238" s="38">
        <f t="shared" si="91"/>
        <v>26.783540297053808</v>
      </c>
      <c r="AV238" s="37">
        <v>1</v>
      </c>
      <c r="AW238" s="66"/>
      <c r="AX238" s="37">
        <v>35</v>
      </c>
      <c r="AY238" s="37">
        <f t="shared" si="99"/>
        <v>280</v>
      </c>
      <c r="AZ238" s="37">
        <v>178</v>
      </c>
      <c r="BA238" s="37">
        <f t="shared" si="96"/>
        <v>1424</v>
      </c>
      <c r="BB238" s="37">
        <v>0</v>
      </c>
      <c r="BC238" s="37">
        <v>36</v>
      </c>
      <c r="BD238" s="37">
        <v>0</v>
      </c>
      <c r="BE238" s="37" t="s">
        <v>429</v>
      </c>
      <c r="BF238" s="37" t="s">
        <v>429</v>
      </c>
      <c r="BG238" s="128">
        <f t="shared" si="93"/>
        <v>26</v>
      </c>
      <c r="BH238" s="75">
        <v>392</v>
      </c>
      <c r="BI238" s="75">
        <v>688</v>
      </c>
    </row>
    <row r="239" spans="1:61" s="1" customFormat="1" x14ac:dyDescent="0.3">
      <c r="A239" s="28" t="s">
        <v>105</v>
      </c>
      <c r="B239" s="28" t="s">
        <v>140</v>
      </c>
      <c r="C239" s="29" t="s">
        <v>155</v>
      </c>
      <c r="D239" s="29" t="s">
        <v>159</v>
      </c>
      <c r="E239" s="102">
        <v>30711</v>
      </c>
      <c r="F239" s="40">
        <v>3839.1</v>
      </c>
      <c r="G239" s="36">
        <f t="shared" si="78"/>
        <v>10</v>
      </c>
      <c r="H239" s="29" t="s">
        <v>352</v>
      </c>
      <c r="I239" s="69">
        <f t="shared" si="79"/>
        <v>3</v>
      </c>
      <c r="J239" s="32">
        <v>0</v>
      </c>
      <c r="K239" s="32">
        <v>1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3">
        <v>13362</v>
      </c>
      <c r="V239" s="32">
        <v>12</v>
      </c>
      <c r="W239" s="32">
        <v>0</v>
      </c>
      <c r="X239" s="32">
        <v>2</v>
      </c>
      <c r="Y239" s="32">
        <v>0</v>
      </c>
      <c r="Z239" s="32">
        <v>0</v>
      </c>
      <c r="AA239" s="32">
        <v>0</v>
      </c>
      <c r="AB239" s="32">
        <v>0</v>
      </c>
      <c r="AC239" s="32">
        <v>0</v>
      </c>
      <c r="AD239" s="32">
        <v>0</v>
      </c>
      <c r="AE239" s="32">
        <v>0</v>
      </c>
      <c r="AF239" s="42">
        <v>0</v>
      </c>
      <c r="AG239" s="31">
        <f t="shared" si="80"/>
        <v>14</v>
      </c>
      <c r="AH239" s="25">
        <f>+(U239*5)/100</f>
        <v>668.1</v>
      </c>
      <c r="AI239" s="25">
        <f t="shared" si="82"/>
        <v>285</v>
      </c>
      <c r="AJ239" s="34">
        <v>7</v>
      </c>
      <c r="AK239" s="25">
        <v>278</v>
      </c>
      <c r="AL239" s="112">
        <f>(AH239*5)/100</f>
        <v>33.405000000000001</v>
      </c>
      <c r="AM239" s="35">
        <f t="shared" si="84"/>
        <v>57.341715312079032</v>
      </c>
      <c r="AN239" s="36">
        <f t="shared" si="85"/>
        <v>5</v>
      </c>
      <c r="AO239" s="35">
        <f t="shared" si="86"/>
        <v>42.658284687920968</v>
      </c>
      <c r="AP239" s="30">
        <f t="shared" si="87"/>
        <v>108.7721012015239</v>
      </c>
      <c r="AQ239" s="107">
        <f t="shared" si="88"/>
        <v>22.793136009898735</v>
      </c>
      <c r="AR239" s="109">
        <f t="shared" si="89"/>
        <v>79.045053135758124</v>
      </c>
      <c r="AS239" s="34">
        <f t="shared" si="90"/>
        <v>8</v>
      </c>
      <c r="AT239" s="37">
        <v>13</v>
      </c>
      <c r="AU239" s="38">
        <f t="shared" si="91"/>
        <v>42.330109732669079</v>
      </c>
      <c r="AV239" s="37">
        <v>1</v>
      </c>
      <c r="AW239" s="66"/>
      <c r="AX239" s="37">
        <v>23</v>
      </c>
      <c r="AY239" s="37">
        <f t="shared" si="99"/>
        <v>184</v>
      </c>
      <c r="AZ239" s="37">
        <v>42</v>
      </c>
      <c r="BA239" s="37">
        <f t="shared" si="96"/>
        <v>336</v>
      </c>
      <c r="BB239" s="37">
        <v>7</v>
      </c>
      <c r="BC239" s="37">
        <v>9</v>
      </c>
      <c r="BD239" s="37">
        <v>0</v>
      </c>
      <c r="BE239" s="37" t="s">
        <v>375</v>
      </c>
      <c r="BF239" s="37" t="s">
        <v>429</v>
      </c>
      <c r="BG239" s="128">
        <f t="shared" si="93"/>
        <v>26</v>
      </c>
      <c r="BH239" s="75">
        <v>98</v>
      </c>
      <c r="BI239" s="75">
        <v>103</v>
      </c>
    </row>
    <row r="240" spans="1:61" s="1" customFormat="1" x14ac:dyDescent="0.3">
      <c r="A240" s="28" t="s">
        <v>4</v>
      </c>
      <c r="B240" s="28" t="s">
        <v>5</v>
      </c>
      <c r="C240" s="29" t="s">
        <v>5</v>
      </c>
      <c r="D240" s="29" t="s">
        <v>7</v>
      </c>
      <c r="E240" s="102">
        <v>31322</v>
      </c>
      <c r="F240" s="30">
        <v>237.7</v>
      </c>
      <c r="G240" s="36">
        <f t="shared" si="78"/>
        <v>10</v>
      </c>
      <c r="H240" s="29" t="s">
        <v>351</v>
      </c>
      <c r="I240" s="69">
        <f t="shared" si="79"/>
        <v>5</v>
      </c>
      <c r="J240" s="41">
        <v>3</v>
      </c>
      <c r="K240" s="41">
        <v>3</v>
      </c>
      <c r="L240" s="41">
        <v>1</v>
      </c>
      <c r="M240" s="41">
        <v>1</v>
      </c>
      <c r="N240" s="41">
        <v>1</v>
      </c>
      <c r="O240" s="41">
        <v>0</v>
      </c>
      <c r="P240" s="41">
        <v>0</v>
      </c>
      <c r="Q240" s="32">
        <v>1</v>
      </c>
      <c r="R240" s="41">
        <v>0</v>
      </c>
      <c r="S240" s="41">
        <v>0</v>
      </c>
      <c r="T240" s="41">
        <v>0</v>
      </c>
      <c r="U240" s="33">
        <v>46866</v>
      </c>
      <c r="V240" s="32">
        <v>58</v>
      </c>
      <c r="W240" s="41">
        <v>0</v>
      </c>
      <c r="X240" s="41">
        <v>3</v>
      </c>
      <c r="Y240" s="41">
        <v>0</v>
      </c>
      <c r="Z240" s="41">
        <v>19</v>
      </c>
      <c r="AA240" s="41">
        <v>0</v>
      </c>
      <c r="AB240" s="41">
        <v>0</v>
      </c>
      <c r="AC240" s="41">
        <v>0</v>
      </c>
      <c r="AD240" s="41">
        <v>0</v>
      </c>
      <c r="AE240" s="41">
        <v>0</v>
      </c>
      <c r="AF240" s="42">
        <v>0</v>
      </c>
      <c r="AG240" s="31">
        <f t="shared" si="80"/>
        <v>80</v>
      </c>
      <c r="AH240" s="25">
        <f t="shared" ref="AH240:AH253" si="100">+(U240*3)/100</f>
        <v>1405.98</v>
      </c>
      <c r="AI240" s="25">
        <f t="shared" si="82"/>
        <v>989</v>
      </c>
      <c r="AJ240" s="34">
        <v>56</v>
      </c>
      <c r="AK240" s="25">
        <v>933</v>
      </c>
      <c r="AL240" s="112">
        <f t="shared" ref="AL240:AL253" si="101">(AH240*3)/100</f>
        <v>42.179400000000008</v>
      </c>
      <c r="AM240" s="35">
        <f t="shared" si="84"/>
        <v>29.657605371342409</v>
      </c>
      <c r="AN240" s="36">
        <f t="shared" si="85"/>
        <v>3</v>
      </c>
      <c r="AO240" s="35">
        <f t="shared" si="86"/>
        <v>70.342394628657587</v>
      </c>
      <c r="AP240" s="30">
        <f t="shared" si="87"/>
        <v>224.4396909520465</v>
      </c>
      <c r="AQ240" s="107">
        <f t="shared" si="88"/>
        <v>178.78807228146351</v>
      </c>
      <c r="AR240" s="109">
        <f t="shared" si="89"/>
        <v>20.340260885645602</v>
      </c>
      <c r="AS240" s="34">
        <f t="shared" si="90"/>
        <v>3</v>
      </c>
      <c r="AT240" s="37">
        <v>4</v>
      </c>
      <c r="AU240" s="38">
        <f t="shared" si="91"/>
        <v>12.770576591533109</v>
      </c>
      <c r="AV240" s="37">
        <v>1</v>
      </c>
      <c r="AW240" s="66"/>
      <c r="AX240" s="37">
        <v>7</v>
      </c>
      <c r="AY240" s="37">
        <f t="shared" si="99"/>
        <v>56</v>
      </c>
      <c r="AZ240" s="37">
        <v>14</v>
      </c>
      <c r="BA240" s="37">
        <f t="shared" si="96"/>
        <v>112</v>
      </c>
      <c r="BB240" s="37">
        <v>2</v>
      </c>
      <c r="BC240" s="37">
        <v>13</v>
      </c>
      <c r="BD240" s="37">
        <v>5</v>
      </c>
      <c r="BE240" s="37" t="s">
        <v>428</v>
      </c>
      <c r="BF240" s="37" t="s">
        <v>429</v>
      </c>
      <c r="BG240" s="128">
        <f t="shared" si="93"/>
        <v>26</v>
      </c>
      <c r="BH240" s="75">
        <v>412</v>
      </c>
      <c r="BI240" s="75">
        <v>529</v>
      </c>
    </row>
    <row r="241" spans="1:61" s="1" customFormat="1" x14ac:dyDescent="0.3">
      <c r="A241" s="28" t="s">
        <v>4</v>
      </c>
      <c r="B241" s="28" t="s">
        <v>5</v>
      </c>
      <c r="C241" s="29" t="s">
        <v>5</v>
      </c>
      <c r="D241" s="29" t="s">
        <v>12</v>
      </c>
      <c r="E241" s="103">
        <v>847</v>
      </c>
      <c r="F241" s="44">
        <v>23</v>
      </c>
      <c r="G241" s="36">
        <f t="shared" si="78"/>
        <v>3</v>
      </c>
      <c r="H241" s="29" t="s">
        <v>351</v>
      </c>
      <c r="I241" s="69">
        <f t="shared" si="79"/>
        <v>5</v>
      </c>
      <c r="J241" s="41">
        <v>1</v>
      </c>
      <c r="K241" s="41">
        <v>1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32">
        <v>0</v>
      </c>
      <c r="R241" s="41">
        <v>0</v>
      </c>
      <c r="S241" s="41">
        <v>0</v>
      </c>
      <c r="T241" s="41">
        <v>0</v>
      </c>
      <c r="U241" s="33">
        <v>3510</v>
      </c>
      <c r="V241" s="32">
        <v>0</v>
      </c>
      <c r="W241" s="41">
        <v>0</v>
      </c>
      <c r="X241" s="41">
        <v>0</v>
      </c>
      <c r="Y241" s="41">
        <v>0</v>
      </c>
      <c r="Z241" s="41">
        <v>0</v>
      </c>
      <c r="AA241" s="41">
        <v>0</v>
      </c>
      <c r="AB241" s="41">
        <v>0</v>
      </c>
      <c r="AC241" s="41">
        <v>0</v>
      </c>
      <c r="AD241" s="41">
        <v>0</v>
      </c>
      <c r="AE241" s="41">
        <v>0</v>
      </c>
      <c r="AF241" s="43">
        <v>0</v>
      </c>
      <c r="AG241" s="31">
        <f t="shared" si="80"/>
        <v>0</v>
      </c>
      <c r="AH241" s="25">
        <f t="shared" si="100"/>
        <v>105.3</v>
      </c>
      <c r="AI241" s="25">
        <f t="shared" si="82"/>
        <v>26</v>
      </c>
      <c r="AJ241" s="34">
        <v>0</v>
      </c>
      <c r="AK241" s="25">
        <v>26</v>
      </c>
      <c r="AL241" s="112">
        <f t="shared" si="101"/>
        <v>3.1589999999999998</v>
      </c>
      <c r="AM241" s="35">
        <f t="shared" si="84"/>
        <v>75.308641975308646</v>
      </c>
      <c r="AN241" s="36">
        <f t="shared" si="85"/>
        <v>8</v>
      </c>
      <c r="AO241" s="35">
        <f t="shared" si="86"/>
        <v>24.691358024691361</v>
      </c>
      <c r="AP241" s="30">
        <f t="shared" si="87"/>
        <v>621.60566706021257</v>
      </c>
      <c r="AQ241" s="107">
        <f t="shared" si="88"/>
        <v>0</v>
      </c>
      <c r="AR241" s="109">
        <f t="shared" si="89"/>
        <v>100</v>
      </c>
      <c r="AS241" s="34">
        <f t="shared" si="90"/>
        <v>10</v>
      </c>
      <c r="AT241" s="37">
        <v>0</v>
      </c>
      <c r="AU241" s="38">
        <f t="shared" si="91"/>
        <v>0</v>
      </c>
      <c r="AV241" s="37">
        <v>0</v>
      </c>
      <c r="AW241" s="66" t="s">
        <v>432</v>
      </c>
      <c r="AX241" s="37">
        <v>1</v>
      </c>
      <c r="AY241" s="37">
        <f t="shared" si="99"/>
        <v>8</v>
      </c>
      <c r="AZ241" s="37">
        <v>2</v>
      </c>
      <c r="BA241" s="37">
        <f t="shared" si="96"/>
        <v>16</v>
      </c>
      <c r="BB241" s="37">
        <v>0</v>
      </c>
      <c r="BC241" s="37">
        <v>3</v>
      </c>
      <c r="BD241" s="37">
        <v>0</v>
      </c>
      <c r="BE241" s="37" t="s">
        <v>428</v>
      </c>
      <c r="BF241" s="37" t="s">
        <v>429</v>
      </c>
      <c r="BG241" s="128">
        <f t="shared" si="93"/>
        <v>26</v>
      </c>
      <c r="BH241" s="75">
        <v>4</v>
      </c>
      <c r="BI241" s="75">
        <v>20</v>
      </c>
    </row>
    <row r="242" spans="1:61" s="1" customFormat="1" x14ac:dyDescent="0.3">
      <c r="A242" s="28" t="s">
        <v>269</v>
      </c>
      <c r="B242" s="28" t="s">
        <v>270</v>
      </c>
      <c r="C242" s="29" t="s">
        <v>240</v>
      </c>
      <c r="D242" s="29" t="s">
        <v>278</v>
      </c>
      <c r="E242" s="102">
        <v>6868</v>
      </c>
      <c r="F242" s="31">
        <v>22.1</v>
      </c>
      <c r="G242" s="36">
        <f t="shared" si="78"/>
        <v>3</v>
      </c>
      <c r="H242" s="29" t="s">
        <v>350</v>
      </c>
      <c r="I242" s="69">
        <f t="shared" si="79"/>
        <v>8</v>
      </c>
      <c r="J242" s="32">
        <v>2</v>
      </c>
      <c r="K242" s="32">
        <v>1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3">
        <v>6186</v>
      </c>
      <c r="V242" s="32">
        <v>0</v>
      </c>
      <c r="W242" s="32">
        <v>0</v>
      </c>
      <c r="X242" s="32">
        <v>0</v>
      </c>
      <c r="Y242" s="32">
        <v>0</v>
      </c>
      <c r="Z242" s="32">
        <v>0</v>
      </c>
      <c r="AA242" s="32">
        <v>0</v>
      </c>
      <c r="AB242" s="32">
        <v>0</v>
      </c>
      <c r="AC242" s="32">
        <v>0</v>
      </c>
      <c r="AD242" s="32">
        <v>0</v>
      </c>
      <c r="AE242" s="32">
        <v>0</v>
      </c>
      <c r="AF242" s="42">
        <v>0</v>
      </c>
      <c r="AG242" s="31">
        <f t="shared" si="80"/>
        <v>0</v>
      </c>
      <c r="AH242" s="25">
        <f t="shared" si="100"/>
        <v>185.58</v>
      </c>
      <c r="AI242" s="25">
        <f t="shared" si="82"/>
        <v>65</v>
      </c>
      <c r="AJ242" s="34">
        <v>0</v>
      </c>
      <c r="AK242" s="25">
        <v>65</v>
      </c>
      <c r="AL242" s="112">
        <f t="shared" si="101"/>
        <v>5.5674000000000001</v>
      </c>
      <c r="AM242" s="35">
        <f t="shared" si="84"/>
        <v>64.974673995042579</v>
      </c>
      <c r="AN242" s="36">
        <f t="shared" si="85"/>
        <v>5</v>
      </c>
      <c r="AO242" s="35">
        <f t="shared" si="86"/>
        <v>35.025326004957428</v>
      </c>
      <c r="AP242" s="30">
        <f t="shared" si="87"/>
        <v>135.10483401281306</v>
      </c>
      <c r="AQ242" s="107">
        <f t="shared" si="88"/>
        <v>0</v>
      </c>
      <c r="AR242" s="109">
        <f t="shared" si="89"/>
        <v>100</v>
      </c>
      <c r="AS242" s="34">
        <f t="shared" si="90"/>
        <v>10</v>
      </c>
      <c r="AT242" s="37">
        <v>3</v>
      </c>
      <c r="AU242" s="38">
        <f t="shared" si="91"/>
        <v>43.680838672102503</v>
      </c>
      <c r="AV242" s="37">
        <v>0</v>
      </c>
      <c r="AW242" s="66" t="s">
        <v>396</v>
      </c>
      <c r="AX242" s="37">
        <v>2</v>
      </c>
      <c r="AY242" s="37">
        <f t="shared" si="99"/>
        <v>16</v>
      </c>
      <c r="AZ242" s="37">
        <v>3</v>
      </c>
      <c r="BA242" s="37">
        <f t="shared" si="96"/>
        <v>24</v>
      </c>
      <c r="BB242" s="37">
        <v>0</v>
      </c>
      <c r="BC242" s="37">
        <v>9</v>
      </c>
      <c r="BD242" s="37">
        <v>0</v>
      </c>
      <c r="BE242" s="37" t="s">
        <v>375</v>
      </c>
      <c r="BF242" s="37" t="s">
        <v>376</v>
      </c>
      <c r="BG242" s="128">
        <f t="shared" si="93"/>
        <v>26</v>
      </c>
      <c r="BH242" s="75">
        <v>23</v>
      </c>
      <c r="BI242" s="75">
        <v>34</v>
      </c>
    </row>
    <row r="243" spans="1:61" s="1" customFormat="1" x14ac:dyDescent="0.3">
      <c r="A243" s="28" t="s">
        <v>269</v>
      </c>
      <c r="B243" s="28" t="s">
        <v>270</v>
      </c>
      <c r="C243" s="29" t="s">
        <v>271</v>
      </c>
      <c r="D243" s="29" t="s">
        <v>274</v>
      </c>
      <c r="E243" s="102">
        <v>6723</v>
      </c>
      <c r="F243" s="31">
        <v>47.2</v>
      </c>
      <c r="G243" s="36">
        <f t="shared" si="78"/>
        <v>3</v>
      </c>
      <c r="H243" s="29" t="s">
        <v>349</v>
      </c>
      <c r="I243" s="69">
        <f t="shared" si="79"/>
        <v>10</v>
      </c>
      <c r="J243" s="32">
        <v>2</v>
      </c>
      <c r="K243" s="32">
        <v>1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3">
        <v>7029</v>
      </c>
      <c r="V243" s="32">
        <v>2</v>
      </c>
      <c r="W243" s="32">
        <v>0</v>
      </c>
      <c r="X243" s="32">
        <v>0</v>
      </c>
      <c r="Y243" s="32">
        <v>0</v>
      </c>
      <c r="Z243" s="32">
        <v>0</v>
      </c>
      <c r="AA243" s="32">
        <v>0</v>
      </c>
      <c r="AB243" s="32">
        <v>0</v>
      </c>
      <c r="AC243" s="32">
        <v>0</v>
      </c>
      <c r="AD243" s="32">
        <v>0</v>
      </c>
      <c r="AE243" s="32">
        <v>0</v>
      </c>
      <c r="AF243" s="42">
        <v>0</v>
      </c>
      <c r="AG243" s="31">
        <f t="shared" si="80"/>
        <v>2</v>
      </c>
      <c r="AH243" s="25">
        <f t="shared" si="100"/>
        <v>210.87</v>
      </c>
      <c r="AI243" s="25">
        <f t="shared" si="82"/>
        <v>71</v>
      </c>
      <c r="AJ243" s="34">
        <v>2</v>
      </c>
      <c r="AK243" s="25">
        <v>69</v>
      </c>
      <c r="AL243" s="112">
        <f t="shared" si="101"/>
        <v>6.3261000000000003</v>
      </c>
      <c r="AM243" s="35">
        <f t="shared" si="84"/>
        <v>66.329966329966325</v>
      </c>
      <c r="AN243" s="36">
        <f t="shared" si="85"/>
        <v>5</v>
      </c>
      <c r="AO243" s="35">
        <f t="shared" si="86"/>
        <v>33.670033670033668</v>
      </c>
      <c r="AP243" s="30">
        <f t="shared" si="87"/>
        <v>156.82730923694783</v>
      </c>
      <c r="AQ243" s="107">
        <f t="shared" si="88"/>
        <v>29.748624126134164</v>
      </c>
      <c r="AR243" s="109">
        <f t="shared" si="89"/>
        <v>81.030966946459912</v>
      </c>
      <c r="AS243" s="34">
        <f t="shared" si="90"/>
        <v>8</v>
      </c>
      <c r="AT243" s="37">
        <v>1</v>
      </c>
      <c r="AU243" s="38">
        <f t="shared" si="91"/>
        <v>14.874312063067082</v>
      </c>
      <c r="AV243" s="37">
        <v>0</v>
      </c>
      <c r="AW243" s="66" t="s">
        <v>395</v>
      </c>
      <c r="AX243" s="37">
        <v>4</v>
      </c>
      <c r="AY243" s="37">
        <f t="shared" si="99"/>
        <v>32</v>
      </c>
      <c r="AZ243" s="37">
        <v>4</v>
      </c>
      <c r="BA243" s="37">
        <f t="shared" si="96"/>
        <v>32</v>
      </c>
      <c r="BB243" s="37">
        <v>0</v>
      </c>
      <c r="BC243" s="37">
        <v>9</v>
      </c>
      <c r="BD243" s="37">
        <v>0</v>
      </c>
      <c r="BE243" s="37" t="s">
        <v>375</v>
      </c>
      <c r="BF243" s="37" t="s">
        <v>376</v>
      </c>
      <c r="BG243" s="128">
        <f t="shared" si="93"/>
        <v>26</v>
      </c>
      <c r="BH243" s="75">
        <v>26</v>
      </c>
      <c r="BI243" s="75">
        <v>75</v>
      </c>
    </row>
    <row r="244" spans="1:61" s="13" customFormat="1" x14ac:dyDescent="0.3">
      <c r="A244" s="28" t="s">
        <v>269</v>
      </c>
      <c r="B244" s="28" t="s">
        <v>270</v>
      </c>
      <c r="C244" s="29" t="s">
        <v>271</v>
      </c>
      <c r="D244" s="29" t="s">
        <v>275</v>
      </c>
      <c r="E244" s="102">
        <v>7968</v>
      </c>
      <c r="F244" s="47">
        <v>66.2</v>
      </c>
      <c r="G244" s="36">
        <f t="shared" si="78"/>
        <v>5</v>
      </c>
      <c r="H244" s="29" t="s">
        <v>350</v>
      </c>
      <c r="I244" s="69">
        <f t="shared" si="79"/>
        <v>8</v>
      </c>
      <c r="J244" s="32">
        <v>3</v>
      </c>
      <c r="K244" s="32">
        <v>0</v>
      </c>
      <c r="L244" s="32">
        <v>0</v>
      </c>
      <c r="M244" s="32">
        <v>0</v>
      </c>
      <c r="N244" s="32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3">
        <v>6778</v>
      </c>
      <c r="V244" s="32">
        <v>1</v>
      </c>
      <c r="W244" s="32">
        <v>0</v>
      </c>
      <c r="X244" s="32">
        <v>0</v>
      </c>
      <c r="Y244" s="32">
        <v>0</v>
      </c>
      <c r="Z244" s="32">
        <v>0</v>
      </c>
      <c r="AA244" s="32">
        <v>0</v>
      </c>
      <c r="AB244" s="32">
        <v>0</v>
      </c>
      <c r="AC244" s="32">
        <v>0</v>
      </c>
      <c r="AD244" s="32">
        <v>0</v>
      </c>
      <c r="AE244" s="32">
        <v>0</v>
      </c>
      <c r="AF244" s="42">
        <v>0</v>
      </c>
      <c r="AG244" s="31">
        <f t="shared" si="80"/>
        <v>1</v>
      </c>
      <c r="AH244" s="25">
        <f t="shared" si="100"/>
        <v>203.34</v>
      </c>
      <c r="AI244" s="25">
        <f t="shared" si="82"/>
        <v>55</v>
      </c>
      <c r="AJ244" s="34">
        <v>1</v>
      </c>
      <c r="AK244" s="25">
        <v>54</v>
      </c>
      <c r="AL244" s="112">
        <f t="shared" si="101"/>
        <v>6.1002000000000001</v>
      </c>
      <c r="AM244" s="35">
        <f t="shared" si="84"/>
        <v>72.951706501426187</v>
      </c>
      <c r="AN244" s="36">
        <f t="shared" si="85"/>
        <v>5</v>
      </c>
      <c r="AO244" s="35">
        <f t="shared" si="86"/>
        <v>27.048293498573816</v>
      </c>
      <c r="AP244" s="30">
        <f t="shared" si="87"/>
        <v>127.59789156626508</v>
      </c>
      <c r="AQ244" s="107">
        <f t="shared" si="88"/>
        <v>12.550200803212849</v>
      </c>
      <c r="AR244" s="109">
        <f t="shared" si="89"/>
        <v>90.164256909609534</v>
      </c>
      <c r="AS244" s="34">
        <f t="shared" si="90"/>
        <v>8</v>
      </c>
      <c r="AT244" s="37">
        <v>3</v>
      </c>
      <c r="AU244" s="38">
        <f t="shared" si="91"/>
        <v>37.650602409638559</v>
      </c>
      <c r="AV244" s="37">
        <v>1</v>
      </c>
      <c r="AW244" s="66"/>
      <c r="AX244" s="37">
        <v>4</v>
      </c>
      <c r="AY244" s="37">
        <f t="shared" si="99"/>
        <v>32</v>
      </c>
      <c r="AZ244" s="37">
        <v>5</v>
      </c>
      <c r="BA244" s="37">
        <f t="shared" si="96"/>
        <v>40</v>
      </c>
      <c r="BB244" s="37">
        <v>1</v>
      </c>
      <c r="BC244" s="37">
        <v>9</v>
      </c>
      <c r="BD244" s="37">
        <v>0</v>
      </c>
      <c r="BE244" s="37" t="s">
        <v>375</v>
      </c>
      <c r="BF244" s="37" t="s">
        <v>376</v>
      </c>
      <c r="BG244" s="128">
        <f t="shared" si="93"/>
        <v>26</v>
      </c>
      <c r="BH244" s="75">
        <v>43</v>
      </c>
      <c r="BI244" s="75">
        <v>98</v>
      </c>
    </row>
    <row r="245" spans="1:61" s="1" customFormat="1" x14ac:dyDescent="0.3">
      <c r="A245" s="28" t="s">
        <v>269</v>
      </c>
      <c r="B245" s="28" t="s">
        <v>276</v>
      </c>
      <c r="C245" s="29" t="s">
        <v>340</v>
      </c>
      <c r="D245" s="29" t="s">
        <v>341</v>
      </c>
      <c r="E245" s="102">
        <v>25803</v>
      </c>
      <c r="F245" s="31">
        <v>86</v>
      </c>
      <c r="G245" s="36">
        <f t="shared" si="78"/>
        <v>8</v>
      </c>
      <c r="H245" s="29" t="s">
        <v>351</v>
      </c>
      <c r="I245" s="69">
        <f t="shared" si="79"/>
        <v>5</v>
      </c>
      <c r="J245" s="32">
        <v>9</v>
      </c>
      <c r="K245" s="32">
        <v>2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3">
        <v>23023</v>
      </c>
      <c r="V245" s="32">
        <v>4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0</v>
      </c>
      <c r="AC245" s="32">
        <v>0</v>
      </c>
      <c r="AD245" s="32">
        <v>0</v>
      </c>
      <c r="AE245" s="32">
        <v>0</v>
      </c>
      <c r="AF245" s="42">
        <v>0</v>
      </c>
      <c r="AG245" s="31">
        <f t="shared" si="80"/>
        <v>4</v>
      </c>
      <c r="AH245" s="25">
        <f t="shared" si="100"/>
        <v>690.69</v>
      </c>
      <c r="AI245" s="25">
        <f t="shared" si="82"/>
        <v>242</v>
      </c>
      <c r="AJ245" s="34">
        <v>3</v>
      </c>
      <c r="AK245" s="25">
        <v>239</v>
      </c>
      <c r="AL245" s="112">
        <f t="shared" si="101"/>
        <v>20.720700000000001</v>
      </c>
      <c r="AM245" s="35">
        <f t="shared" si="84"/>
        <v>64.962573658225836</v>
      </c>
      <c r="AN245" s="36">
        <f t="shared" si="85"/>
        <v>5</v>
      </c>
      <c r="AO245" s="35">
        <f t="shared" si="86"/>
        <v>35.037426341774164</v>
      </c>
      <c r="AP245" s="30">
        <f t="shared" si="87"/>
        <v>133.83908847808397</v>
      </c>
      <c r="AQ245" s="107">
        <f t="shared" si="88"/>
        <v>11.626555051738169</v>
      </c>
      <c r="AR245" s="109">
        <f t="shared" si="89"/>
        <v>91.313034791295664</v>
      </c>
      <c r="AS245" s="34">
        <f t="shared" si="90"/>
        <v>8</v>
      </c>
      <c r="AT245" s="37">
        <v>2</v>
      </c>
      <c r="AU245" s="38">
        <f t="shared" si="91"/>
        <v>7.75103670115878</v>
      </c>
      <c r="AV245" s="48">
        <v>1</v>
      </c>
      <c r="AW245" s="67"/>
      <c r="AX245" s="48">
        <v>6</v>
      </c>
      <c r="AY245" s="37">
        <f t="shared" si="99"/>
        <v>48</v>
      </c>
      <c r="AZ245" s="48">
        <v>13</v>
      </c>
      <c r="BA245" s="37">
        <f t="shared" si="96"/>
        <v>104</v>
      </c>
      <c r="BB245" s="48">
        <v>2</v>
      </c>
      <c r="BC245" s="48">
        <v>30</v>
      </c>
      <c r="BD245" s="48">
        <v>0</v>
      </c>
      <c r="BE245" s="48" t="s">
        <v>375</v>
      </c>
      <c r="BF245" s="48" t="s">
        <v>376</v>
      </c>
      <c r="BG245" s="128">
        <f t="shared" si="93"/>
        <v>26</v>
      </c>
      <c r="BH245" s="75">
        <v>182</v>
      </c>
      <c r="BI245" s="75">
        <v>273</v>
      </c>
    </row>
    <row r="246" spans="1:61" s="1" customFormat="1" x14ac:dyDescent="0.3">
      <c r="A246" s="28" t="s">
        <v>269</v>
      </c>
      <c r="B246" s="28" t="s">
        <v>282</v>
      </c>
      <c r="C246" s="29" t="s">
        <v>294</v>
      </c>
      <c r="D246" s="29" t="s">
        <v>297</v>
      </c>
      <c r="E246" s="102">
        <v>49799</v>
      </c>
      <c r="F246" s="31">
        <v>482.2</v>
      </c>
      <c r="G246" s="36">
        <f t="shared" si="78"/>
        <v>10</v>
      </c>
      <c r="H246" s="29" t="s">
        <v>352</v>
      </c>
      <c r="I246" s="69">
        <f t="shared" si="79"/>
        <v>3</v>
      </c>
      <c r="J246" s="32">
        <v>2</v>
      </c>
      <c r="K246" s="32">
        <v>1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3">
        <v>34789</v>
      </c>
      <c r="V246" s="32">
        <v>9</v>
      </c>
      <c r="W246" s="32">
        <v>0</v>
      </c>
      <c r="X246" s="32">
        <v>1</v>
      </c>
      <c r="Y246" s="32">
        <v>0</v>
      </c>
      <c r="Z246" s="32">
        <v>0</v>
      </c>
      <c r="AA246" s="32">
        <v>0</v>
      </c>
      <c r="AB246" s="32">
        <v>0</v>
      </c>
      <c r="AC246" s="32">
        <v>0</v>
      </c>
      <c r="AD246" s="32">
        <v>0</v>
      </c>
      <c r="AE246" s="32">
        <v>0</v>
      </c>
      <c r="AF246" s="42">
        <v>0</v>
      </c>
      <c r="AG246" s="31">
        <f t="shared" si="80"/>
        <v>10</v>
      </c>
      <c r="AH246" s="25">
        <f t="shared" si="100"/>
        <v>1043.67</v>
      </c>
      <c r="AI246" s="25">
        <f t="shared" si="82"/>
        <v>314</v>
      </c>
      <c r="AJ246" s="34">
        <v>4</v>
      </c>
      <c r="AK246" s="25">
        <v>310</v>
      </c>
      <c r="AL246" s="112">
        <f t="shared" si="101"/>
        <v>31.310100000000002</v>
      </c>
      <c r="AM246" s="35">
        <f t="shared" si="84"/>
        <v>69.91386166125308</v>
      </c>
      <c r="AN246" s="36">
        <f t="shared" si="85"/>
        <v>5</v>
      </c>
      <c r="AO246" s="35">
        <f t="shared" si="86"/>
        <v>30.08613833874692</v>
      </c>
      <c r="AP246" s="30">
        <f t="shared" si="87"/>
        <v>104.78824876001528</v>
      </c>
      <c r="AQ246" s="107">
        <f t="shared" si="88"/>
        <v>8.0322898050161662</v>
      </c>
      <c r="AR246" s="109">
        <f t="shared" si="89"/>
        <v>92.334741824523078</v>
      </c>
      <c r="AS246" s="34">
        <f t="shared" si="90"/>
        <v>8</v>
      </c>
      <c r="AT246" s="37">
        <v>12</v>
      </c>
      <c r="AU246" s="38">
        <f t="shared" si="91"/>
        <v>24.096869415048495</v>
      </c>
      <c r="AV246" s="37">
        <v>1</v>
      </c>
      <c r="AW246" s="66"/>
      <c r="AX246" s="37">
        <v>4</v>
      </c>
      <c r="AY246" s="37">
        <f t="shared" si="99"/>
        <v>32</v>
      </c>
      <c r="AZ246" s="37">
        <v>25</v>
      </c>
      <c r="BA246" s="37">
        <f t="shared" si="96"/>
        <v>200</v>
      </c>
      <c r="BB246" s="37">
        <v>3</v>
      </c>
      <c r="BC246" s="37">
        <v>47</v>
      </c>
      <c r="BD246" s="37">
        <v>0</v>
      </c>
      <c r="BE246" s="37" t="s">
        <v>375</v>
      </c>
      <c r="BF246" s="37" t="s">
        <v>376</v>
      </c>
      <c r="BG246" s="128">
        <f t="shared" si="93"/>
        <v>26</v>
      </c>
      <c r="BH246" s="75">
        <v>186</v>
      </c>
      <c r="BI246" s="75">
        <v>301</v>
      </c>
    </row>
    <row r="247" spans="1:61" s="1" customFormat="1" x14ac:dyDescent="0.3">
      <c r="A247" s="28" t="s">
        <v>269</v>
      </c>
      <c r="B247" s="28" t="s">
        <v>282</v>
      </c>
      <c r="C247" s="29" t="s">
        <v>299</v>
      </c>
      <c r="D247" s="29" t="s">
        <v>302</v>
      </c>
      <c r="E247" s="102">
        <v>19724</v>
      </c>
      <c r="F247" s="31">
        <v>564.4</v>
      </c>
      <c r="G247" s="36">
        <f t="shared" si="78"/>
        <v>10</v>
      </c>
      <c r="H247" s="29" t="s">
        <v>352</v>
      </c>
      <c r="I247" s="69">
        <f t="shared" si="79"/>
        <v>3</v>
      </c>
      <c r="J247" s="32">
        <v>5</v>
      </c>
      <c r="K247" s="32">
        <v>1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3">
        <v>15080</v>
      </c>
      <c r="V247" s="32">
        <v>2</v>
      </c>
      <c r="W247" s="32">
        <v>0</v>
      </c>
      <c r="X247" s="32">
        <v>0</v>
      </c>
      <c r="Y247" s="32">
        <v>0</v>
      </c>
      <c r="Z247" s="32">
        <v>0</v>
      </c>
      <c r="AA247" s="32">
        <v>0</v>
      </c>
      <c r="AB247" s="32">
        <v>0</v>
      </c>
      <c r="AC247" s="32">
        <v>0</v>
      </c>
      <c r="AD247" s="32">
        <v>0</v>
      </c>
      <c r="AE247" s="32">
        <v>0</v>
      </c>
      <c r="AF247" s="42">
        <v>0</v>
      </c>
      <c r="AG247" s="31">
        <f t="shared" si="80"/>
        <v>2</v>
      </c>
      <c r="AH247" s="25">
        <f t="shared" si="100"/>
        <v>452.4</v>
      </c>
      <c r="AI247" s="25">
        <f t="shared" si="82"/>
        <v>263</v>
      </c>
      <c r="AJ247" s="34">
        <v>0</v>
      </c>
      <c r="AK247" s="25">
        <v>263</v>
      </c>
      <c r="AL247" s="112">
        <f t="shared" si="101"/>
        <v>13.571999999999997</v>
      </c>
      <c r="AM247" s="35">
        <f t="shared" si="84"/>
        <v>41.865605658709107</v>
      </c>
      <c r="AN247" s="36">
        <f t="shared" si="85"/>
        <v>3</v>
      </c>
      <c r="AO247" s="35">
        <f t="shared" si="86"/>
        <v>58.134394341290893</v>
      </c>
      <c r="AP247" s="30">
        <f t="shared" si="87"/>
        <v>114.68262015818293</v>
      </c>
      <c r="AQ247" s="107">
        <f t="shared" si="88"/>
        <v>0</v>
      </c>
      <c r="AR247" s="109">
        <f t="shared" si="89"/>
        <v>100</v>
      </c>
      <c r="AS247" s="34">
        <f t="shared" si="90"/>
        <v>10</v>
      </c>
      <c r="AT247" s="37">
        <v>4</v>
      </c>
      <c r="AU247" s="38">
        <f t="shared" si="91"/>
        <v>20.279862096937741</v>
      </c>
      <c r="AV247" s="37">
        <v>1</v>
      </c>
      <c r="AW247" s="66"/>
      <c r="AX247" s="37">
        <v>1</v>
      </c>
      <c r="AY247" s="37">
        <f t="shared" si="99"/>
        <v>8</v>
      </c>
      <c r="AZ247" s="37">
        <v>22</v>
      </c>
      <c r="BA247" s="37">
        <f t="shared" si="96"/>
        <v>176</v>
      </c>
      <c r="BB247" s="37">
        <v>2</v>
      </c>
      <c r="BC247" s="37">
        <v>12</v>
      </c>
      <c r="BD247" s="37">
        <v>0</v>
      </c>
      <c r="BE247" s="37" t="s">
        <v>375</v>
      </c>
      <c r="BF247" s="37" t="s">
        <v>376</v>
      </c>
      <c r="BG247" s="128">
        <f t="shared" si="93"/>
        <v>26</v>
      </c>
      <c r="BH247" s="75">
        <v>79</v>
      </c>
      <c r="BI247" s="75">
        <v>83</v>
      </c>
    </row>
    <row r="248" spans="1:61" s="1" customFormat="1" x14ac:dyDescent="0.3">
      <c r="A248" s="28" t="s">
        <v>160</v>
      </c>
      <c r="B248" s="28" t="s">
        <v>176</v>
      </c>
      <c r="C248" s="29" t="s">
        <v>224</v>
      </c>
      <c r="D248" s="29" t="s">
        <v>226</v>
      </c>
      <c r="E248" s="102">
        <v>27955</v>
      </c>
      <c r="F248" s="30">
        <v>207.2</v>
      </c>
      <c r="G248" s="36">
        <f t="shared" si="78"/>
        <v>10</v>
      </c>
      <c r="H248" s="29" t="s">
        <v>350</v>
      </c>
      <c r="I248" s="69">
        <f t="shared" si="79"/>
        <v>8</v>
      </c>
      <c r="J248" s="32">
        <v>6</v>
      </c>
      <c r="K248" s="32">
        <v>1</v>
      </c>
      <c r="L248" s="32">
        <v>0</v>
      </c>
      <c r="M248" s="32">
        <v>1</v>
      </c>
      <c r="N248" s="32">
        <v>1</v>
      </c>
      <c r="O248" s="32">
        <v>0</v>
      </c>
      <c r="P248" s="32">
        <v>0</v>
      </c>
      <c r="Q248" s="32">
        <v>1</v>
      </c>
      <c r="R248" s="32">
        <v>0</v>
      </c>
      <c r="S248" s="32">
        <v>0</v>
      </c>
      <c r="T248" s="32">
        <v>0</v>
      </c>
      <c r="U248" s="33">
        <v>27786</v>
      </c>
      <c r="V248" s="32">
        <v>8</v>
      </c>
      <c r="W248" s="32">
        <v>0</v>
      </c>
      <c r="X248" s="32">
        <v>0</v>
      </c>
      <c r="Y248" s="32">
        <v>0</v>
      </c>
      <c r="Z248" s="32">
        <v>59</v>
      </c>
      <c r="AA248" s="32">
        <v>0</v>
      </c>
      <c r="AB248" s="32">
        <v>0</v>
      </c>
      <c r="AC248" s="32">
        <v>0</v>
      </c>
      <c r="AD248" s="32">
        <v>0</v>
      </c>
      <c r="AE248" s="32">
        <v>0</v>
      </c>
      <c r="AF248" s="42">
        <v>0</v>
      </c>
      <c r="AG248" s="31">
        <f t="shared" si="80"/>
        <v>67</v>
      </c>
      <c r="AH248" s="25">
        <f t="shared" si="100"/>
        <v>833.58</v>
      </c>
      <c r="AI248" s="25">
        <f t="shared" si="82"/>
        <v>557</v>
      </c>
      <c r="AJ248" s="34">
        <v>56</v>
      </c>
      <c r="AK248" s="25">
        <v>501</v>
      </c>
      <c r="AL248" s="112">
        <f t="shared" si="101"/>
        <v>25.007400000000004</v>
      </c>
      <c r="AM248" s="35">
        <f t="shared" si="84"/>
        <v>33.179778785479499</v>
      </c>
      <c r="AN248" s="36">
        <f t="shared" si="85"/>
        <v>3</v>
      </c>
      <c r="AO248" s="35">
        <f t="shared" si="86"/>
        <v>66.820221214520501</v>
      </c>
      <c r="AP248" s="30">
        <f t="shared" si="87"/>
        <v>149.0931854766589</v>
      </c>
      <c r="AQ248" s="107">
        <f t="shared" si="88"/>
        <v>200.32194598461811</v>
      </c>
      <c r="AR248" s="109">
        <f t="shared" si="89"/>
        <v>-34.360229372105849</v>
      </c>
      <c r="AS248" s="34">
        <f t="shared" si="90"/>
        <v>0</v>
      </c>
      <c r="AT248" s="37">
        <v>4</v>
      </c>
      <c r="AU248" s="38">
        <f t="shared" si="91"/>
        <v>14.308710427472725</v>
      </c>
      <c r="AV248" s="37">
        <v>2</v>
      </c>
      <c r="AW248" s="66"/>
      <c r="AX248" s="37">
        <v>5</v>
      </c>
      <c r="AY248" s="37">
        <f t="shared" si="99"/>
        <v>40</v>
      </c>
      <c r="AZ248" s="37">
        <v>7</v>
      </c>
      <c r="BA248" s="37">
        <f t="shared" si="96"/>
        <v>56</v>
      </c>
      <c r="BB248" s="37">
        <v>1</v>
      </c>
      <c r="BC248" s="37">
        <v>4</v>
      </c>
      <c r="BD248" s="37">
        <v>5</v>
      </c>
      <c r="BE248" s="37" t="s">
        <v>375</v>
      </c>
      <c r="BF248" s="37" t="s">
        <v>376</v>
      </c>
      <c r="BG248" s="128">
        <f t="shared" si="93"/>
        <v>26</v>
      </c>
      <c r="BH248" s="75">
        <v>151</v>
      </c>
      <c r="BI248" s="75">
        <v>605</v>
      </c>
    </row>
    <row r="249" spans="1:61" s="1" customFormat="1" x14ac:dyDescent="0.3">
      <c r="A249" s="28" t="s">
        <v>160</v>
      </c>
      <c r="B249" s="28" t="s">
        <v>176</v>
      </c>
      <c r="C249" s="29" t="s">
        <v>224</v>
      </c>
      <c r="D249" s="29" t="s">
        <v>228</v>
      </c>
      <c r="E249" s="102">
        <v>6033</v>
      </c>
      <c r="F249" s="30">
        <v>31.3</v>
      </c>
      <c r="G249" s="36">
        <f t="shared" si="78"/>
        <v>3</v>
      </c>
      <c r="H249" s="29" t="s">
        <v>350</v>
      </c>
      <c r="I249" s="69">
        <f t="shared" si="79"/>
        <v>8</v>
      </c>
      <c r="J249" s="32">
        <v>3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3">
        <v>4460</v>
      </c>
      <c r="V249" s="32">
        <v>1</v>
      </c>
      <c r="W249" s="32">
        <v>0</v>
      </c>
      <c r="X249" s="32">
        <v>0</v>
      </c>
      <c r="Y249" s="32">
        <v>0</v>
      </c>
      <c r="Z249" s="32">
        <v>0</v>
      </c>
      <c r="AA249" s="32">
        <v>0</v>
      </c>
      <c r="AB249" s="32">
        <v>0</v>
      </c>
      <c r="AC249" s="32">
        <v>0</v>
      </c>
      <c r="AD249" s="32">
        <v>0</v>
      </c>
      <c r="AE249" s="32">
        <v>0</v>
      </c>
      <c r="AF249" s="42">
        <v>0</v>
      </c>
      <c r="AG249" s="31">
        <f t="shared" si="80"/>
        <v>1</v>
      </c>
      <c r="AH249" s="25">
        <f t="shared" si="100"/>
        <v>133.80000000000001</v>
      </c>
      <c r="AI249" s="25">
        <f t="shared" si="82"/>
        <v>43</v>
      </c>
      <c r="AJ249" s="34">
        <v>0</v>
      </c>
      <c r="AK249" s="25">
        <v>43</v>
      </c>
      <c r="AL249" s="112">
        <f t="shared" si="101"/>
        <v>4.0140000000000002</v>
      </c>
      <c r="AM249" s="35">
        <f t="shared" si="84"/>
        <v>67.86248131539611</v>
      </c>
      <c r="AN249" s="36">
        <f t="shared" si="85"/>
        <v>5</v>
      </c>
      <c r="AO249" s="35">
        <f t="shared" si="86"/>
        <v>32.137518684603883</v>
      </c>
      <c r="AP249" s="30">
        <f t="shared" si="87"/>
        <v>110.89010442565889</v>
      </c>
      <c r="AQ249" s="107">
        <f t="shared" si="88"/>
        <v>0</v>
      </c>
      <c r="AR249" s="109">
        <f t="shared" si="89"/>
        <v>100</v>
      </c>
      <c r="AS249" s="34">
        <f t="shared" si="90"/>
        <v>10</v>
      </c>
      <c r="AT249" s="37">
        <v>0</v>
      </c>
      <c r="AU249" s="38">
        <f t="shared" si="91"/>
        <v>0</v>
      </c>
      <c r="AV249" s="37">
        <v>1</v>
      </c>
      <c r="AW249" s="66"/>
      <c r="AX249" s="37">
        <v>2</v>
      </c>
      <c r="AY249" s="37">
        <f t="shared" si="99"/>
        <v>16</v>
      </c>
      <c r="AZ249" s="37">
        <v>7</v>
      </c>
      <c r="BA249" s="37">
        <f t="shared" si="96"/>
        <v>56</v>
      </c>
      <c r="BB249" s="37">
        <v>1</v>
      </c>
      <c r="BC249" s="37">
        <v>9</v>
      </c>
      <c r="BD249" s="37">
        <v>0</v>
      </c>
      <c r="BE249" s="37" t="s">
        <v>375</v>
      </c>
      <c r="BF249" s="37" t="s">
        <v>376</v>
      </c>
      <c r="BG249" s="128">
        <f t="shared" si="93"/>
        <v>26</v>
      </c>
      <c r="BH249" s="75">
        <v>27</v>
      </c>
      <c r="BI249" s="75">
        <v>62</v>
      </c>
    </row>
    <row r="250" spans="1:61" s="1" customFormat="1" x14ac:dyDescent="0.3">
      <c r="A250" s="28" t="s">
        <v>160</v>
      </c>
      <c r="B250" s="28" t="s">
        <v>176</v>
      </c>
      <c r="C250" s="29" t="s">
        <v>224</v>
      </c>
      <c r="D250" s="29" t="s">
        <v>229</v>
      </c>
      <c r="E250" s="102">
        <v>5744</v>
      </c>
      <c r="F250" s="30">
        <v>15.9</v>
      </c>
      <c r="G250" s="36">
        <f t="shared" si="78"/>
        <v>3</v>
      </c>
      <c r="H250" s="29" t="s">
        <v>351</v>
      </c>
      <c r="I250" s="69">
        <f t="shared" si="79"/>
        <v>5</v>
      </c>
      <c r="J250" s="32">
        <v>1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3">
        <v>4394</v>
      </c>
      <c r="V250" s="32">
        <v>1</v>
      </c>
      <c r="W250" s="32">
        <v>0</v>
      </c>
      <c r="X250" s="32">
        <v>0</v>
      </c>
      <c r="Y250" s="32">
        <v>0</v>
      </c>
      <c r="Z250" s="32">
        <v>0</v>
      </c>
      <c r="AA250" s="32">
        <v>0</v>
      </c>
      <c r="AB250" s="32">
        <v>0</v>
      </c>
      <c r="AC250" s="32">
        <v>0</v>
      </c>
      <c r="AD250" s="32">
        <v>0</v>
      </c>
      <c r="AE250" s="32">
        <v>0</v>
      </c>
      <c r="AF250" s="42">
        <v>0</v>
      </c>
      <c r="AG250" s="31">
        <f t="shared" si="80"/>
        <v>1</v>
      </c>
      <c r="AH250" s="25">
        <f t="shared" si="100"/>
        <v>131.82</v>
      </c>
      <c r="AI250" s="25">
        <f t="shared" si="82"/>
        <v>8</v>
      </c>
      <c r="AJ250" s="34">
        <v>0</v>
      </c>
      <c r="AK250" s="25">
        <v>8</v>
      </c>
      <c r="AL250" s="112">
        <f t="shared" si="101"/>
        <v>3.9545999999999997</v>
      </c>
      <c r="AM250" s="35">
        <f t="shared" si="84"/>
        <v>93.931118191473217</v>
      </c>
      <c r="AN250" s="36">
        <f t="shared" si="85"/>
        <v>8</v>
      </c>
      <c r="AO250" s="35">
        <f t="shared" si="86"/>
        <v>6.0688818085267791</v>
      </c>
      <c r="AP250" s="30">
        <f t="shared" si="87"/>
        <v>114.74582172701949</v>
      </c>
      <c r="AQ250" s="107">
        <f t="shared" si="88"/>
        <v>0</v>
      </c>
      <c r="AR250" s="109">
        <f t="shared" si="89"/>
        <v>100</v>
      </c>
      <c r="AS250" s="34">
        <f t="shared" si="90"/>
        <v>10</v>
      </c>
      <c r="AT250" s="37">
        <v>1</v>
      </c>
      <c r="AU250" s="38">
        <f t="shared" si="91"/>
        <v>17.409470752089138</v>
      </c>
      <c r="AV250" s="37">
        <v>1</v>
      </c>
      <c r="AW250" s="66" t="s">
        <v>457</v>
      </c>
      <c r="AX250" s="37">
        <v>1</v>
      </c>
      <c r="AY250" s="37">
        <f t="shared" si="99"/>
        <v>8</v>
      </c>
      <c r="AZ250" s="37">
        <v>2</v>
      </c>
      <c r="BA250" s="37">
        <f t="shared" si="96"/>
        <v>16</v>
      </c>
      <c r="BB250" s="37">
        <v>0</v>
      </c>
      <c r="BC250" s="37">
        <v>0</v>
      </c>
      <c r="BD250" s="37">
        <v>0</v>
      </c>
      <c r="BE250" s="37" t="s">
        <v>375</v>
      </c>
      <c r="BF250" s="37" t="s">
        <v>376</v>
      </c>
      <c r="BG250" s="128">
        <f t="shared" si="93"/>
        <v>26</v>
      </c>
      <c r="BH250" s="75">
        <v>95</v>
      </c>
      <c r="BI250" s="75">
        <v>276</v>
      </c>
    </row>
    <row r="251" spans="1:61" s="1" customFormat="1" x14ac:dyDescent="0.3">
      <c r="A251" s="28" t="s">
        <v>160</v>
      </c>
      <c r="B251" s="28" t="s">
        <v>176</v>
      </c>
      <c r="C251" s="29" t="s">
        <v>176</v>
      </c>
      <c r="D251" s="29" t="s">
        <v>238</v>
      </c>
      <c r="E251" s="102">
        <v>247119</v>
      </c>
      <c r="F251" s="30">
        <v>191.6</v>
      </c>
      <c r="G251" s="36">
        <f t="shared" si="78"/>
        <v>10</v>
      </c>
      <c r="H251" s="29" t="s">
        <v>352</v>
      </c>
      <c r="I251" s="69">
        <f t="shared" si="79"/>
        <v>3</v>
      </c>
      <c r="J251" s="32">
        <v>12</v>
      </c>
      <c r="K251" s="32">
        <v>4</v>
      </c>
      <c r="L251" s="32">
        <v>5</v>
      </c>
      <c r="M251" s="32">
        <v>2</v>
      </c>
      <c r="N251" s="32">
        <v>1</v>
      </c>
      <c r="O251" s="32">
        <v>1</v>
      </c>
      <c r="P251" s="32">
        <v>1</v>
      </c>
      <c r="Q251" s="32">
        <v>4</v>
      </c>
      <c r="R251" s="32">
        <v>0</v>
      </c>
      <c r="S251" s="32">
        <v>0</v>
      </c>
      <c r="T251" s="32">
        <v>0</v>
      </c>
      <c r="U251" s="33">
        <v>155937</v>
      </c>
      <c r="V251" s="32">
        <v>73</v>
      </c>
      <c r="W251" s="32">
        <v>2</v>
      </c>
      <c r="X251" s="32">
        <v>0</v>
      </c>
      <c r="Y251" s="32">
        <v>0</v>
      </c>
      <c r="Z251" s="32">
        <v>13</v>
      </c>
      <c r="AA251" s="32">
        <v>0</v>
      </c>
      <c r="AB251" s="32">
        <v>0</v>
      </c>
      <c r="AC251" s="32">
        <v>0</v>
      </c>
      <c r="AD251" s="32">
        <v>0</v>
      </c>
      <c r="AE251" s="32">
        <v>0</v>
      </c>
      <c r="AF251" s="42">
        <v>0</v>
      </c>
      <c r="AG251" s="31">
        <f t="shared" si="80"/>
        <v>88</v>
      </c>
      <c r="AH251" s="25">
        <f t="shared" si="100"/>
        <v>4678.1099999999997</v>
      </c>
      <c r="AI251" s="25">
        <f t="shared" si="82"/>
        <v>2550</v>
      </c>
      <c r="AJ251" s="34">
        <v>73</v>
      </c>
      <c r="AK251" s="25">
        <v>2477</v>
      </c>
      <c r="AL251" s="112">
        <f t="shared" si="101"/>
        <v>140.34329999999997</v>
      </c>
      <c r="AM251" s="35">
        <f t="shared" si="84"/>
        <v>45.490807184952892</v>
      </c>
      <c r="AN251" s="36">
        <f t="shared" si="85"/>
        <v>3</v>
      </c>
      <c r="AO251" s="35">
        <f t="shared" si="86"/>
        <v>54.509192815047101</v>
      </c>
      <c r="AP251" s="30">
        <f t="shared" si="87"/>
        <v>94.652980952496577</v>
      </c>
      <c r="AQ251" s="107">
        <f t="shared" si="88"/>
        <v>29.540423844382666</v>
      </c>
      <c r="AR251" s="109">
        <f t="shared" si="89"/>
        <v>68.790815094129911</v>
      </c>
      <c r="AS251" s="34">
        <f t="shared" si="90"/>
        <v>5</v>
      </c>
      <c r="AT251" s="37">
        <v>54</v>
      </c>
      <c r="AU251" s="38">
        <f t="shared" si="91"/>
        <v>21.851820378036493</v>
      </c>
      <c r="AV251" s="37">
        <v>6</v>
      </c>
      <c r="AW251" s="66"/>
      <c r="AX251" s="37">
        <v>34</v>
      </c>
      <c r="AY251" s="37">
        <f t="shared" si="99"/>
        <v>272</v>
      </c>
      <c r="AZ251" s="37">
        <v>36</v>
      </c>
      <c r="BA251" s="37">
        <f t="shared" si="96"/>
        <v>288</v>
      </c>
      <c r="BB251" s="37">
        <v>8</v>
      </c>
      <c r="BC251" s="37">
        <v>17</v>
      </c>
      <c r="BD251" s="37">
        <v>5</v>
      </c>
      <c r="BE251" s="37" t="s">
        <v>375</v>
      </c>
      <c r="BF251" s="37" t="s">
        <v>376</v>
      </c>
      <c r="BG251" s="128">
        <f t="shared" si="93"/>
        <v>26</v>
      </c>
      <c r="BH251" s="75">
        <v>2063</v>
      </c>
      <c r="BI251" s="75">
        <v>2553</v>
      </c>
    </row>
    <row r="252" spans="1:61" s="1" customFormat="1" x14ac:dyDescent="0.3">
      <c r="A252" s="28" t="s">
        <v>160</v>
      </c>
      <c r="B252" s="28" t="s">
        <v>186</v>
      </c>
      <c r="C252" s="29" t="s">
        <v>170</v>
      </c>
      <c r="D252" s="29" t="s">
        <v>201</v>
      </c>
      <c r="E252" s="102">
        <v>1363</v>
      </c>
      <c r="F252" s="30">
        <v>71.3</v>
      </c>
      <c r="G252" s="36">
        <f t="shared" si="78"/>
        <v>5</v>
      </c>
      <c r="H252" s="29" t="s">
        <v>350</v>
      </c>
      <c r="I252" s="69">
        <f t="shared" si="79"/>
        <v>8</v>
      </c>
      <c r="J252" s="32">
        <v>1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3">
        <v>1027</v>
      </c>
      <c r="V252" s="32">
        <v>0</v>
      </c>
      <c r="W252" s="32">
        <v>0</v>
      </c>
      <c r="X252" s="32">
        <v>0</v>
      </c>
      <c r="Y252" s="32">
        <v>0</v>
      </c>
      <c r="Z252" s="32">
        <v>0</v>
      </c>
      <c r="AA252" s="32">
        <v>0</v>
      </c>
      <c r="AB252" s="32">
        <v>0</v>
      </c>
      <c r="AC252" s="32">
        <v>0</v>
      </c>
      <c r="AD252" s="32">
        <v>0</v>
      </c>
      <c r="AE252" s="32">
        <v>0</v>
      </c>
      <c r="AF252" s="42">
        <v>0</v>
      </c>
      <c r="AG252" s="31">
        <f t="shared" si="80"/>
        <v>0</v>
      </c>
      <c r="AH252" s="25">
        <f t="shared" si="100"/>
        <v>30.81</v>
      </c>
      <c r="AI252" s="25">
        <f t="shared" si="82"/>
        <v>17</v>
      </c>
      <c r="AJ252" s="34">
        <v>0</v>
      </c>
      <c r="AK252" s="25">
        <v>17</v>
      </c>
      <c r="AL252" s="112">
        <f t="shared" si="101"/>
        <v>0.9242999999999999</v>
      </c>
      <c r="AM252" s="35">
        <f t="shared" si="84"/>
        <v>44.823109380071401</v>
      </c>
      <c r="AN252" s="36">
        <f t="shared" si="85"/>
        <v>3</v>
      </c>
      <c r="AO252" s="35">
        <f t="shared" si="86"/>
        <v>55.176890619928599</v>
      </c>
      <c r="AP252" s="30">
        <f t="shared" si="87"/>
        <v>113.02274394717534</v>
      </c>
      <c r="AQ252" s="107">
        <f t="shared" si="88"/>
        <v>0</v>
      </c>
      <c r="AR252" s="109">
        <f t="shared" si="89"/>
        <v>100</v>
      </c>
      <c r="AS252" s="34">
        <f t="shared" si="90"/>
        <v>10</v>
      </c>
      <c r="AT252" s="37">
        <v>0</v>
      </c>
      <c r="AU252" s="38">
        <f t="shared" si="91"/>
        <v>0</v>
      </c>
      <c r="AV252" s="37">
        <v>0</v>
      </c>
      <c r="AW252" s="66" t="s">
        <v>392</v>
      </c>
      <c r="AX252" s="37">
        <v>1</v>
      </c>
      <c r="AY252" s="37">
        <f t="shared" si="99"/>
        <v>8</v>
      </c>
      <c r="AZ252" s="37">
        <v>2</v>
      </c>
      <c r="BA252" s="37">
        <f t="shared" si="96"/>
        <v>16</v>
      </c>
      <c r="BB252" s="48">
        <v>0</v>
      </c>
      <c r="BC252" s="48">
        <v>2</v>
      </c>
      <c r="BD252" s="48">
        <v>0</v>
      </c>
      <c r="BE252" s="48" t="s">
        <v>375</v>
      </c>
      <c r="BF252" s="48" t="s">
        <v>375</v>
      </c>
      <c r="BG252" s="128">
        <f t="shared" si="93"/>
        <v>26</v>
      </c>
      <c r="BH252" s="75">
        <v>6</v>
      </c>
      <c r="BI252" s="75">
        <v>15</v>
      </c>
    </row>
    <row r="253" spans="1:61" s="1" customFormat="1" x14ac:dyDescent="0.3">
      <c r="A253" s="28" t="s">
        <v>160</v>
      </c>
      <c r="B253" s="28" t="s">
        <v>186</v>
      </c>
      <c r="C253" s="29" t="s">
        <v>170</v>
      </c>
      <c r="D253" s="29" t="s">
        <v>206</v>
      </c>
      <c r="E253" s="102">
        <v>1970</v>
      </c>
      <c r="F253" s="30">
        <v>73.2</v>
      </c>
      <c r="G253" s="36">
        <f t="shared" si="78"/>
        <v>5</v>
      </c>
      <c r="H253" s="29" t="s">
        <v>350</v>
      </c>
      <c r="I253" s="69">
        <f t="shared" si="79"/>
        <v>8</v>
      </c>
      <c r="J253" s="32">
        <v>1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3">
        <v>1946</v>
      </c>
      <c r="V253" s="32">
        <v>0</v>
      </c>
      <c r="W253" s="32">
        <v>0</v>
      </c>
      <c r="X253" s="32">
        <v>0</v>
      </c>
      <c r="Y253" s="32">
        <v>0</v>
      </c>
      <c r="Z253" s="32">
        <v>0</v>
      </c>
      <c r="AA253" s="32">
        <v>0</v>
      </c>
      <c r="AB253" s="32">
        <v>0</v>
      </c>
      <c r="AC253" s="32">
        <v>0</v>
      </c>
      <c r="AD253" s="32">
        <v>0</v>
      </c>
      <c r="AE253" s="32">
        <v>0</v>
      </c>
      <c r="AF253" s="42">
        <v>0</v>
      </c>
      <c r="AG253" s="31">
        <f t="shared" si="80"/>
        <v>0</v>
      </c>
      <c r="AH253" s="25">
        <f t="shared" si="100"/>
        <v>58.38</v>
      </c>
      <c r="AI253" s="25">
        <f t="shared" si="82"/>
        <v>37</v>
      </c>
      <c r="AJ253" s="34">
        <v>0</v>
      </c>
      <c r="AK253" s="25">
        <v>37</v>
      </c>
      <c r="AL253" s="112">
        <f t="shared" si="101"/>
        <v>1.7514000000000001</v>
      </c>
      <c r="AM253" s="35">
        <f t="shared" si="84"/>
        <v>36.622130866735183</v>
      </c>
      <c r="AN253" s="36">
        <f t="shared" si="85"/>
        <v>3</v>
      </c>
      <c r="AO253" s="35">
        <f t="shared" si="86"/>
        <v>63.377869133264817</v>
      </c>
      <c r="AP253" s="30">
        <f t="shared" si="87"/>
        <v>148.17258883248735</v>
      </c>
      <c r="AQ253" s="107">
        <f t="shared" si="88"/>
        <v>0</v>
      </c>
      <c r="AR253" s="109">
        <f t="shared" si="89"/>
        <v>100</v>
      </c>
      <c r="AS253" s="34">
        <f t="shared" si="90"/>
        <v>10</v>
      </c>
      <c r="AT253" s="37">
        <v>0</v>
      </c>
      <c r="AU253" s="38">
        <f t="shared" si="91"/>
        <v>0</v>
      </c>
      <c r="AV253" s="37">
        <v>0</v>
      </c>
      <c r="AW253" s="66" t="s">
        <v>383</v>
      </c>
      <c r="AX253" s="37">
        <v>1</v>
      </c>
      <c r="AY253" s="37">
        <f t="shared" si="99"/>
        <v>8</v>
      </c>
      <c r="AZ253" s="37">
        <v>2</v>
      </c>
      <c r="BA253" s="37">
        <f t="shared" ref="BA253:BA267" si="102">+AZ253*8</f>
        <v>16</v>
      </c>
      <c r="BB253" s="48">
        <v>0</v>
      </c>
      <c r="BC253" s="48">
        <v>2</v>
      </c>
      <c r="BD253" s="48">
        <v>0</v>
      </c>
      <c r="BE253" s="48" t="s">
        <v>375</v>
      </c>
      <c r="BF253" s="48" t="s">
        <v>375</v>
      </c>
      <c r="BG253" s="128">
        <f t="shared" si="93"/>
        <v>26</v>
      </c>
      <c r="BH253" s="75">
        <v>5</v>
      </c>
      <c r="BI253" s="75">
        <v>5</v>
      </c>
    </row>
    <row r="254" spans="1:61" s="1" customFormat="1" x14ac:dyDescent="0.3">
      <c r="A254" s="28" t="s">
        <v>105</v>
      </c>
      <c r="B254" s="28" t="s">
        <v>140</v>
      </c>
      <c r="C254" s="29" t="s">
        <v>143</v>
      </c>
      <c r="D254" s="29" t="s">
        <v>147</v>
      </c>
      <c r="E254" s="102">
        <v>74419</v>
      </c>
      <c r="F254" s="30">
        <v>422.9</v>
      </c>
      <c r="G254" s="36">
        <f t="shared" si="78"/>
        <v>10</v>
      </c>
      <c r="H254" s="29" t="s">
        <v>351</v>
      </c>
      <c r="I254" s="69">
        <f t="shared" si="79"/>
        <v>5</v>
      </c>
      <c r="J254" s="32">
        <v>5</v>
      </c>
      <c r="K254" s="32">
        <v>1</v>
      </c>
      <c r="L254" s="32">
        <v>1</v>
      </c>
      <c r="M254" s="32">
        <v>1</v>
      </c>
      <c r="N254" s="32">
        <v>2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3">
        <v>47698</v>
      </c>
      <c r="V254" s="32">
        <v>34</v>
      </c>
      <c r="W254" s="32">
        <v>0</v>
      </c>
      <c r="X254" s="32">
        <v>3</v>
      </c>
      <c r="Y254" s="32">
        <v>0</v>
      </c>
      <c r="Z254" s="32">
        <v>21</v>
      </c>
      <c r="AA254" s="32">
        <v>0</v>
      </c>
      <c r="AB254" s="32">
        <v>0</v>
      </c>
      <c r="AC254" s="32">
        <v>0</v>
      </c>
      <c r="AD254" s="32">
        <v>0</v>
      </c>
      <c r="AE254" s="32">
        <v>0</v>
      </c>
      <c r="AF254" s="42">
        <v>0</v>
      </c>
      <c r="AG254" s="31">
        <f t="shared" si="80"/>
        <v>58</v>
      </c>
      <c r="AH254" s="25">
        <f>+(U254*5)/100</f>
        <v>2384.9</v>
      </c>
      <c r="AI254" s="25">
        <f t="shared" si="82"/>
        <v>894</v>
      </c>
      <c r="AJ254" s="34">
        <v>32</v>
      </c>
      <c r="AK254" s="25">
        <v>862</v>
      </c>
      <c r="AL254" s="112">
        <f>(AH254*5)/100</f>
        <v>119.245</v>
      </c>
      <c r="AM254" s="35">
        <f t="shared" si="84"/>
        <v>62.514151536752074</v>
      </c>
      <c r="AN254" s="36">
        <f t="shared" si="85"/>
        <v>5</v>
      </c>
      <c r="AO254" s="35">
        <f t="shared" si="86"/>
        <v>37.485848463247933</v>
      </c>
      <c r="AP254" s="30">
        <f t="shared" si="87"/>
        <v>160.23461750359451</v>
      </c>
      <c r="AQ254" s="107">
        <f t="shared" si="88"/>
        <v>42.999771563713573</v>
      </c>
      <c r="AR254" s="109">
        <f t="shared" si="89"/>
        <v>73.164493270158076</v>
      </c>
      <c r="AS254" s="34">
        <f t="shared" si="90"/>
        <v>5</v>
      </c>
      <c r="AT254" s="37">
        <v>28</v>
      </c>
      <c r="AU254" s="38">
        <f t="shared" si="91"/>
        <v>37.624800118249368</v>
      </c>
      <c r="AV254" s="37">
        <v>1</v>
      </c>
      <c r="AW254" s="66"/>
      <c r="AX254" s="37">
        <v>15</v>
      </c>
      <c r="AY254" s="37">
        <f t="shared" si="99"/>
        <v>120</v>
      </c>
      <c r="AZ254" s="37">
        <v>43</v>
      </c>
      <c r="BA254" s="37">
        <f t="shared" si="102"/>
        <v>344</v>
      </c>
      <c r="BB254" s="37">
        <v>5</v>
      </c>
      <c r="BC254" s="37">
        <v>52</v>
      </c>
      <c r="BD254" s="37">
        <v>0</v>
      </c>
      <c r="BE254" s="37" t="s">
        <v>375</v>
      </c>
      <c r="BF254" s="37" t="s">
        <v>429</v>
      </c>
      <c r="BG254" s="128">
        <f t="shared" si="93"/>
        <v>25</v>
      </c>
      <c r="BH254" s="75">
        <v>43</v>
      </c>
      <c r="BI254" s="75">
        <v>643</v>
      </c>
    </row>
    <row r="255" spans="1:61" s="1" customFormat="1" x14ac:dyDescent="0.3">
      <c r="A255" s="28" t="s">
        <v>160</v>
      </c>
      <c r="B255" s="28" t="s">
        <v>186</v>
      </c>
      <c r="C255" s="29" t="s">
        <v>170</v>
      </c>
      <c r="D255" s="29" t="s">
        <v>203</v>
      </c>
      <c r="E255" s="102">
        <v>3062</v>
      </c>
      <c r="F255" s="30">
        <v>59.1</v>
      </c>
      <c r="G255" s="36">
        <f t="shared" si="78"/>
        <v>5</v>
      </c>
      <c r="H255" s="29" t="s">
        <v>351</v>
      </c>
      <c r="I255" s="69">
        <f t="shared" si="79"/>
        <v>5</v>
      </c>
      <c r="J255" s="32">
        <v>2</v>
      </c>
      <c r="K255" s="32">
        <v>0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3">
        <v>7993</v>
      </c>
      <c r="V255" s="32">
        <v>0</v>
      </c>
      <c r="W255" s="32">
        <v>0</v>
      </c>
      <c r="X255" s="32">
        <v>0</v>
      </c>
      <c r="Y255" s="32">
        <v>0</v>
      </c>
      <c r="Z255" s="32">
        <v>0</v>
      </c>
      <c r="AA255" s="32">
        <v>0</v>
      </c>
      <c r="AB255" s="32">
        <v>0</v>
      </c>
      <c r="AC255" s="32">
        <v>0</v>
      </c>
      <c r="AD255" s="32">
        <v>0</v>
      </c>
      <c r="AE255" s="32">
        <v>0</v>
      </c>
      <c r="AF255" s="42">
        <v>0</v>
      </c>
      <c r="AG255" s="31">
        <f t="shared" si="80"/>
        <v>0</v>
      </c>
      <c r="AH255" s="25">
        <f t="shared" ref="AH255:AH262" si="103">+(U255*3)/100</f>
        <v>239.79</v>
      </c>
      <c r="AI255" s="25">
        <f t="shared" si="82"/>
        <v>66</v>
      </c>
      <c r="AJ255" s="34">
        <v>0</v>
      </c>
      <c r="AK255" s="25">
        <v>66</v>
      </c>
      <c r="AL255" s="112">
        <f t="shared" ref="AL255:AL262" si="104">(AH255*3)/100</f>
        <v>7.1936999999999998</v>
      </c>
      <c r="AM255" s="35">
        <f t="shared" si="84"/>
        <v>72.475916426873511</v>
      </c>
      <c r="AN255" s="36">
        <f t="shared" si="85"/>
        <v>5</v>
      </c>
      <c r="AO255" s="35">
        <f t="shared" si="86"/>
        <v>27.524083573126486</v>
      </c>
      <c r="AP255" s="30">
        <f t="shared" si="87"/>
        <v>391.55780535597643</v>
      </c>
      <c r="AQ255" s="107">
        <f t="shared" si="88"/>
        <v>0</v>
      </c>
      <c r="AR255" s="109">
        <f t="shared" si="89"/>
        <v>100</v>
      </c>
      <c r="AS255" s="34">
        <f t="shared" si="90"/>
        <v>10</v>
      </c>
      <c r="AT255" s="37">
        <v>0</v>
      </c>
      <c r="AU255" s="38">
        <f t="shared" si="91"/>
        <v>0</v>
      </c>
      <c r="AV255" s="37">
        <v>0</v>
      </c>
      <c r="AW255" s="66" t="s">
        <v>390</v>
      </c>
      <c r="AX255" s="37">
        <v>2</v>
      </c>
      <c r="AY255" s="37">
        <f t="shared" si="99"/>
        <v>16</v>
      </c>
      <c r="AZ255" s="37">
        <v>4</v>
      </c>
      <c r="BA255" s="37">
        <f t="shared" si="102"/>
        <v>32</v>
      </c>
      <c r="BB255" s="48">
        <v>0</v>
      </c>
      <c r="BC255" s="48">
        <v>5</v>
      </c>
      <c r="BD255" s="48">
        <v>0</v>
      </c>
      <c r="BE255" s="48" t="s">
        <v>375</v>
      </c>
      <c r="BF255" s="48" t="s">
        <v>375</v>
      </c>
      <c r="BG255" s="128">
        <f t="shared" si="93"/>
        <v>25</v>
      </c>
      <c r="BH255" s="75">
        <v>38</v>
      </c>
      <c r="BI255" s="75">
        <v>14</v>
      </c>
    </row>
    <row r="256" spans="1:61" s="1" customFormat="1" x14ac:dyDescent="0.3">
      <c r="A256" s="28" t="s">
        <v>4</v>
      </c>
      <c r="B256" s="28" t="s">
        <v>5</v>
      </c>
      <c r="C256" s="29" t="s">
        <v>23</v>
      </c>
      <c r="D256" s="29" t="s">
        <v>25</v>
      </c>
      <c r="E256" s="102">
        <v>1716</v>
      </c>
      <c r="F256" s="30">
        <v>48.4</v>
      </c>
      <c r="G256" s="36">
        <f t="shared" si="78"/>
        <v>3</v>
      </c>
      <c r="H256" s="29" t="s">
        <v>352</v>
      </c>
      <c r="I256" s="69">
        <f t="shared" si="79"/>
        <v>3</v>
      </c>
      <c r="J256" s="41">
        <v>1</v>
      </c>
      <c r="K256" s="41">
        <v>1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32">
        <v>0</v>
      </c>
      <c r="R256" s="41">
        <v>0</v>
      </c>
      <c r="S256" s="41">
        <v>0</v>
      </c>
      <c r="T256" s="41">
        <v>0</v>
      </c>
      <c r="U256" s="33">
        <v>4196</v>
      </c>
      <c r="V256" s="32">
        <v>0</v>
      </c>
      <c r="W256" s="41">
        <v>0</v>
      </c>
      <c r="X256" s="41">
        <v>0</v>
      </c>
      <c r="Y256" s="41">
        <v>0</v>
      </c>
      <c r="Z256" s="41">
        <v>0</v>
      </c>
      <c r="AA256" s="41">
        <v>0</v>
      </c>
      <c r="AB256" s="41">
        <v>0</v>
      </c>
      <c r="AC256" s="41">
        <v>0</v>
      </c>
      <c r="AD256" s="41">
        <v>0</v>
      </c>
      <c r="AE256" s="41">
        <v>0</v>
      </c>
      <c r="AF256" s="43">
        <v>0</v>
      </c>
      <c r="AG256" s="31">
        <f t="shared" si="80"/>
        <v>0</v>
      </c>
      <c r="AH256" s="25">
        <f t="shared" si="103"/>
        <v>125.88</v>
      </c>
      <c r="AI256" s="25">
        <f t="shared" si="82"/>
        <v>12</v>
      </c>
      <c r="AJ256" s="34">
        <v>0</v>
      </c>
      <c r="AK256" s="25">
        <v>12</v>
      </c>
      <c r="AL256" s="112">
        <f t="shared" si="104"/>
        <v>3.7763999999999998</v>
      </c>
      <c r="AM256" s="35">
        <f t="shared" si="84"/>
        <v>90.467111534795038</v>
      </c>
      <c r="AN256" s="36">
        <f t="shared" si="85"/>
        <v>8</v>
      </c>
      <c r="AO256" s="35">
        <f t="shared" si="86"/>
        <v>9.532888465204957</v>
      </c>
      <c r="AP256" s="30">
        <f t="shared" si="87"/>
        <v>366.7832167832168</v>
      </c>
      <c r="AQ256" s="107">
        <f t="shared" si="88"/>
        <v>0</v>
      </c>
      <c r="AR256" s="109">
        <f t="shared" si="89"/>
        <v>100</v>
      </c>
      <c r="AS256" s="34">
        <f t="shared" si="90"/>
        <v>10</v>
      </c>
      <c r="AT256" s="37">
        <v>0</v>
      </c>
      <c r="AU256" s="38">
        <f t="shared" si="91"/>
        <v>0</v>
      </c>
      <c r="AV256" s="37">
        <v>0</v>
      </c>
      <c r="AW256" s="66" t="s">
        <v>432</v>
      </c>
      <c r="AX256" s="37">
        <v>1</v>
      </c>
      <c r="AY256" s="37">
        <f t="shared" si="99"/>
        <v>8</v>
      </c>
      <c r="AZ256" s="37">
        <v>2</v>
      </c>
      <c r="BA256" s="37">
        <f t="shared" si="102"/>
        <v>16</v>
      </c>
      <c r="BB256" s="37">
        <v>0</v>
      </c>
      <c r="BC256" s="37">
        <v>2</v>
      </c>
      <c r="BD256" s="37">
        <v>0</v>
      </c>
      <c r="BE256" s="37" t="s">
        <v>428</v>
      </c>
      <c r="BF256" s="37" t="s">
        <v>429</v>
      </c>
      <c r="BG256" s="129">
        <f t="shared" si="93"/>
        <v>24</v>
      </c>
      <c r="BH256" s="75">
        <v>21</v>
      </c>
      <c r="BI256" s="75">
        <v>10</v>
      </c>
    </row>
    <row r="257" spans="1:61" s="1" customFormat="1" x14ac:dyDescent="0.3">
      <c r="A257" s="28" t="s">
        <v>269</v>
      </c>
      <c r="B257" s="28" t="s">
        <v>270</v>
      </c>
      <c r="C257" s="29" t="s">
        <v>240</v>
      </c>
      <c r="D257" s="29" t="s">
        <v>281</v>
      </c>
      <c r="E257" s="102">
        <v>13225</v>
      </c>
      <c r="F257" s="31">
        <v>41.5</v>
      </c>
      <c r="G257" s="36">
        <f t="shared" si="78"/>
        <v>3</v>
      </c>
      <c r="H257" s="29" t="s">
        <v>350</v>
      </c>
      <c r="I257" s="69">
        <f t="shared" si="79"/>
        <v>8</v>
      </c>
      <c r="J257" s="32">
        <v>5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3">
        <v>10537</v>
      </c>
      <c r="V257" s="32">
        <v>1</v>
      </c>
      <c r="W257" s="32">
        <v>0</v>
      </c>
      <c r="X257" s="32">
        <v>0</v>
      </c>
      <c r="Y257" s="32">
        <v>0</v>
      </c>
      <c r="Z257" s="32">
        <v>0</v>
      </c>
      <c r="AA257" s="32">
        <v>0</v>
      </c>
      <c r="AB257" s="32">
        <v>0</v>
      </c>
      <c r="AC257" s="32">
        <v>0</v>
      </c>
      <c r="AD257" s="32">
        <v>0</v>
      </c>
      <c r="AE257" s="32">
        <v>0</v>
      </c>
      <c r="AF257" s="42">
        <v>0</v>
      </c>
      <c r="AG257" s="31">
        <f t="shared" si="80"/>
        <v>1</v>
      </c>
      <c r="AH257" s="25">
        <f t="shared" si="103"/>
        <v>316.11</v>
      </c>
      <c r="AI257" s="25">
        <f t="shared" si="82"/>
        <v>131</v>
      </c>
      <c r="AJ257" s="34">
        <v>2</v>
      </c>
      <c r="AK257" s="25">
        <v>129</v>
      </c>
      <c r="AL257" s="112">
        <f t="shared" si="104"/>
        <v>9.4832999999999998</v>
      </c>
      <c r="AM257" s="35">
        <f t="shared" si="84"/>
        <v>58.558729556167158</v>
      </c>
      <c r="AN257" s="36">
        <f t="shared" si="85"/>
        <v>5</v>
      </c>
      <c r="AO257" s="35">
        <f t="shared" si="86"/>
        <v>41.441270443832842</v>
      </c>
      <c r="AP257" s="30">
        <f t="shared" si="87"/>
        <v>119.51228733459358</v>
      </c>
      <c r="AQ257" s="107">
        <f t="shared" si="88"/>
        <v>15.122873345935727</v>
      </c>
      <c r="AR257" s="109">
        <f t="shared" si="89"/>
        <v>87.346176963715166</v>
      </c>
      <c r="AS257" s="34">
        <f t="shared" si="90"/>
        <v>8</v>
      </c>
      <c r="AT257" s="37">
        <v>1</v>
      </c>
      <c r="AU257" s="38">
        <f t="shared" si="91"/>
        <v>7.5614366729678633</v>
      </c>
      <c r="AV257" s="37">
        <v>1</v>
      </c>
      <c r="AW257" s="66"/>
      <c r="AX257" s="37">
        <v>7</v>
      </c>
      <c r="AY257" s="37">
        <f t="shared" si="99"/>
        <v>56</v>
      </c>
      <c r="AZ257" s="37">
        <v>10</v>
      </c>
      <c r="BA257" s="37">
        <f t="shared" si="102"/>
        <v>80</v>
      </c>
      <c r="BB257" s="37">
        <v>1</v>
      </c>
      <c r="BC257" s="37">
        <v>16</v>
      </c>
      <c r="BD257" s="37">
        <v>0</v>
      </c>
      <c r="BE257" s="37" t="s">
        <v>375</v>
      </c>
      <c r="BF257" s="37" t="s">
        <v>376</v>
      </c>
      <c r="BG257" s="129">
        <f t="shared" si="93"/>
        <v>24</v>
      </c>
      <c r="BH257" s="75">
        <v>37</v>
      </c>
      <c r="BI257" s="75">
        <v>82</v>
      </c>
    </row>
    <row r="258" spans="1:61" s="1" customFormat="1" x14ac:dyDescent="0.3">
      <c r="A258" s="28" t="s">
        <v>160</v>
      </c>
      <c r="B258" s="28" t="s">
        <v>176</v>
      </c>
      <c r="C258" s="29" t="s">
        <v>224</v>
      </c>
      <c r="D258" s="29" t="s">
        <v>230</v>
      </c>
      <c r="E258" s="102">
        <v>10711</v>
      </c>
      <c r="F258" s="30">
        <v>25.2</v>
      </c>
      <c r="G258" s="36">
        <f t="shared" si="78"/>
        <v>3</v>
      </c>
      <c r="H258" s="29" t="s">
        <v>350</v>
      </c>
      <c r="I258" s="69">
        <f t="shared" si="79"/>
        <v>8</v>
      </c>
      <c r="J258" s="32">
        <v>4</v>
      </c>
      <c r="K258" s="32">
        <v>1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3">
        <v>10727</v>
      </c>
      <c r="V258" s="32">
        <v>1</v>
      </c>
      <c r="W258" s="32">
        <v>0</v>
      </c>
      <c r="X258" s="32">
        <v>0</v>
      </c>
      <c r="Y258" s="32">
        <v>0</v>
      </c>
      <c r="Z258" s="32">
        <v>0</v>
      </c>
      <c r="AA258" s="32">
        <v>0</v>
      </c>
      <c r="AB258" s="32">
        <v>0</v>
      </c>
      <c r="AC258" s="32">
        <v>0</v>
      </c>
      <c r="AD258" s="32">
        <v>0</v>
      </c>
      <c r="AE258" s="32">
        <v>0</v>
      </c>
      <c r="AF258" s="42">
        <v>0</v>
      </c>
      <c r="AG258" s="31">
        <f t="shared" si="80"/>
        <v>1</v>
      </c>
      <c r="AH258" s="25">
        <f t="shared" si="103"/>
        <v>321.81</v>
      </c>
      <c r="AI258" s="25">
        <f t="shared" si="82"/>
        <v>88</v>
      </c>
      <c r="AJ258" s="34">
        <v>1</v>
      </c>
      <c r="AK258" s="25">
        <v>87</v>
      </c>
      <c r="AL258" s="112">
        <f t="shared" si="104"/>
        <v>9.654300000000001</v>
      </c>
      <c r="AM258" s="35">
        <f t="shared" si="84"/>
        <v>72.654672011435323</v>
      </c>
      <c r="AN258" s="36">
        <f t="shared" si="85"/>
        <v>5</v>
      </c>
      <c r="AO258" s="35">
        <f t="shared" si="86"/>
        <v>27.345327988564684</v>
      </c>
      <c r="AP258" s="30">
        <f t="shared" si="87"/>
        <v>150.22406871440577</v>
      </c>
      <c r="AQ258" s="107">
        <f t="shared" si="88"/>
        <v>9.3361964335729635</v>
      </c>
      <c r="AR258" s="109">
        <f t="shared" si="89"/>
        <v>93.785152729871669</v>
      </c>
      <c r="AS258" s="34">
        <f t="shared" si="90"/>
        <v>8</v>
      </c>
      <c r="AT258" s="37">
        <v>1</v>
      </c>
      <c r="AU258" s="38">
        <f t="shared" si="91"/>
        <v>9.3361964335729635</v>
      </c>
      <c r="AV258" s="37">
        <v>1</v>
      </c>
      <c r="AW258" s="66"/>
      <c r="AX258" s="37">
        <v>3</v>
      </c>
      <c r="AY258" s="37">
        <f t="shared" si="99"/>
        <v>24</v>
      </c>
      <c r="AZ258" s="37">
        <v>4</v>
      </c>
      <c r="BA258" s="37">
        <f t="shared" si="102"/>
        <v>32</v>
      </c>
      <c r="BB258" s="37">
        <v>2</v>
      </c>
      <c r="BC258" s="37">
        <v>5</v>
      </c>
      <c r="BD258" s="37">
        <v>0</v>
      </c>
      <c r="BE258" s="37" t="s">
        <v>375</v>
      </c>
      <c r="BF258" s="37" t="s">
        <v>375</v>
      </c>
      <c r="BG258" s="129">
        <f t="shared" si="93"/>
        <v>24</v>
      </c>
      <c r="BH258" s="75">
        <v>65</v>
      </c>
      <c r="BI258" s="75">
        <v>206</v>
      </c>
    </row>
    <row r="259" spans="1:61" s="1" customFormat="1" x14ac:dyDescent="0.3">
      <c r="A259" s="28" t="s">
        <v>269</v>
      </c>
      <c r="B259" s="28" t="s">
        <v>270</v>
      </c>
      <c r="C259" s="29" t="s">
        <v>240</v>
      </c>
      <c r="D259" s="29" t="s">
        <v>280</v>
      </c>
      <c r="E259" s="102">
        <v>8346</v>
      </c>
      <c r="F259" s="31">
        <v>51.4</v>
      </c>
      <c r="G259" s="36">
        <f t="shared" si="78"/>
        <v>5</v>
      </c>
      <c r="H259" s="29" t="s">
        <v>351</v>
      </c>
      <c r="I259" s="69">
        <f t="shared" si="79"/>
        <v>5</v>
      </c>
      <c r="J259" s="32">
        <v>1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3">
        <v>6592</v>
      </c>
      <c r="V259" s="32">
        <v>1</v>
      </c>
      <c r="W259" s="32">
        <v>0</v>
      </c>
      <c r="X259" s="32">
        <v>0</v>
      </c>
      <c r="Y259" s="32">
        <v>0</v>
      </c>
      <c r="Z259" s="32">
        <v>0</v>
      </c>
      <c r="AA259" s="32">
        <v>0</v>
      </c>
      <c r="AB259" s="32">
        <v>0</v>
      </c>
      <c r="AC259" s="32">
        <v>0</v>
      </c>
      <c r="AD259" s="32">
        <v>0</v>
      </c>
      <c r="AE259" s="32">
        <v>0</v>
      </c>
      <c r="AF259" s="42">
        <v>0</v>
      </c>
      <c r="AG259" s="31">
        <f t="shared" si="80"/>
        <v>1</v>
      </c>
      <c r="AH259" s="25">
        <f t="shared" si="103"/>
        <v>197.76</v>
      </c>
      <c r="AI259" s="25">
        <f t="shared" si="82"/>
        <v>57</v>
      </c>
      <c r="AJ259" s="34">
        <v>1</v>
      </c>
      <c r="AK259" s="25">
        <v>56</v>
      </c>
      <c r="AL259" s="112">
        <f t="shared" si="104"/>
        <v>5.9327999999999994</v>
      </c>
      <c r="AM259" s="35">
        <f t="shared" si="84"/>
        <v>71.177184466019412</v>
      </c>
      <c r="AN259" s="36">
        <f t="shared" si="85"/>
        <v>5</v>
      </c>
      <c r="AO259" s="35">
        <f t="shared" si="86"/>
        <v>28.822815533980584</v>
      </c>
      <c r="AP259" s="30">
        <f t="shared" si="87"/>
        <v>118.47591660675774</v>
      </c>
      <c r="AQ259" s="107">
        <f t="shared" si="88"/>
        <v>11.981787682722263</v>
      </c>
      <c r="AR259" s="109">
        <f t="shared" si="89"/>
        <v>89.886731391585755</v>
      </c>
      <c r="AS259" s="34">
        <f t="shared" si="90"/>
        <v>8</v>
      </c>
      <c r="AT259" s="37">
        <v>2</v>
      </c>
      <c r="AU259" s="38">
        <f t="shared" si="91"/>
        <v>23.963575365444527</v>
      </c>
      <c r="AV259" s="37">
        <v>0</v>
      </c>
      <c r="AW259" s="66" t="s">
        <v>396</v>
      </c>
      <c r="AX259" s="37">
        <v>3</v>
      </c>
      <c r="AY259" s="37">
        <f t="shared" si="99"/>
        <v>24</v>
      </c>
      <c r="AZ259" s="37">
        <v>2</v>
      </c>
      <c r="BA259" s="37">
        <f t="shared" si="102"/>
        <v>16</v>
      </c>
      <c r="BB259" s="37">
        <v>0</v>
      </c>
      <c r="BC259" s="37">
        <v>5</v>
      </c>
      <c r="BD259" s="37">
        <v>0</v>
      </c>
      <c r="BE259" s="37" t="s">
        <v>375</v>
      </c>
      <c r="BF259" s="37" t="s">
        <v>376</v>
      </c>
      <c r="BG259" s="129">
        <f t="shared" si="93"/>
        <v>23</v>
      </c>
      <c r="BH259" s="75">
        <v>34</v>
      </c>
      <c r="BI259" s="75">
        <v>80</v>
      </c>
    </row>
    <row r="260" spans="1:61" s="1" customFormat="1" x14ac:dyDescent="0.3">
      <c r="A260" s="28" t="s">
        <v>269</v>
      </c>
      <c r="B260" s="28" t="s">
        <v>270</v>
      </c>
      <c r="C260" s="29" t="s">
        <v>240</v>
      </c>
      <c r="D260" s="29" t="s">
        <v>277</v>
      </c>
      <c r="E260" s="102">
        <v>44092</v>
      </c>
      <c r="F260" s="31">
        <v>72.900000000000006</v>
      </c>
      <c r="G260" s="36">
        <f t="shared" si="78"/>
        <v>5</v>
      </c>
      <c r="H260" s="29" t="s">
        <v>351</v>
      </c>
      <c r="I260" s="69">
        <f t="shared" si="79"/>
        <v>5</v>
      </c>
      <c r="J260" s="32">
        <v>9</v>
      </c>
      <c r="K260" s="32">
        <v>1</v>
      </c>
      <c r="L260" s="32">
        <v>1</v>
      </c>
      <c r="M260" s="32">
        <v>1</v>
      </c>
      <c r="N260" s="32">
        <v>1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0</v>
      </c>
      <c r="U260" s="33">
        <v>38955</v>
      </c>
      <c r="V260" s="32">
        <v>15</v>
      </c>
      <c r="W260" s="32">
        <v>0</v>
      </c>
      <c r="X260" s="32">
        <v>0</v>
      </c>
      <c r="Y260" s="32">
        <v>0</v>
      </c>
      <c r="Z260" s="32">
        <v>0</v>
      </c>
      <c r="AA260" s="32">
        <v>0</v>
      </c>
      <c r="AB260" s="32">
        <v>0</v>
      </c>
      <c r="AC260" s="32">
        <v>0</v>
      </c>
      <c r="AD260" s="32">
        <v>0</v>
      </c>
      <c r="AE260" s="32">
        <v>0</v>
      </c>
      <c r="AF260" s="42">
        <v>0</v>
      </c>
      <c r="AG260" s="31">
        <f t="shared" si="80"/>
        <v>15</v>
      </c>
      <c r="AH260" s="25">
        <f t="shared" si="103"/>
        <v>1168.6500000000001</v>
      </c>
      <c r="AI260" s="25">
        <f t="shared" si="82"/>
        <v>567</v>
      </c>
      <c r="AJ260" s="34">
        <v>12</v>
      </c>
      <c r="AK260" s="25">
        <v>555</v>
      </c>
      <c r="AL260" s="112">
        <f t="shared" si="104"/>
        <v>35.0595</v>
      </c>
      <c r="AM260" s="35">
        <f t="shared" si="84"/>
        <v>51.482479784366589</v>
      </c>
      <c r="AN260" s="36">
        <f t="shared" si="85"/>
        <v>5</v>
      </c>
      <c r="AO260" s="35">
        <f t="shared" si="86"/>
        <v>48.517520215633418</v>
      </c>
      <c r="AP260" s="30">
        <f t="shared" si="87"/>
        <v>132.52404064229341</v>
      </c>
      <c r="AQ260" s="107">
        <f t="shared" si="88"/>
        <v>27.215821464211196</v>
      </c>
      <c r="AR260" s="109">
        <f t="shared" si="89"/>
        <v>79.463483506610203</v>
      </c>
      <c r="AS260" s="34">
        <f t="shared" si="90"/>
        <v>8</v>
      </c>
      <c r="AT260" s="37">
        <v>9</v>
      </c>
      <c r="AU260" s="38">
        <f t="shared" si="91"/>
        <v>20.411866098158395</v>
      </c>
      <c r="AV260" s="37">
        <v>2</v>
      </c>
      <c r="AW260" s="66"/>
      <c r="AX260" s="37">
        <v>16</v>
      </c>
      <c r="AY260" s="37">
        <f t="shared" si="99"/>
        <v>128</v>
      </c>
      <c r="AZ260" s="37">
        <v>20</v>
      </c>
      <c r="BA260" s="37">
        <f t="shared" si="102"/>
        <v>160</v>
      </c>
      <c r="BB260" s="37">
        <v>11</v>
      </c>
      <c r="BC260" s="37">
        <v>34</v>
      </c>
      <c r="BD260" s="37">
        <v>0</v>
      </c>
      <c r="BE260" s="37" t="s">
        <v>375</v>
      </c>
      <c r="BF260" s="37" t="s">
        <v>376</v>
      </c>
      <c r="BG260" s="129">
        <f t="shared" si="93"/>
        <v>23</v>
      </c>
      <c r="BH260" s="75">
        <v>327</v>
      </c>
      <c r="BI260" s="75">
        <v>438</v>
      </c>
    </row>
    <row r="261" spans="1:61" s="1" customFormat="1" x14ac:dyDescent="0.3">
      <c r="A261" s="28" t="s">
        <v>160</v>
      </c>
      <c r="B261" s="28" t="s">
        <v>161</v>
      </c>
      <c r="C261" s="29" t="s">
        <v>179</v>
      </c>
      <c r="D261" s="29" t="s">
        <v>182</v>
      </c>
      <c r="E261" s="102">
        <v>6731</v>
      </c>
      <c r="F261" s="30">
        <v>45.8</v>
      </c>
      <c r="G261" s="36">
        <f t="shared" si="78"/>
        <v>3</v>
      </c>
      <c r="H261" s="29" t="s">
        <v>351</v>
      </c>
      <c r="I261" s="69">
        <f t="shared" si="79"/>
        <v>5</v>
      </c>
      <c r="J261" s="32">
        <v>3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>
        <v>0</v>
      </c>
      <c r="R261" s="32">
        <v>0</v>
      </c>
      <c r="S261" s="32">
        <v>0</v>
      </c>
      <c r="T261" s="32">
        <v>0</v>
      </c>
      <c r="U261" s="33">
        <v>5205</v>
      </c>
      <c r="V261" s="32">
        <v>0</v>
      </c>
      <c r="W261" s="32">
        <v>0</v>
      </c>
      <c r="X261" s="32">
        <v>0</v>
      </c>
      <c r="Y261" s="32">
        <v>0</v>
      </c>
      <c r="Z261" s="32">
        <v>0</v>
      </c>
      <c r="AA261" s="32">
        <v>0</v>
      </c>
      <c r="AB261" s="32">
        <v>0</v>
      </c>
      <c r="AC261" s="32">
        <v>0</v>
      </c>
      <c r="AD261" s="32">
        <v>0</v>
      </c>
      <c r="AE261" s="32">
        <v>0</v>
      </c>
      <c r="AF261" s="42">
        <v>0</v>
      </c>
      <c r="AG261" s="31">
        <f t="shared" si="80"/>
        <v>0</v>
      </c>
      <c r="AH261" s="25">
        <f t="shared" si="103"/>
        <v>156.15</v>
      </c>
      <c r="AI261" s="25">
        <f t="shared" si="82"/>
        <v>43</v>
      </c>
      <c r="AJ261" s="34">
        <v>0</v>
      </c>
      <c r="AK261" s="25">
        <v>43</v>
      </c>
      <c r="AL261" s="112">
        <f t="shared" si="104"/>
        <v>4.6845000000000008</v>
      </c>
      <c r="AM261" s="35">
        <f t="shared" si="84"/>
        <v>72.462375920589167</v>
      </c>
      <c r="AN261" s="36">
        <f t="shared" si="85"/>
        <v>5</v>
      </c>
      <c r="AO261" s="35">
        <f t="shared" si="86"/>
        <v>27.537624079410822</v>
      </c>
      <c r="AP261" s="30">
        <f t="shared" si="87"/>
        <v>115.99316594859606</v>
      </c>
      <c r="AQ261" s="107">
        <f t="shared" si="88"/>
        <v>0</v>
      </c>
      <c r="AR261" s="109">
        <f t="shared" si="89"/>
        <v>100</v>
      </c>
      <c r="AS261" s="34">
        <f t="shared" si="90"/>
        <v>10</v>
      </c>
      <c r="AT261" s="37">
        <v>0</v>
      </c>
      <c r="AU261" s="38">
        <f t="shared" si="91"/>
        <v>0</v>
      </c>
      <c r="AV261" s="37">
        <v>0</v>
      </c>
      <c r="AW261" s="66" t="s">
        <v>380</v>
      </c>
      <c r="AX261" s="37">
        <v>5</v>
      </c>
      <c r="AY261" s="37">
        <f t="shared" si="99"/>
        <v>40</v>
      </c>
      <c r="AZ261" s="37">
        <v>8</v>
      </c>
      <c r="BA261" s="37">
        <f t="shared" si="102"/>
        <v>64</v>
      </c>
      <c r="BB261" s="48">
        <v>0</v>
      </c>
      <c r="BC261" s="48">
        <v>7</v>
      </c>
      <c r="BD261" s="48">
        <v>0</v>
      </c>
      <c r="BE261" s="48" t="s">
        <v>375</v>
      </c>
      <c r="BF261" s="48" t="s">
        <v>376</v>
      </c>
      <c r="BG261" s="129">
        <f t="shared" si="93"/>
        <v>23</v>
      </c>
      <c r="BH261" s="75">
        <v>28</v>
      </c>
      <c r="BI261" s="75">
        <v>32</v>
      </c>
    </row>
    <row r="262" spans="1:61" s="1" customFormat="1" x14ac:dyDescent="0.3">
      <c r="A262" s="28" t="s">
        <v>160</v>
      </c>
      <c r="B262" s="28" t="s">
        <v>176</v>
      </c>
      <c r="C262" s="29" t="s">
        <v>176</v>
      </c>
      <c r="D262" s="29" t="s">
        <v>236</v>
      </c>
      <c r="E262" s="102">
        <v>3304</v>
      </c>
      <c r="F262" s="44">
        <v>46</v>
      </c>
      <c r="G262" s="36">
        <f t="shared" ref="G262:G267" si="105">IFERROR(IF(F262&lt;10,0,IF(F262&lt;50,3,IF(F262&lt;75,5,IF(F262&lt;100,8,10)))),"")</f>
        <v>3</v>
      </c>
      <c r="H262" s="29" t="s">
        <v>352</v>
      </c>
      <c r="I262" s="69">
        <f t="shared" ref="I262:I267" si="106">VLOOKUP(H262,ponderacion,2,FALSE)</f>
        <v>3</v>
      </c>
      <c r="J262" s="32">
        <v>1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0</v>
      </c>
      <c r="R262" s="32">
        <v>0</v>
      </c>
      <c r="S262" s="32">
        <v>0</v>
      </c>
      <c r="T262" s="32">
        <v>0</v>
      </c>
      <c r="U262" s="33">
        <v>2064</v>
      </c>
      <c r="V262" s="32">
        <v>2</v>
      </c>
      <c r="W262" s="32">
        <v>0</v>
      </c>
      <c r="X262" s="32">
        <v>0</v>
      </c>
      <c r="Y262" s="32">
        <v>0</v>
      </c>
      <c r="Z262" s="32">
        <v>0</v>
      </c>
      <c r="AA262" s="32">
        <v>0</v>
      </c>
      <c r="AB262" s="32">
        <v>0</v>
      </c>
      <c r="AC262" s="32">
        <v>0</v>
      </c>
      <c r="AD262" s="32">
        <v>0</v>
      </c>
      <c r="AE262" s="32">
        <v>0</v>
      </c>
      <c r="AF262" s="42">
        <v>0</v>
      </c>
      <c r="AG262" s="31">
        <f t="shared" ref="AG262:AG272" si="107">SUM(V262:AF262)</f>
        <v>2</v>
      </c>
      <c r="AH262" s="25">
        <f t="shared" si="103"/>
        <v>61.92</v>
      </c>
      <c r="AI262" s="25">
        <f t="shared" ref="AI262:AI272" si="108">+AJ262+AK262</f>
        <v>42</v>
      </c>
      <c r="AJ262" s="34">
        <v>2</v>
      </c>
      <c r="AK262" s="25">
        <v>40</v>
      </c>
      <c r="AL262" s="112">
        <f t="shared" si="104"/>
        <v>1.8575999999999999</v>
      </c>
      <c r="AM262" s="35">
        <f t="shared" ref="AM262:AM267" si="109">IFERROR(((AH262-AI262)/AH262)*100,"")</f>
        <v>32.170542635658919</v>
      </c>
      <c r="AN262" s="36">
        <f t="shared" ref="AN262:AN272" si="110">IFERROR(IF(AM262&lt;10,0,IF(AM262&lt;50,3,IF(AM262&lt;75,5,IF(AM262&lt;100,8,10)))),"")</f>
        <v>3</v>
      </c>
      <c r="AO262" s="35">
        <f t="shared" ref="AO262:AO272" si="111">IFERROR(AI262/AH262*100,0)</f>
        <v>67.829457364341081</v>
      </c>
      <c r="AP262" s="30">
        <f t="shared" ref="AP262:AP272" si="112">((AH262*0.05)/E262)*100000</f>
        <v>93.704600484261505</v>
      </c>
      <c r="AQ262" s="107">
        <f t="shared" ref="AQ262:AQ272" si="113">(AJ262/E262)*100000</f>
        <v>60.53268765133172</v>
      </c>
      <c r="AR262" s="109">
        <f t="shared" ref="AR262:AR272" si="114">IFERROR(((AP262-AQ262)/AP262)*100,"")</f>
        <v>35.400516795865634</v>
      </c>
      <c r="AS262" s="34">
        <f t="shared" ref="AS262:AS272" si="115">IFERROR(IF(AR262&lt;10,0,IF(AR262&lt;50,3,IF(AR262&lt;75,5,IF(AR262&lt;100,8,10)))),"")</f>
        <v>3</v>
      </c>
      <c r="AT262" s="37">
        <v>0</v>
      </c>
      <c r="AU262" s="38">
        <f t="shared" ref="AU262:AU272" si="116">(AT262/E262)*100000</f>
        <v>0</v>
      </c>
      <c r="AV262" s="37">
        <v>0</v>
      </c>
      <c r="AW262" s="66" t="s">
        <v>454</v>
      </c>
      <c r="AX262" s="37">
        <v>1</v>
      </c>
      <c r="AY262" s="37">
        <f t="shared" ref="AY262:AY267" si="117">+AX262*8</f>
        <v>8</v>
      </c>
      <c r="AZ262" s="37">
        <v>2</v>
      </c>
      <c r="BA262" s="37">
        <f t="shared" si="102"/>
        <v>16</v>
      </c>
      <c r="BB262" s="37">
        <v>0</v>
      </c>
      <c r="BC262" s="37">
        <v>4</v>
      </c>
      <c r="BD262" s="37">
        <v>10</v>
      </c>
      <c r="BE262" s="37" t="s">
        <v>375</v>
      </c>
      <c r="BF262" s="37" t="s">
        <v>375</v>
      </c>
      <c r="BG262" s="129">
        <f t="shared" ref="BG262:BG272" si="118">+G262+I262+AN262+AS262+BD262</f>
        <v>22</v>
      </c>
      <c r="BH262" s="75">
        <v>28</v>
      </c>
      <c r="BI262" s="75">
        <v>60</v>
      </c>
    </row>
    <row r="263" spans="1:61" s="1" customFormat="1" x14ac:dyDescent="0.3">
      <c r="A263" s="28" t="s">
        <v>105</v>
      </c>
      <c r="B263" s="28" t="s">
        <v>140</v>
      </c>
      <c r="C263" s="29" t="s">
        <v>140</v>
      </c>
      <c r="D263" s="29" t="s">
        <v>154</v>
      </c>
      <c r="E263" s="102">
        <v>72158</v>
      </c>
      <c r="F263" s="30">
        <v>309.7</v>
      </c>
      <c r="G263" s="36">
        <f t="shared" si="105"/>
        <v>10</v>
      </c>
      <c r="H263" s="29" t="s">
        <v>352</v>
      </c>
      <c r="I263" s="69">
        <f t="shared" si="106"/>
        <v>3</v>
      </c>
      <c r="J263" s="32">
        <v>4</v>
      </c>
      <c r="K263" s="32">
        <v>1</v>
      </c>
      <c r="L263" s="32">
        <v>4</v>
      </c>
      <c r="M263" s="32">
        <v>1</v>
      </c>
      <c r="N263" s="32">
        <v>1</v>
      </c>
      <c r="O263" s="32">
        <v>1</v>
      </c>
      <c r="P263" s="32">
        <v>0</v>
      </c>
      <c r="Q263" s="32">
        <v>1</v>
      </c>
      <c r="R263" s="32">
        <v>1</v>
      </c>
      <c r="S263" s="32">
        <v>1</v>
      </c>
      <c r="T263" s="32">
        <v>0</v>
      </c>
      <c r="U263" s="33">
        <v>43343</v>
      </c>
      <c r="V263" s="32">
        <v>30</v>
      </c>
      <c r="W263" s="32">
        <v>6</v>
      </c>
      <c r="X263" s="32">
        <v>6</v>
      </c>
      <c r="Y263" s="32">
        <v>1</v>
      </c>
      <c r="Z263" s="32">
        <v>9</v>
      </c>
      <c r="AA263" s="32">
        <v>0</v>
      </c>
      <c r="AB263" s="32">
        <v>0</v>
      </c>
      <c r="AC263" s="32">
        <v>0</v>
      </c>
      <c r="AD263" s="32">
        <v>0</v>
      </c>
      <c r="AE263" s="32">
        <v>0</v>
      </c>
      <c r="AF263" s="42">
        <v>0</v>
      </c>
      <c r="AG263" s="31">
        <f t="shared" si="107"/>
        <v>52</v>
      </c>
      <c r="AH263" s="25">
        <f>+(U263*5)/100</f>
        <v>2167.15</v>
      </c>
      <c r="AI263" s="25">
        <f t="shared" si="108"/>
        <v>2016</v>
      </c>
      <c r="AJ263" s="34">
        <v>65</v>
      </c>
      <c r="AK263" s="25">
        <v>1951</v>
      </c>
      <c r="AL263" s="112">
        <f>(AH263*5)/100</f>
        <v>108.3575</v>
      </c>
      <c r="AM263" s="35">
        <f t="shared" si="109"/>
        <v>6.9745979742980451</v>
      </c>
      <c r="AN263" s="36">
        <f t="shared" si="110"/>
        <v>0</v>
      </c>
      <c r="AO263" s="35">
        <f t="shared" si="111"/>
        <v>93.02540202570195</v>
      </c>
      <c r="AP263" s="30">
        <f t="shared" si="112"/>
        <v>150.1669946506278</v>
      </c>
      <c r="AQ263" s="107">
        <f t="shared" si="113"/>
        <v>90.080101998392408</v>
      </c>
      <c r="AR263" s="109">
        <f t="shared" si="114"/>
        <v>40.013381630251722</v>
      </c>
      <c r="AS263" s="34">
        <f t="shared" si="115"/>
        <v>3</v>
      </c>
      <c r="AT263" s="37">
        <v>38</v>
      </c>
      <c r="AU263" s="38">
        <f t="shared" si="116"/>
        <v>52.662213475983258</v>
      </c>
      <c r="AV263" s="37">
        <v>1</v>
      </c>
      <c r="AW263" s="66"/>
      <c r="AX263" s="37">
        <f>178+58</f>
        <v>236</v>
      </c>
      <c r="AY263" s="37">
        <f t="shared" si="117"/>
        <v>1888</v>
      </c>
      <c r="AZ263" s="37">
        <v>100</v>
      </c>
      <c r="BA263" s="37">
        <f t="shared" si="102"/>
        <v>800</v>
      </c>
      <c r="BB263" s="37">
        <v>19</v>
      </c>
      <c r="BC263" s="37">
        <v>18</v>
      </c>
      <c r="BD263" s="37">
        <v>5</v>
      </c>
      <c r="BE263" s="37" t="s">
        <v>375</v>
      </c>
      <c r="BF263" s="37" t="s">
        <v>429</v>
      </c>
      <c r="BG263" s="129">
        <f t="shared" si="118"/>
        <v>21</v>
      </c>
      <c r="BH263" s="75">
        <v>408</v>
      </c>
      <c r="BI263" s="75">
        <v>356</v>
      </c>
    </row>
    <row r="264" spans="1:61" s="1" customFormat="1" x14ac:dyDescent="0.3">
      <c r="A264" s="28" t="s">
        <v>4</v>
      </c>
      <c r="B264" s="28" t="s">
        <v>5</v>
      </c>
      <c r="C264" s="29" t="s">
        <v>23</v>
      </c>
      <c r="D264" s="29" t="s">
        <v>29</v>
      </c>
      <c r="E264" s="102">
        <v>1836</v>
      </c>
      <c r="F264" s="30">
        <v>73.400000000000006</v>
      </c>
      <c r="G264" s="36">
        <f t="shared" si="105"/>
        <v>5</v>
      </c>
      <c r="H264" s="29" t="s">
        <v>350</v>
      </c>
      <c r="I264" s="69">
        <f t="shared" si="106"/>
        <v>8</v>
      </c>
      <c r="J264" s="41">
        <v>1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32">
        <v>0</v>
      </c>
      <c r="R264" s="41">
        <v>0</v>
      </c>
      <c r="S264" s="41">
        <v>0</v>
      </c>
      <c r="T264" s="41">
        <v>0</v>
      </c>
      <c r="U264" s="33">
        <v>1842</v>
      </c>
      <c r="V264" s="32">
        <v>1</v>
      </c>
      <c r="W264" s="41">
        <v>0</v>
      </c>
      <c r="X264" s="41">
        <v>0</v>
      </c>
      <c r="Y264" s="41">
        <v>0</v>
      </c>
      <c r="Z264" s="41">
        <v>0</v>
      </c>
      <c r="AA264" s="41">
        <v>0</v>
      </c>
      <c r="AB264" s="41">
        <v>0</v>
      </c>
      <c r="AC264" s="41">
        <v>0</v>
      </c>
      <c r="AD264" s="41">
        <v>0</v>
      </c>
      <c r="AE264" s="41">
        <v>0</v>
      </c>
      <c r="AF264" s="43">
        <v>0</v>
      </c>
      <c r="AG264" s="31">
        <f t="shared" si="107"/>
        <v>1</v>
      </c>
      <c r="AH264" s="25">
        <f>+(U264*3)/100</f>
        <v>55.26</v>
      </c>
      <c r="AI264" s="25">
        <f t="shared" si="108"/>
        <v>31</v>
      </c>
      <c r="AJ264" s="34">
        <v>1</v>
      </c>
      <c r="AK264" s="25">
        <v>30</v>
      </c>
      <c r="AL264" s="112">
        <f>(AH264*3)/100</f>
        <v>1.6577999999999999</v>
      </c>
      <c r="AM264" s="35">
        <f t="shared" si="109"/>
        <v>43.901556279406442</v>
      </c>
      <c r="AN264" s="36">
        <f t="shared" si="110"/>
        <v>3</v>
      </c>
      <c r="AO264" s="35">
        <f t="shared" si="111"/>
        <v>56.098443720593558</v>
      </c>
      <c r="AP264" s="30">
        <f t="shared" si="112"/>
        <v>150.49019607843138</v>
      </c>
      <c r="AQ264" s="107">
        <f t="shared" si="113"/>
        <v>54.46623093681918</v>
      </c>
      <c r="AR264" s="109">
        <f t="shared" si="114"/>
        <v>63.807455664133187</v>
      </c>
      <c r="AS264" s="34">
        <f t="shared" si="115"/>
        <v>5</v>
      </c>
      <c r="AT264" s="37">
        <v>0</v>
      </c>
      <c r="AU264" s="38">
        <f t="shared" si="116"/>
        <v>0</v>
      </c>
      <c r="AV264" s="37">
        <v>0</v>
      </c>
      <c r="AW264" s="66" t="s">
        <v>438</v>
      </c>
      <c r="AX264" s="37">
        <v>1</v>
      </c>
      <c r="AY264" s="37">
        <f t="shared" si="117"/>
        <v>8</v>
      </c>
      <c r="AZ264" s="37">
        <v>2</v>
      </c>
      <c r="BA264" s="37">
        <f t="shared" si="102"/>
        <v>16</v>
      </c>
      <c r="BB264" s="37">
        <v>0</v>
      </c>
      <c r="BC264" s="37">
        <v>4</v>
      </c>
      <c r="BD264" s="37">
        <v>0</v>
      </c>
      <c r="BE264" s="37" t="s">
        <v>428</v>
      </c>
      <c r="BF264" s="37" t="s">
        <v>429</v>
      </c>
      <c r="BG264" s="129">
        <f t="shared" si="118"/>
        <v>21</v>
      </c>
      <c r="BH264" s="75">
        <v>8</v>
      </c>
      <c r="BI264" s="75">
        <v>22</v>
      </c>
    </row>
    <row r="265" spans="1:61" s="1" customFormat="1" x14ac:dyDescent="0.3">
      <c r="A265" s="28" t="s">
        <v>70</v>
      </c>
      <c r="B265" s="28" t="s">
        <v>71</v>
      </c>
      <c r="C265" s="29" t="s">
        <v>90</v>
      </c>
      <c r="D265" s="29" t="s">
        <v>91</v>
      </c>
      <c r="E265" s="102">
        <v>46141</v>
      </c>
      <c r="F265" s="30">
        <v>512.9</v>
      </c>
      <c r="G265" s="36">
        <f t="shared" si="105"/>
        <v>10</v>
      </c>
      <c r="H265" s="29" t="s">
        <v>351</v>
      </c>
      <c r="I265" s="69">
        <f t="shared" si="106"/>
        <v>5</v>
      </c>
      <c r="J265" s="32">
        <v>6</v>
      </c>
      <c r="K265" s="32">
        <v>1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1</v>
      </c>
      <c r="R265" s="32">
        <v>0</v>
      </c>
      <c r="S265" s="32">
        <v>0</v>
      </c>
      <c r="T265" s="32">
        <v>0</v>
      </c>
      <c r="U265" s="33">
        <v>32381</v>
      </c>
      <c r="V265" s="32">
        <v>4</v>
      </c>
      <c r="W265" s="32">
        <v>0</v>
      </c>
      <c r="X265" s="32">
        <v>0</v>
      </c>
      <c r="Y265" s="32">
        <v>0</v>
      </c>
      <c r="Z265" s="32">
        <v>0</v>
      </c>
      <c r="AA265" s="32">
        <v>0</v>
      </c>
      <c r="AB265" s="32">
        <v>0</v>
      </c>
      <c r="AC265" s="32">
        <v>0</v>
      </c>
      <c r="AD265" s="32">
        <v>0</v>
      </c>
      <c r="AE265" s="32">
        <v>0</v>
      </c>
      <c r="AF265" s="42">
        <v>0</v>
      </c>
      <c r="AG265" s="31">
        <f t="shared" si="107"/>
        <v>4</v>
      </c>
      <c r="AH265" s="25">
        <f>+(U265*5)/100</f>
        <v>1619.05</v>
      </c>
      <c r="AI265" s="25">
        <f t="shared" si="108"/>
        <v>857</v>
      </c>
      <c r="AJ265" s="34">
        <v>65</v>
      </c>
      <c r="AK265" s="25">
        <v>792</v>
      </c>
      <c r="AL265" s="112">
        <f>(AH265*5)/100</f>
        <v>80.952500000000001</v>
      </c>
      <c r="AM265" s="35">
        <f t="shared" si="109"/>
        <v>47.067724900404556</v>
      </c>
      <c r="AN265" s="36">
        <f t="shared" si="110"/>
        <v>3</v>
      </c>
      <c r="AO265" s="35">
        <f t="shared" si="111"/>
        <v>52.932275099595437</v>
      </c>
      <c r="AP265" s="30">
        <f t="shared" si="112"/>
        <v>175.44591577989206</v>
      </c>
      <c r="AQ265" s="107">
        <f t="shared" si="113"/>
        <v>140.87254285776208</v>
      </c>
      <c r="AR265" s="109">
        <f t="shared" si="114"/>
        <v>19.706000432352297</v>
      </c>
      <c r="AS265" s="34">
        <f t="shared" si="115"/>
        <v>3</v>
      </c>
      <c r="AT265" s="37">
        <v>10</v>
      </c>
      <c r="AU265" s="38">
        <f t="shared" si="116"/>
        <v>21.672698901194167</v>
      </c>
      <c r="AV265" s="37">
        <v>1</v>
      </c>
      <c r="AW265" s="66"/>
      <c r="AX265" s="37">
        <v>9</v>
      </c>
      <c r="AY265" s="37">
        <f t="shared" si="117"/>
        <v>72</v>
      </c>
      <c r="AZ265" s="37">
        <v>12</v>
      </c>
      <c r="BA265" s="37">
        <f t="shared" si="102"/>
        <v>96</v>
      </c>
      <c r="BB265" s="37">
        <v>1</v>
      </c>
      <c r="BC265" s="37">
        <v>40</v>
      </c>
      <c r="BD265" s="37">
        <v>0</v>
      </c>
      <c r="BE265" s="37" t="s">
        <v>375</v>
      </c>
      <c r="BF265" s="37" t="s">
        <v>376</v>
      </c>
      <c r="BG265" s="129">
        <f t="shared" si="118"/>
        <v>21</v>
      </c>
      <c r="BH265" s="75">
        <v>235</v>
      </c>
      <c r="BI265" s="75">
        <v>342</v>
      </c>
    </row>
    <row r="266" spans="1:61" s="1" customFormat="1" x14ac:dyDescent="0.3">
      <c r="A266" s="28" t="s">
        <v>160</v>
      </c>
      <c r="B266" s="28" t="s">
        <v>176</v>
      </c>
      <c r="C266" s="29" t="s">
        <v>218</v>
      </c>
      <c r="D266" s="29" t="s">
        <v>219</v>
      </c>
      <c r="E266" s="102">
        <v>11487</v>
      </c>
      <c r="F266" s="30">
        <v>51.3</v>
      </c>
      <c r="G266" s="36">
        <f t="shared" si="105"/>
        <v>5</v>
      </c>
      <c r="H266" s="29" t="s">
        <v>352</v>
      </c>
      <c r="I266" s="69">
        <f t="shared" si="106"/>
        <v>3</v>
      </c>
      <c r="J266" s="32">
        <v>2</v>
      </c>
      <c r="K266" s="32">
        <v>1</v>
      </c>
      <c r="L266" s="32">
        <v>0</v>
      </c>
      <c r="M266" s="32">
        <v>1</v>
      </c>
      <c r="N266" s="32">
        <v>0</v>
      </c>
      <c r="O266" s="32">
        <v>0</v>
      </c>
      <c r="P266" s="32">
        <v>0</v>
      </c>
      <c r="Q266" s="32">
        <v>0</v>
      </c>
      <c r="R266" s="32">
        <v>0</v>
      </c>
      <c r="S266" s="32">
        <v>0</v>
      </c>
      <c r="T266" s="32">
        <v>0</v>
      </c>
      <c r="U266" s="33">
        <v>8906</v>
      </c>
      <c r="V266" s="32">
        <v>1</v>
      </c>
      <c r="W266" s="32">
        <v>0</v>
      </c>
      <c r="X266" s="32">
        <v>0</v>
      </c>
      <c r="Y266" s="32">
        <v>0</v>
      </c>
      <c r="Z266" s="32">
        <v>0</v>
      </c>
      <c r="AA266" s="32">
        <v>0</v>
      </c>
      <c r="AB266" s="32">
        <v>0</v>
      </c>
      <c r="AC266" s="32">
        <v>0</v>
      </c>
      <c r="AD266" s="32">
        <v>0</v>
      </c>
      <c r="AE266" s="32">
        <v>0</v>
      </c>
      <c r="AF266" s="42">
        <v>0</v>
      </c>
      <c r="AG266" s="31">
        <f t="shared" si="107"/>
        <v>1</v>
      </c>
      <c r="AH266" s="25">
        <f>+(U266*3)/100</f>
        <v>267.18</v>
      </c>
      <c r="AI266" s="25">
        <f t="shared" si="108"/>
        <v>115</v>
      </c>
      <c r="AJ266" s="34">
        <v>3</v>
      </c>
      <c r="AK266" s="25">
        <v>112</v>
      </c>
      <c r="AL266" s="112">
        <f>(AH266*3)/100</f>
        <v>8.0153999999999996</v>
      </c>
      <c r="AM266" s="35">
        <f t="shared" si="109"/>
        <v>56.957856126955605</v>
      </c>
      <c r="AN266" s="36">
        <f t="shared" si="110"/>
        <v>5</v>
      </c>
      <c r="AO266" s="35">
        <f t="shared" si="111"/>
        <v>43.042143873044388</v>
      </c>
      <c r="AP266" s="30">
        <f t="shared" si="112"/>
        <v>116.2966832071037</v>
      </c>
      <c r="AQ266" s="107">
        <f t="shared" si="113"/>
        <v>26.116479498563596</v>
      </c>
      <c r="AR266" s="109">
        <f t="shared" si="114"/>
        <v>77.543229283629017</v>
      </c>
      <c r="AS266" s="34">
        <f t="shared" si="115"/>
        <v>8</v>
      </c>
      <c r="AT266" s="37">
        <v>1</v>
      </c>
      <c r="AU266" s="38">
        <f t="shared" si="116"/>
        <v>8.7054931661878658</v>
      </c>
      <c r="AV266" s="37">
        <v>1</v>
      </c>
      <c r="AW266" s="66"/>
      <c r="AX266" s="37">
        <v>2</v>
      </c>
      <c r="AY266" s="37">
        <f t="shared" si="117"/>
        <v>16</v>
      </c>
      <c r="AZ266" s="37">
        <v>3</v>
      </c>
      <c r="BA266" s="37">
        <f t="shared" si="102"/>
        <v>24</v>
      </c>
      <c r="BB266" s="37">
        <v>1</v>
      </c>
      <c r="BC266" s="37">
        <v>5</v>
      </c>
      <c r="BD266" s="37">
        <v>0</v>
      </c>
      <c r="BE266" s="37" t="s">
        <v>375</v>
      </c>
      <c r="BF266" s="37" t="s">
        <v>376</v>
      </c>
      <c r="BG266" s="129">
        <f t="shared" si="118"/>
        <v>21</v>
      </c>
      <c r="BH266" s="75">
        <v>64</v>
      </c>
      <c r="BI266" s="75">
        <v>108</v>
      </c>
    </row>
    <row r="267" spans="1:61" s="1" customFormat="1" x14ac:dyDescent="0.3">
      <c r="A267" s="28" t="s">
        <v>160</v>
      </c>
      <c r="B267" s="28" t="s">
        <v>242</v>
      </c>
      <c r="C267" s="29" t="s">
        <v>242</v>
      </c>
      <c r="D267" s="29" t="s">
        <v>265</v>
      </c>
      <c r="E267" s="102">
        <v>5313</v>
      </c>
      <c r="F267" s="30">
        <v>46.2</v>
      </c>
      <c r="G267" s="36">
        <f t="shared" si="105"/>
        <v>3</v>
      </c>
      <c r="H267" s="29" t="s">
        <v>352</v>
      </c>
      <c r="I267" s="69">
        <f t="shared" si="106"/>
        <v>3</v>
      </c>
      <c r="J267" s="32">
        <v>2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32">
        <v>0</v>
      </c>
      <c r="T267" s="32">
        <v>0</v>
      </c>
      <c r="U267" s="33">
        <v>4153</v>
      </c>
      <c r="V267" s="32">
        <v>0</v>
      </c>
      <c r="W267" s="32">
        <v>0</v>
      </c>
      <c r="X267" s="32">
        <v>0</v>
      </c>
      <c r="Y267" s="32">
        <v>0</v>
      </c>
      <c r="Z267" s="32">
        <v>0</v>
      </c>
      <c r="AA267" s="32">
        <v>0</v>
      </c>
      <c r="AB267" s="32">
        <v>0</v>
      </c>
      <c r="AC267" s="32">
        <v>0</v>
      </c>
      <c r="AD267" s="32">
        <v>0</v>
      </c>
      <c r="AE267" s="32">
        <v>0</v>
      </c>
      <c r="AF267" s="42">
        <v>0</v>
      </c>
      <c r="AG267" s="31">
        <f t="shared" si="107"/>
        <v>0</v>
      </c>
      <c r="AH267" s="25">
        <f>+(U267*3)/100</f>
        <v>124.59</v>
      </c>
      <c r="AI267" s="25">
        <f t="shared" si="108"/>
        <v>37</v>
      </c>
      <c r="AJ267" s="34">
        <v>4</v>
      </c>
      <c r="AK267" s="25">
        <v>33</v>
      </c>
      <c r="AL267" s="112">
        <f>(AH267*3)/100</f>
        <v>3.7376999999999998</v>
      </c>
      <c r="AM267" s="35">
        <f t="shared" si="109"/>
        <v>70.302592503411191</v>
      </c>
      <c r="AN267" s="36">
        <f t="shared" si="110"/>
        <v>5</v>
      </c>
      <c r="AO267" s="35">
        <f t="shared" si="111"/>
        <v>29.697407496588813</v>
      </c>
      <c r="AP267" s="30">
        <f t="shared" si="112"/>
        <v>117.25014116318465</v>
      </c>
      <c r="AQ267" s="107">
        <f t="shared" si="113"/>
        <v>75.287031808770934</v>
      </c>
      <c r="AR267" s="109">
        <f t="shared" si="114"/>
        <v>35.789389196564741</v>
      </c>
      <c r="AS267" s="34">
        <f t="shared" si="115"/>
        <v>3</v>
      </c>
      <c r="AT267" s="37">
        <v>3</v>
      </c>
      <c r="AU267" s="38">
        <f t="shared" si="116"/>
        <v>56.4652738565782</v>
      </c>
      <c r="AV267" s="37">
        <v>0</v>
      </c>
      <c r="AW267" s="66" t="s">
        <v>402</v>
      </c>
      <c r="AX267" s="37">
        <v>3</v>
      </c>
      <c r="AY267" s="37">
        <f t="shared" si="117"/>
        <v>24</v>
      </c>
      <c r="AZ267" s="37">
        <v>4</v>
      </c>
      <c r="BA267" s="37">
        <f t="shared" si="102"/>
        <v>32</v>
      </c>
      <c r="BB267" s="37">
        <v>0</v>
      </c>
      <c r="BC267" s="37">
        <v>6</v>
      </c>
      <c r="BD267" s="37">
        <v>0</v>
      </c>
      <c r="BE267" s="37" t="s">
        <v>375</v>
      </c>
      <c r="BF267" s="37" t="s">
        <v>376</v>
      </c>
      <c r="BG267" s="129">
        <f t="shared" si="118"/>
        <v>14</v>
      </c>
      <c r="BH267" s="75">
        <v>24</v>
      </c>
      <c r="BI267" s="75">
        <v>61</v>
      </c>
    </row>
    <row r="268" spans="1:61" s="1" customFormat="1" x14ac:dyDescent="0.3">
      <c r="A268" s="28" t="s">
        <v>70</v>
      </c>
      <c r="B268" s="28" t="s">
        <v>71</v>
      </c>
      <c r="C268" s="29" t="s">
        <v>86</v>
      </c>
      <c r="D268" s="29" t="s">
        <v>80</v>
      </c>
      <c r="E268" s="102">
        <v>290269</v>
      </c>
      <c r="F268" s="40">
        <v>4017.8</v>
      </c>
      <c r="G268" s="36"/>
      <c r="H268" s="29" t="s">
        <v>352</v>
      </c>
      <c r="I268" s="69"/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0</v>
      </c>
      <c r="R268" s="32">
        <v>0</v>
      </c>
      <c r="S268" s="32">
        <v>0</v>
      </c>
      <c r="T268" s="32">
        <v>0</v>
      </c>
      <c r="U268" s="33">
        <v>0</v>
      </c>
      <c r="V268" s="32">
        <v>0</v>
      </c>
      <c r="W268" s="32">
        <v>0</v>
      </c>
      <c r="X268" s="32">
        <v>0</v>
      </c>
      <c r="Y268" s="32">
        <v>0</v>
      </c>
      <c r="Z268" s="32">
        <v>0</v>
      </c>
      <c r="AA268" s="32">
        <v>0</v>
      </c>
      <c r="AB268" s="32">
        <v>0</v>
      </c>
      <c r="AC268" s="32">
        <v>0</v>
      </c>
      <c r="AD268" s="32">
        <v>0</v>
      </c>
      <c r="AE268" s="32">
        <v>0</v>
      </c>
      <c r="AF268" s="42">
        <v>0</v>
      </c>
      <c r="AG268" s="31">
        <f t="shared" si="107"/>
        <v>0</v>
      </c>
      <c r="AH268" s="25">
        <f>+(U268*5)/100</f>
        <v>0</v>
      </c>
      <c r="AI268" s="25">
        <f t="shared" si="108"/>
        <v>0</v>
      </c>
      <c r="AJ268" s="34">
        <v>0</v>
      </c>
      <c r="AK268" s="25">
        <v>0</v>
      </c>
      <c r="AL268" s="112">
        <f>(AH268*5)/100</f>
        <v>0</v>
      </c>
      <c r="AM268" s="25">
        <v>0</v>
      </c>
      <c r="AN268" s="36">
        <f t="shared" si="110"/>
        <v>0</v>
      </c>
      <c r="AO268" s="35">
        <f t="shared" si="111"/>
        <v>0</v>
      </c>
      <c r="AP268" s="30">
        <f t="shared" si="112"/>
        <v>0</v>
      </c>
      <c r="AQ268" s="107">
        <f t="shared" si="113"/>
        <v>0</v>
      </c>
      <c r="AR268" s="109" t="str">
        <f t="shared" si="114"/>
        <v/>
      </c>
      <c r="AS268" s="34">
        <f t="shared" si="115"/>
        <v>10</v>
      </c>
      <c r="AT268" s="37">
        <v>0</v>
      </c>
      <c r="AU268" s="38">
        <f t="shared" si="116"/>
        <v>0</v>
      </c>
      <c r="AV268" s="37">
        <v>0</v>
      </c>
      <c r="AW268" s="66"/>
      <c r="AX268" s="37">
        <v>0</v>
      </c>
      <c r="AY268" s="37">
        <v>0</v>
      </c>
      <c r="AZ268" s="37">
        <v>0</v>
      </c>
      <c r="BA268" s="37">
        <v>0</v>
      </c>
      <c r="BB268" s="37">
        <v>0</v>
      </c>
      <c r="BC268" s="37">
        <v>0</v>
      </c>
      <c r="BD268" s="37">
        <v>0</v>
      </c>
      <c r="BE268" s="37">
        <v>0</v>
      </c>
      <c r="BF268" s="37">
        <v>0</v>
      </c>
      <c r="BG268" s="129">
        <f t="shared" si="118"/>
        <v>10</v>
      </c>
      <c r="BH268" s="75">
        <v>0</v>
      </c>
      <c r="BI268" s="75">
        <v>0</v>
      </c>
    </row>
    <row r="269" spans="1:61" s="1" customFormat="1" x14ac:dyDescent="0.3">
      <c r="A269" s="28" t="s">
        <v>70</v>
      </c>
      <c r="B269" s="28" t="s">
        <v>71</v>
      </c>
      <c r="C269" s="29" t="s">
        <v>87</v>
      </c>
      <c r="D269" s="29" t="s">
        <v>80</v>
      </c>
      <c r="E269" s="102">
        <v>290269</v>
      </c>
      <c r="F269" s="40">
        <v>4017.8</v>
      </c>
      <c r="G269" s="36"/>
      <c r="H269" s="29" t="s">
        <v>352</v>
      </c>
      <c r="I269" s="69"/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0</v>
      </c>
      <c r="S269" s="32">
        <v>0</v>
      </c>
      <c r="T269" s="32">
        <v>0</v>
      </c>
      <c r="U269" s="33">
        <v>0</v>
      </c>
      <c r="V269" s="32">
        <v>0</v>
      </c>
      <c r="W269" s="32">
        <v>0</v>
      </c>
      <c r="X269" s="32">
        <v>0</v>
      </c>
      <c r="Y269" s="32">
        <v>0</v>
      </c>
      <c r="Z269" s="32">
        <v>0</v>
      </c>
      <c r="AA269" s="32">
        <v>0</v>
      </c>
      <c r="AB269" s="32">
        <v>0</v>
      </c>
      <c r="AC269" s="32">
        <v>0</v>
      </c>
      <c r="AD269" s="32">
        <v>0</v>
      </c>
      <c r="AE269" s="32">
        <v>0</v>
      </c>
      <c r="AF269" s="42">
        <v>0</v>
      </c>
      <c r="AG269" s="31">
        <f t="shared" si="107"/>
        <v>0</v>
      </c>
      <c r="AH269" s="25">
        <f>+(U269*5)/100</f>
        <v>0</v>
      </c>
      <c r="AI269" s="25">
        <f t="shared" si="108"/>
        <v>0</v>
      </c>
      <c r="AJ269" s="34">
        <v>0</v>
      </c>
      <c r="AK269" s="25">
        <v>0</v>
      </c>
      <c r="AL269" s="112">
        <f>(AH269*5)/100</f>
        <v>0</v>
      </c>
      <c r="AM269" s="25">
        <v>0</v>
      </c>
      <c r="AN269" s="36">
        <f t="shared" si="110"/>
        <v>0</v>
      </c>
      <c r="AO269" s="35">
        <f t="shared" si="111"/>
        <v>0</v>
      </c>
      <c r="AP269" s="30">
        <f t="shared" si="112"/>
        <v>0</v>
      </c>
      <c r="AQ269" s="107">
        <f t="shared" si="113"/>
        <v>0</v>
      </c>
      <c r="AR269" s="109" t="str">
        <f t="shared" si="114"/>
        <v/>
      </c>
      <c r="AS269" s="34">
        <f t="shared" si="115"/>
        <v>10</v>
      </c>
      <c r="AT269" s="37">
        <v>0</v>
      </c>
      <c r="AU269" s="38">
        <f t="shared" si="116"/>
        <v>0</v>
      </c>
      <c r="AV269" s="37">
        <v>0</v>
      </c>
      <c r="AW269" s="66"/>
      <c r="AX269" s="37">
        <v>0</v>
      </c>
      <c r="AY269" s="37">
        <v>0</v>
      </c>
      <c r="AZ269" s="37">
        <v>0</v>
      </c>
      <c r="BA269" s="37">
        <v>0</v>
      </c>
      <c r="BB269" s="37">
        <v>0</v>
      </c>
      <c r="BC269" s="37">
        <v>0</v>
      </c>
      <c r="BD269" s="37">
        <v>0</v>
      </c>
      <c r="BE269" s="37">
        <v>0</v>
      </c>
      <c r="BF269" s="37">
        <v>0</v>
      </c>
      <c r="BG269" s="129">
        <f t="shared" si="118"/>
        <v>10</v>
      </c>
      <c r="BH269" s="75">
        <v>0</v>
      </c>
      <c r="BI269" s="75">
        <v>0</v>
      </c>
    </row>
    <row r="270" spans="1:61" s="1" customFormat="1" x14ac:dyDescent="0.3">
      <c r="A270" s="28" t="s">
        <v>70</v>
      </c>
      <c r="B270" s="28" t="s">
        <v>71</v>
      </c>
      <c r="C270" s="29" t="s">
        <v>90</v>
      </c>
      <c r="D270" s="29" t="s">
        <v>80</v>
      </c>
      <c r="E270" s="102">
        <v>290269</v>
      </c>
      <c r="F270" s="40">
        <v>4017.8</v>
      </c>
      <c r="G270" s="36"/>
      <c r="H270" s="29" t="s">
        <v>352</v>
      </c>
      <c r="I270" s="69"/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0</v>
      </c>
      <c r="R270" s="32">
        <v>0</v>
      </c>
      <c r="S270" s="32">
        <v>0</v>
      </c>
      <c r="T270" s="32">
        <v>0</v>
      </c>
      <c r="U270" s="33">
        <v>0</v>
      </c>
      <c r="V270" s="32">
        <v>0</v>
      </c>
      <c r="W270" s="32">
        <v>0</v>
      </c>
      <c r="X270" s="32">
        <v>0</v>
      </c>
      <c r="Y270" s="32">
        <v>0</v>
      </c>
      <c r="Z270" s="32">
        <v>0</v>
      </c>
      <c r="AA270" s="32">
        <v>0</v>
      </c>
      <c r="AB270" s="32">
        <v>0</v>
      </c>
      <c r="AC270" s="32">
        <v>0</v>
      </c>
      <c r="AD270" s="32">
        <v>0</v>
      </c>
      <c r="AE270" s="32">
        <v>0</v>
      </c>
      <c r="AF270" s="42">
        <v>0</v>
      </c>
      <c r="AG270" s="31">
        <f t="shared" si="107"/>
        <v>0</v>
      </c>
      <c r="AH270" s="25">
        <f>+(U270*5)/100</f>
        <v>0</v>
      </c>
      <c r="AI270" s="25">
        <f t="shared" si="108"/>
        <v>0</v>
      </c>
      <c r="AJ270" s="34">
        <v>0</v>
      </c>
      <c r="AK270" s="25">
        <v>0</v>
      </c>
      <c r="AL270" s="112">
        <f>(AH270*5)/100</f>
        <v>0</v>
      </c>
      <c r="AM270" s="25">
        <v>0</v>
      </c>
      <c r="AN270" s="36">
        <f t="shared" si="110"/>
        <v>0</v>
      </c>
      <c r="AO270" s="35">
        <f t="shared" si="111"/>
        <v>0</v>
      </c>
      <c r="AP270" s="30">
        <f t="shared" si="112"/>
        <v>0</v>
      </c>
      <c r="AQ270" s="107">
        <f t="shared" si="113"/>
        <v>0</v>
      </c>
      <c r="AR270" s="109" t="str">
        <f t="shared" si="114"/>
        <v/>
      </c>
      <c r="AS270" s="34">
        <f t="shared" si="115"/>
        <v>10</v>
      </c>
      <c r="AT270" s="37">
        <v>0</v>
      </c>
      <c r="AU270" s="38">
        <f t="shared" si="116"/>
        <v>0</v>
      </c>
      <c r="AV270" s="37">
        <v>0</v>
      </c>
      <c r="AW270" s="66"/>
      <c r="AX270" s="37">
        <v>0</v>
      </c>
      <c r="AY270" s="37">
        <v>0</v>
      </c>
      <c r="AZ270" s="37">
        <v>0</v>
      </c>
      <c r="BA270" s="37">
        <v>0</v>
      </c>
      <c r="BB270" s="37">
        <v>0</v>
      </c>
      <c r="BC270" s="37">
        <v>0</v>
      </c>
      <c r="BD270" s="37">
        <v>0</v>
      </c>
      <c r="BE270" s="37">
        <v>0</v>
      </c>
      <c r="BF270" s="37">
        <v>0</v>
      </c>
      <c r="BG270" s="129">
        <f t="shared" si="118"/>
        <v>10</v>
      </c>
      <c r="BH270" s="75">
        <v>0</v>
      </c>
      <c r="BI270" s="75">
        <v>0</v>
      </c>
    </row>
    <row r="271" spans="1:61" s="1" customFormat="1" x14ac:dyDescent="0.3">
      <c r="A271" s="28" t="s">
        <v>70</v>
      </c>
      <c r="B271" s="28" t="s">
        <v>71</v>
      </c>
      <c r="C271" s="29" t="s">
        <v>93</v>
      </c>
      <c r="D271" s="29" t="s">
        <v>80</v>
      </c>
      <c r="E271" s="102">
        <v>290269</v>
      </c>
      <c r="F271" s="40">
        <v>4017.8</v>
      </c>
      <c r="G271" s="36"/>
      <c r="H271" s="29" t="s">
        <v>352</v>
      </c>
      <c r="I271" s="69"/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0</v>
      </c>
      <c r="S271" s="32">
        <v>0</v>
      </c>
      <c r="T271" s="32">
        <v>0</v>
      </c>
      <c r="U271" s="33">
        <v>0</v>
      </c>
      <c r="V271" s="32">
        <v>0</v>
      </c>
      <c r="W271" s="32">
        <v>0</v>
      </c>
      <c r="X271" s="32">
        <v>0</v>
      </c>
      <c r="Y271" s="32">
        <v>0</v>
      </c>
      <c r="Z271" s="32">
        <v>0</v>
      </c>
      <c r="AA271" s="32">
        <v>0</v>
      </c>
      <c r="AB271" s="32">
        <v>0</v>
      </c>
      <c r="AC271" s="32">
        <v>0</v>
      </c>
      <c r="AD271" s="32">
        <v>0</v>
      </c>
      <c r="AE271" s="32">
        <v>0</v>
      </c>
      <c r="AF271" s="42">
        <v>0</v>
      </c>
      <c r="AG271" s="31">
        <f t="shared" si="107"/>
        <v>0</v>
      </c>
      <c r="AH271" s="25">
        <f>+(U271*5)/100</f>
        <v>0</v>
      </c>
      <c r="AI271" s="25">
        <f t="shared" si="108"/>
        <v>0</v>
      </c>
      <c r="AJ271" s="34">
        <v>0</v>
      </c>
      <c r="AK271" s="25">
        <v>0</v>
      </c>
      <c r="AL271" s="112">
        <f>(AH271*5)/100</f>
        <v>0</v>
      </c>
      <c r="AM271" s="25">
        <v>0</v>
      </c>
      <c r="AN271" s="36">
        <f t="shared" si="110"/>
        <v>0</v>
      </c>
      <c r="AO271" s="35">
        <f t="shared" si="111"/>
        <v>0</v>
      </c>
      <c r="AP271" s="30">
        <f t="shared" si="112"/>
        <v>0</v>
      </c>
      <c r="AQ271" s="107">
        <f t="shared" si="113"/>
        <v>0</v>
      </c>
      <c r="AR271" s="109" t="str">
        <f t="shared" si="114"/>
        <v/>
      </c>
      <c r="AS271" s="34">
        <f t="shared" si="115"/>
        <v>10</v>
      </c>
      <c r="AT271" s="37">
        <v>0</v>
      </c>
      <c r="AU271" s="38">
        <f t="shared" si="116"/>
        <v>0</v>
      </c>
      <c r="AV271" s="37">
        <v>0</v>
      </c>
      <c r="AW271" s="66"/>
      <c r="AX271" s="37">
        <v>0</v>
      </c>
      <c r="AY271" s="37">
        <v>0</v>
      </c>
      <c r="AZ271" s="37">
        <v>0</v>
      </c>
      <c r="BA271" s="37">
        <v>0</v>
      </c>
      <c r="BB271" s="37">
        <v>0</v>
      </c>
      <c r="BC271" s="37">
        <v>0</v>
      </c>
      <c r="BD271" s="37">
        <v>0</v>
      </c>
      <c r="BE271" s="37">
        <v>0</v>
      </c>
      <c r="BF271" s="37">
        <v>0</v>
      </c>
      <c r="BG271" s="129">
        <f t="shared" si="118"/>
        <v>10</v>
      </c>
      <c r="BH271" s="75">
        <v>0</v>
      </c>
      <c r="BI271" s="75">
        <v>0</v>
      </c>
    </row>
    <row r="272" spans="1:61" s="1" customFormat="1" ht="19.5" thickBot="1" x14ac:dyDescent="0.35">
      <c r="A272" s="57" t="s">
        <v>70</v>
      </c>
      <c r="B272" s="57" t="s">
        <v>71</v>
      </c>
      <c r="C272" s="58" t="s">
        <v>100</v>
      </c>
      <c r="D272" s="58" t="s">
        <v>80</v>
      </c>
      <c r="E272" s="105">
        <v>290269</v>
      </c>
      <c r="F272" s="123">
        <v>4017.8</v>
      </c>
      <c r="G272" s="79"/>
      <c r="H272" s="58" t="s">
        <v>352</v>
      </c>
      <c r="I272" s="71"/>
      <c r="J272" s="61">
        <v>0</v>
      </c>
      <c r="K272" s="61">
        <v>0</v>
      </c>
      <c r="L272" s="61">
        <v>0</v>
      </c>
      <c r="M272" s="61">
        <v>0</v>
      </c>
      <c r="N272" s="61">
        <v>0</v>
      </c>
      <c r="O272" s="61">
        <v>0</v>
      </c>
      <c r="P272" s="61">
        <v>0</v>
      </c>
      <c r="Q272" s="61">
        <v>0</v>
      </c>
      <c r="R272" s="61">
        <v>0</v>
      </c>
      <c r="S272" s="61">
        <v>0</v>
      </c>
      <c r="T272" s="61">
        <v>0</v>
      </c>
      <c r="U272" s="62">
        <v>0</v>
      </c>
      <c r="V272" s="61">
        <v>0</v>
      </c>
      <c r="W272" s="61">
        <v>0</v>
      </c>
      <c r="X272" s="61">
        <v>0</v>
      </c>
      <c r="Y272" s="61">
        <v>0</v>
      </c>
      <c r="Z272" s="61">
        <v>0</v>
      </c>
      <c r="AA272" s="61">
        <v>0</v>
      </c>
      <c r="AB272" s="61">
        <v>0</v>
      </c>
      <c r="AC272" s="61">
        <v>0</v>
      </c>
      <c r="AD272" s="61">
        <v>0</v>
      </c>
      <c r="AE272" s="61">
        <v>0</v>
      </c>
      <c r="AF272" s="61">
        <v>0</v>
      </c>
      <c r="AG272" s="60">
        <f t="shared" si="107"/>
        <v>0</v>
      </c>
      <c r="AH272" s="25">
        <f>+(U272*5)/100</f>
        <v>0</v>
      </c>
      <c r="AI272" s="27">
        <f t="shared" si="108"/>
        <v>0</v>
      </c>
      <c r="AJ272" s="63">
        <v>0</v>
      </c>
      <c r="AK272" s="27">
        <v>0</v>
      </c>
      <c r="AL272" s="112">
        <f>(AH272*5)/100</f>
        <v>0</v>
      </c>
      <c r="AM272" s="27">
        <v>0</v>
      </c>
      <c r="AN272" s="79">
        <f t="shared" si="110"/>
        <v>0</v>
      </c>
      <c r="AO272" s="78">
        <f t="shared" si="111"/>
        <v>0</v>
      </c>
      <c r="AP272" s="59">
        <f t="shared" si="112"/>
        <v>0</v>
      </c>
      <c r="AQ272" s="107">
        <f t="shared" si="113"/>
        <v>0</v>
      </c>
      <c r="AR272" s="109" t="str">
        <f t="shared" si="114"/>
        <v/>
      </c>
      <c r="AS272" s="63">
        <f t="shared" si="115"/>
        <v>10</v>
      </c>
      <c r="AT272" s="64">
        <v>0</v>
      </c>
      <c r="AU272" s="65">
        <f t="shared" si="116"/>
        <v>0</v>
      </c>
      <c r="AV272" s="64">
        <v>0</v>
      </c>
      <c r="AW272" s="80"/>
      <c r="AX272" s="64">
        <v>0</v>
      </c>
      <c r="AY272" s="64">
        <v>0</v>
      </c>
      <c r="AZ272" s="64">
        <v>0</v>
      </c>
      <c r="BA272" s="64">
        <v>0</v>
      </c>
      <c r="BB272" s="64">
        <v>0</v>
      </c>
      <c r="BC272" s="64">
        <v>0</v>
      </c>
      <c r="BD272" s="64">
        <v>0</v>
      </c>
      <c r="BE272" s="37">
        <v>0</v>
      </c>
      <c r="BF272" s="37">
        <v>0</v>
      </c>
      <c r="BG272" s="130">
        <f t="shared" si="118"/>
        <v>10</v>
      </c>
      <c r="BH272" s="76">
        <v>0</v>
      </c>
      <c r="BI272" s="76">
        <v>0</v>
      </c>
    </row>
    <row r="273" spans="2:56" x14ac:dyDescent="0.3"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AH273" s="117">
        <f>SUM(AH6:AH272)</f>
        <v>175603.67000000004</v>
      </c>
      <c r="AL273" s="116">
        <f>SUM(AL6:AL272)</f>
        <v>7333.2060999999976</v>
      </c>
      <c r="BD273" s="15"/>
    </row>
    <row r="274" spans="2:56" x14ac:dyDescent="0.3">
      <c r="BD274" s="15"/>
    </row>
    <row r="275" spans="2:56" ht="19.5" thickBot="1" x14ac:dyDescent="0.35">
      <c r="BD275" s="15"/>
    </row>
    <row r="276" spans="2:56" ht="63" x14ac:dyDescent="0.3">
      <c r="B276" s="133" t="s">
        <v>500</v>
      </c>
      <c r="C276" s="134" t="s">
        <v>497</v>
      </c>
      <c r="D276" s="135" t="s">
        <v>504</v>
      </c>
    </row>
    <row r="277" spans="2:56" x14ac:dyDescent="0.3">
      <c r="B277" s="136" t="s">
        <v>495</v>
      </c>
      <c r="C277" s="136" t="s">
        <v>496</v>
      </c>
      <c r="D277" s="137">
        <v>165</v>
      </c>
    </row>
    <row r="278" spans="2:56" x14ac:dyDescent="0.3">
      <c r="B278" s="136" t="s">
        <v>498</v>
      </c>
      <c r="C278" s="136" t="s">
        <v>501</v>
      </c>
      <c r="D278" s="137">
        <v>85</v>
      </c>
    </row>
    <row r="279" spans="2:56" x14ac:dyDescent="0.3">
      <c r="B279" s="136" t="s">
        <v>499</v>
      </c>
      <c r="C279" s="136" t="s">
        <v>502</v>
      </c>
      <c r="D279" s="137">
        <v>12</v>
      </c>
    </row>
    <row r="280" spans="2:56" x14ac:dyDescent="0.3">
      <c r="B280" s="12"/>
      <c r="C280" s="139" t="s">
        <v>503</v>
      </c>
      <c r="D280" s="140">
        <f>SUM(D277:D279)</f>
        <v>262</v>
      </c>
    </row>
  </sheetData>
  <mergeCells count="10">
    <mergeCell ref="A1:BI1"/>
    <mergeCell ref="E4:G4"/>
    <mergeCell ref="H4:I4"/>
    <mergeCell ref="J4:T4"/>
    <mergeCell ref="V4:AG4"/>
    <mergeCell ref="AI4:AK4"/>
    <mergeCell ref="AV4:AW4"/>
    <mergeCell ref="AX4:BC4"/>
    <mergeCell ref="BD4:BF4"/>
    <mergeCell ref="BH4:BI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2"/>
  <sheetViews>
    <sheetView topLeftCell="A7" workbookViewId="0">
      <selection activeCell="G10" sqref="C10:G10"/>
    </sheetView>
  </sheetViews>
  <sheetFormatPr baseColWidth="10" defaultRowHeight="18.75" x14ac:dyDescent="0.3"/>
  <cols>
    <col min="2" max="2" width="21.5" customWidth="1"/>
    <col min="3" max="3" width="9.3984375" customWidth="1"/>
    <col min="4" max="4" width="10" customWidth="1"/>
    <col min="5" max="5" width="9.09765625" customWidth="1"/>
    <col min="6" max="6" width="8.69921875" customWidth="1"/>
    <col min="7" max="7" width="12.796875" customWidth="1"/>
    <col min="9" max="9" width="14.09765625" customWidth="1"/>
  </cols>
  <sheetData>
    <row r="1" spans="2:10" ht="37.5" x14ac:dyDescent="0.3">
      <c r="I1" s="90" t="s">
        <v>471</v>
      </c>
      <c r="J1" s="89" t="s">
        <v>472</v>
      </c>
    </row>
    <row r="2" spans="2:10" x14ac:dyDescent="0.3">
      <c r="I2" t="s">
        <v>473</v>
      </c>
      <c r="J2">
        <v>96</v>
      </c>
    </row>
    <row r="3" spans="2:10" x14ac:dyDescent="0.3">
      <c r="I3" t="s">
        <v>474</v>
      </c>
      <c r="J3">
        <v>119</v>
      </c>
    </row>
    <row r="4" spans="2:10" x14ac:dyDescent="0.3">
      <c r="I4" t="s">
        <v>470</v>
      </c>
      <c r="J4">
        <v>47</v>
      </c>
    </row>
    <row r="5" spans="2:10" x14ac:dyDescent="0.3">
      <c r="I5" t="s">
        <v>475</v>
      </c>
      <c r="J5">
        <f>SUM(J2:J4)</f>
        <v>262</v>
      </c>
    </row>
    <row r="7" spans="2:10" ht="86.25" customHeight="1" x14ac:dyDescent="0.3">
      <c r="B7" s="154" t="s">
        <v>478</v>
      </c>
      <c r="C7" s="154"/>
      <c r="D7" s="154"/>
      <c r="E7" s="154"/>
      <c r="F7" s="154"/>
      <c r="G7" s="154"/>
      <c r="H7" s="154"/>
    </row>
    <row r="9" spans="2:10" s="93" customFormat="1" ht="51" x14ac:dyDescent="0.2">
      <c r="B9" s="91" t="s">
        <v>476</v>
      </c>
      <c r="C9" s="91" t="s">
        <v>446</v>
      </c>
      <c r="D9" s="91" t="s">
        <v>378</v>
      </c>
      <c r="E9" s="91" t="s">
        <v>447</v>
      </c>
      <c r="F9" s="91" t="s">
        <v>449</v>
      </c>
      <c r="G9" s="91" t="s">
        <v>418</v>
      </c>
      <c r="H9" s="120" t="s">
        <v>494</v>
      </c>
      <c r="I9" s="91" t="s">
        <v>482</v>
      </c>
      <c r="J9" s="91" t="s">
        <v>481</v>
      </c>
    </row>
    <row r="10" spans="2:10" x14ac:dyDescent="0.3">
      <c r="B10" s="88" t="s">
        <v>37</v>
      </c>
      <c r="C10" s="94">
        <v>10</v>
      </c>
      <c r="D10" s="94">
        <v>10</v>
      </c>
      <c r="E10" s="94">
        <v>8</v>
      </c>
      <c r="F10" s="94">
        <v>3</v>
      </c>
      <c r="G10" s="94">
        <v>10</v>
      </c>
      <c r="H10" s="95">
        <f t="shared" ref="H10:H73" si="0">SUM(C10:G10)</f>
        <v>41</v>
      </c>
    </row>
    <row r="11" spans="2:10" x14ac:dyDescent="0.3">
      <c r="B11" s="88" t="s">
        <v>55</v>
      </c>
      <c r="C11" s="94">
        <v>10</v>
      </c>
      <c r="D11" s="94">
        <v>3</v>
      </c>
      <c r="E11" s="94">
        <v>8</v>
      </c>
      <c r="F11" s="94">
        <v>10</v>
      </c>
      <c r="G11" s="94">
        <v>10</v>
      </c>
      <c r="H11" s="95">
        <f t="shared" si="0"/>
        <v>41</v>
      </c>
    </row>
    <row r="12" spans="2:10" x14ac:dyDescent="0.3">
      <c r="B12" s="88" t="s">
        <v>77</v>
      </c>
      <c r="C12" s="94">
        <v>10</v>
      </c>
      <c r="D12" s="94">
        <v>3</v>
      </c>
      <c r="E12" s="94">
        <v>8</v>
      </c>
      <c r="F12" s="94">
        <v>10</v>
      </c>
      <c r="G12" s="94">
        <v>10</v>
      </c>
      <c r="H12" s="95">
        <f t="shared" si="0"/>
        <v>41</v>
      </c>
    </row>
    <row r="13" spans="2:10" x14ac:dyDescent="0.3">
      <c r="B13" s="88" t="s">
        <v>83</v>
      </c>
      <c r="C13" s="94">
        <v>10</v>
      </c>
      <c r="D13" s="94">
        <v>3</v>
      </c>
      <c r="E13" s="94">
        <v>8</v>
      </c>
      <c r="F13" s="94">
        <v>10</v>
      </c>
      <c r="G13" s="94">
        <v>10</v>
      </c>
      <c r="H13" s="95">
        <f t="shared" si="0"/>
        <v>41</v>
      </c>
    </row>
    <row r="14" spans="2:10" x14ac:dyDescent="0.3">
      <c r="B14" s="88" t="s">
        <v>85</v>
      </c>
      <c r="C14" s="94">
        <v>10</v>
      </c>
      <c r="D14" s="94">
        <v>3</v>
      </c>
      <c r="E14" s="94">
        <v>8</v>
      </c>
      <c r="F14" s="94">
        <v>10</v>
      </c>
      <c r="G14" s="94">
        <v>10</v>
      </c>
      <c r="H14" s="95">
        <f t="shared" si="0"/>
        <v>41</v>
      </c>
    </row>
    <row r="15" spans="2:10" x14ac:dyDescent="0.3">
      <c r="B15" s="88" t="s">
        <v>102</v>
      </c>
      <c r="C15" s="94">
        <v>10</v>
      </c>
      <c r="D15" s="94">
        <v>3</v>
      </c>
      <c r="E15" s="94">
        <v>8</v>
      </c>
      <c r="F15" s="94">
        <v>10</v>
      </c>
      <c r="G15" s="94">
        <v>10</v>
      </c>
      <c r="H15" s="95">
        <f t="shared" si="0"/>
        <v>41</v>
      </c>
    </row>
    <row r="16" spans="2:10" x14ac:dyDescent="0.3">
      <c r="B16" s="88" t="s">
        <v>40</v>
      </c>
      <c r="C16" s="94">
        <v>10</v>
      </c>
      <c r="D16" s="94">
        <v>10</v>
      </c>
      <c r="E16" s="94">
        <v>8</v>
      </c>
      <c r="F16" s="94">
        <v>0</v>
      </c>
      <c r="G16" s="94">
        <v>10</v>
      </c>
      <c r="H16" s="95">
        <f t="shared" si="0"/>
        <v>38</v>
      </c>
    </row>
    <row r="17" spans="2:8" x14ac:dyDescent="0.3">
      <c r="B17" s="88" t="s">
        <v>50</v>
      </c>
      <c r="C17" s="94">
        <v>10</v>
      </c>
      <c r="D17" s="94">
        <v>3</v>
      </c>
      <c r="E17" s="94">
        <v>5</v>
      </c>
      <c r="F17" s="94">
        <v>10</v>
      </c>
      <c r="G17" s="94">
        <v>10</v>
      </c>
      <c r="H17" s="95">
        <f t="shared" si="0"/>
        <v>38</v>
      </c>
    </row>
    <row r="18" spans="2:8" x14ac:dyDescent="0.3">
      <c r="B18" s="88" t="s">
        <v>138</v>
      </c>
      <c r="C18" s="94">
        <v>10</v>
      </c>
      <c r="D18" s="94">
        <v>3</v>
      </c>
      <c r="E18" s="94">
        <v>5</v>
      </c>
      <c r="F18" s="94">
        <v>10</v>
      </c>
      <c r="G18" s="94">
        <v>10</v>
      </c>
      <c r="H18" s="95">
        <f t="shared" si="0"/>
        <v>38</v>
      </c>
    </row>
    <row r="19" spans="2:8" x14ac:dyDescent="0.3">
      <c r="B19" s="88" t="s">
        <v>136</v>
      </c>
      <c r="C19" s="94">
        <v>8</v>
      </c>
      <c r="D19" s="94">
        <v>3</v>
      </c>
      <c r="E19" s="94">
        <v>8</v>
      </c>
      <c r="F19" s="94">
        <v>8</v>
      </c>
      <c r="G19" s="94">
        <v>10</v>
      </c>
      <c r="H19" s="95">
        <f t="shared" si="0"/>
        <v>37</v>
      </c>
    </row>
    <row r="20" spans="2:8" x14ac:dyDescent="0.3">
      <c r="B20" s="88" t="s">
        <v>59</v>
      </c>
      <c r="C20" s="94">
        <v>10</v>
      </c>
      <c r="D20" s="94">
        <v>3</v>
      </c>
      <c r="E20" s="94">
        <v>8</v>
      </c>
      <c r="F20" s="94">
        <v>10</v>
      </c>
      <c r="G20" s="94">
        <v>5</v>
      </c>
      <c r="H20" s="95">
        <f t="shared" si="0"/>
        <v>36</v>
      </c>
    </row>
    <row r="21" spans="2:8" x14ac:dyDescent="0.3">
      <c r="B21" s="88" t="s">
        <v>80</v>
      </c>
      <c r="C21" s="94">
        <v>10</v>
      </c>
      <c r="D21" s="94">
        <v>3</v>
      </c>
      <c r="E21" s="94">
        <v>8</v>
      </c>
      <c r="F21" s="94">
        <v>10</v>
      </c>
      <c r="G21" s="94">
        <v>5</v>
      </c>
      <c r="H21" s="95">
        <f t="shared" si="0"/>
        <v>36</v>
      </c>
    </row>
    <row r="22" spans="2:8" x14ac:dyDescent="0.3">
      <c r="B22" s="88" t="s">
        <v>220</v>
      </c>
      <c r="C22" s="94">
        <v>10</v>
      </c>
      <c r="D22" s="94">
        <v>5</v>
      </c>
      <c r="E22" s="94">
        <v>8</v>
      </c>
      <c r="F22" s="94">
        <v>3</v>
      </c>
      <c r="G22" s="94">
        <v>10</v>
      </c>
      <c r="H22" s="95">
        <f t="shared" si="0"/>
        <v>36</v>
      </c>
    </row>
    <row r="23" spans="2:8" x14ac:dyDescent="0.3">
      <c r="B23" s="88" t="s">
        <v>233</v>
      </c>
      <c r="C23" s="94">
        <v>10</v>
      </c>
      <c r="D23" s="94">
        <v>8</v>
      </c>
      <c r="E23" s="94">
        <v>8</v>
      </c>
      <c r="F23" s="94">
        <v>0</v>
      </c>
      <c r="G23" s="94">
        <v>10</v>
      </c>
      <c r="H23" s="95">
        <f t="shared" si="0"/>
        <v>36</v>
      </c>
    </row>
    <row r="24" spans="2:8" x14ac:dyDescent="0.3">
      <c r="B24" s="88" t="s">
        <v>82</v>
      </c>
      <c r="C24" s="94">
        <v>10</v>
      </c>
      <c r="D24" s="94">
        <v>3</v>
      </c>
      <c r="E24" s="94">
        <v>8</v>
      </c>
      <c r="F24" s="94">
        <v>5</v>
      </c>
      <c r="G24" s="94">
        <v>10</v>
      </c>
      <c r="H24" s="95">
        <f t="shared" si="0"/>
        <v>36</v>
      </c>
    </row>
    <row r="25" spans="2:8" x14ac:dyDescent="0.3">
      <c r="B25" s="88" t="s">
        <v>99</v>
      </c>
      <c r="C25" s="94">
        <v>10</v>
      </c>
      <c r="D25" s="94">
        <v>3</v>
      </c>
      <c r="E25" s="94">
        <v>8</v>
      </c>
      <c r="F25" s="94">
        <v>10</v>
      </c>
      <c r="G25" s="94">
        <v>5</v>
      </c>
      <c r="H25" s="95">
        <f t="shared" si="0"/>
        <v>36</v>
      </c>
    </row>
    <row r="26" spans="2:8" x14ac:dyDescent="0.3">
      <c r="B26" s="88" t="s">
        <v>104</v>
      </c>
      <c r="C26" s="94">
        <v>10</v>
      </c>
      <c r="D26" s="94">
        <v>3</v>
      </c>
      <c r="E26" s="94">
        <v>8</v>
      </c>
      <c r="F26" s="94">
        <v>10</v>
      </c>
      <c r="G26" s="94">
        <v>5</v>
      </c>
      <c r="H26" s="95">
        <f t="shared" si="0"/>
        <v>36</v>
      </c>
    </row>
    <row r="27" spans="2:8" x14ac:dyDescent="0.3">
      <c r="B27" s="88" t="s">
        <v>268</v>
      </c>
      <c r="C27" s="94">
        <v>10</v>
      </c>
      <c r="D27" s="94">
        <v>3</v>
      </c>
      <c r="E27" s="94">
        <v>8</v>
      </c>
      <c r="F27" s="94">
        <v>10</v>
      </c>
      <c r="G27" s="94">
        <v>5</v>
      </c>
      <c r="H27" s="95">
        <f t="shared" si="0"/>
        <v>36</v>
      </c>
    </row>
    <row r="28" spans="2:8" x14ac:dyDescent="0.3">
      <c r="B28" s="88" t="s">
        <v>53</v>
      </c>
      <c r="C28" s="94">
        <v>10</v>
      </c>
      <c r="D28" s="94">
        <v>3</v>
      </c>
      <c r="E28" s="94">
        <v>8</v>
      </c>
      <c r="F28" s="94">
        <v>3</v>
      </c>
      <c r="G28" s="94">
        <v>10</v>
      </c>
      <c r="H28" s="95">
        <f t="shared" si="0"/>
        <v>34</v>
      </c>
    </row>
    <row r="29" spans="2:8" x14ac:dyDescent="0.3">
      <c r="B29" s="88" t="s">
        <v>67</v>
      </c>
      <c r="C29" s="94">
        <v>10</v>
      </c>
      <c r="D29" s="94">
        <v>3</v>
      </c>
      <c r="E29" s="94">
        <v>8</v>
      </c>
      <c r="F29" s="94">
        <v>3</v>
      </c>
      <c r="G29" s="94">
        <v>10</v>
      </c>
      <c r="H29" s="95">
        <f t="shared" si="0"/>
        <v>34</v>
      </c>
    </row>
    <row r="30" spans="2:8" x14ac:dyDescent="0.3">
      <c r="B30" s="88" t="s">
        <v>174</v>
      </c>
      <c r="C30" s="94">
        <v>10</v>
      </c>
      <c r="D30" s="94">
        <v>3</v>
      </c>
      <c r="E30" s="94">
        <v>8</v>
      </c>
      <c r="F30" s="94">
        <v>3</v>
      </c>
      <c r="G30" s="94">
        <v>10</v>
      </c>
      <c r="H30" s="95">
        <f t="shared" si="0"/>
        <v>34</v>
      </c>
    </row>
    <row r="31" spans="2:8" x14ac:dyDescent="0.3">
      <c r="B31" s="88" t="s">
        <v>75</v>
      </c>
      <c r="C31" s="94">
        <v>10</v>
      </c>
      <c r="D31" s="94">
        <v>3</v>
      </c>
      <c r="E31" s="94">
        <v>8</v>
      </c>
      <c r="F31" s="94">
        <v>3</v>
      </c>
      <c r="G31" s="94">
        <v>10</v>
      </c>
      <c r="H31" s="95">
        <f t="shared" si="0"/>
        <v>34</v>
      </c>
    </row>
    <row r="32" spans="2:8" x14ac:dyDescent="0.3">
      <c r="B32" s="88" t="s">
        <v>95</v>
      </c>
      <c r="C32" s="94">
        <v>10</v>
      </c>
      <c r="D32" s="94">
        <v>3</v>
      </c>
      <c r="E32" s="94">
        <v>8</v>
      </c>
      <c r="F32" s="94">
        <v>8</v>
      </c>
      <c r="G32" s="94">
        <v>5</v>
      </c>
      <c r="H32" s="95">
        <f t="shared" si="0"/>
        <v>34</v>
      </c>
    </row>
    <row r="33" spans="2:8" x14ac:dyDescent="0.3">
      <c r="B33" s="88" t="s">
        <v>97</v>
      </c>
      <c r="C33" s="94">
        <v>10</v>
      </c>
      <c r="D33" s="94">
        <v>3</v>
      </c>
      <c r="E33" s="94">
        <v>8</v>
      </c>
      <c r="F33" s="94">
        <v>3</v>
      </c>
      <c r="G33" s="94">
        <v>10</v>
      </c>
      <c r="H33" s="95">
        <f t="shared" si="0"/>
        <v>34</v>
      </c>
    </row>
    <row r="34" spans="2:8" x14ac:dyDescent="0.3">
      <c r="B34" s="88" t="s">
        <v>47</v>
      </c>
      <c r="C34" s="94">
        <v>10</v>
      </c>
      <c r="D34" s="94">
        <v>5</v>
      </c>
      <c r="E34" s="94">
        <v>8</v>
      </c>
      <c r="F34" s="94">
        <v>0</v>
      </c>
      <c r="G34" s="94">
        <v>10</v>
      </c>
      <c r="H34" s="95">
        <f t="shared" si="0"/>
        <v>33</v>
      </c>
    </row>
    <row r="35" spans="2:8" x14ac:dyDescent="0.3">
      <c r="B35" s="88" t="s">
        <v>56</v>
      </c>
      <c r="C35" s="94">
        <v>10</v>
      </c>
      <c r="D35" s="94">
        <v>5</v>
      </c>
      <c r="E35" s="94">
        <v>8</v>
      </c>
      <c r="F35" s="94">
        <v>0</v>
      </c>
      <c r="G35" s="94">
        <v>10</v>
      </c>
      <c r="H35" s="95">
        <f t="shared" si="0"/>
        <v>33</v>
      </c>
    </row>
    <row r="36" spans="2:8" x14ac:dyDescent="0.3">
      <c r="B36" s="88" t="s">
        <v>62</v>
      </c>
      <c r="C36" s="94">
        <v>10</v>
      </c>
      <c r="D36" s="94">
        <v>5</v>
      </c>
      <c r="E36" s="94">
        <v>8</v>
      </c>
      <c r="F36" s="94">
        <v>0</v>
      </c>
      <c r="G36" s="94">
        <v>10</v>
      </c>
      <c r="H36" s="95">
        <f t="shared" si="0"/>
        <v>33</v>
      </c>
    </row>
    <row r="37" spans="2:8" x14ac:dyDescent="0.3">
      <c r="B37" s="88" t="s">
        <v>63</v>
      </c>
      <c r="C37" s="94">
        <v>10</v>
      </c>
      <c r="D37" s="94">
        <v>5</v>
      </c>
      <c r="E37" s="94">
        <v>8</v>
      </c>
      <c r="F37" s="94">
        <v>0</v>
      </c>
      <c r="G37" s="94">
        <v>10</v>
      </c>
      <c r="H37" s="95">
        <f t="shared" si="0"/>
        <v>33</v>
      </c>
    </row>
    <row r="38" spans="2:8" x14ac:dyDescent="0.3">
      <c r="B38" s="88" t="s">
        <v>304</v>
      </c>
      <c r="C38" s="94">
        <v>10</v>
      </c>
      <c r="D38" s="94">
        <v>10</v>
      </c>
      <c r="E38" s="94">
        <v>8</v>
      </c>
      <c r="F38" s="94">
        <v>0</v>
      </c>
      <c r="G38" s="94">
        <v>5</v>
      </c>
      <c r="H38" s="95">
        <f t="shared" si="0"/>
        <v>33</v>
      </c>
    </row>
    <row r="39" spans="2:8" x14ac:dyDescent="0.3">
      <c r="B39" s="88" t="s">
        <v>163</v>
      </c>
      <c r="C39" s="94">
        <v>10</v>
      </c>
      <c r="D39" s="94">
        <v>5</v>
      </c>
      <c r="E39" s="94">
        <v>8</v>
      </c>
      <c r="F39" s="94">
        <v>0</v>
      </c>
      <c r="G39" s="94">
        <v>10</v>
      </c>
      <c r="H39" s="95">
        <f t="shared" si="0"/>
        <v>33</v>
      </c>
    </row>
    <row r="40" spans="2:8" x14ac:dyDescent="0.3">
      <c r="B40" s="88" t="s">
        <v>173</v>
      </c>
      <c r="C40" s="94">
        <v>10</v>
      </c>
      <c r="D40" s="94">
        <v>5</v>
      </c>
      <c r="E40" s="94">
        <v>8</v>
      </c>
      <c r="F40" s="94">
        <v>0</v>
      </c>
      <c r="G40" s="94">
        <v>10</v>
      </c>
      <c r="H40" s="95">
        <f t="shared" si="0"/>
        <v>33</v>
      </c>
    </row>
    <row r="41" spans="2:8" x14ac:dyDescent="0.3">
      <c r="B41" s="88" t="s">
        <v>177</v>
      </c>
      <c r="C41" s="94">
        <v>10</v>
      </c>
      <c r="D41" s="94">
        <v>8</v>
      </c>
      <c r="E41" s="94">
        <v>5</v>
      </c>
      <c r="F41" s="94">
        <v>0</v>
      </c>
      <c r="G41" s="94">
        <v>10</v>
      </c>
      <c r="H41" s="95">
        <f t="shared" si="0"/>
        <v>33</v>
      </c>
    </row>
    <row r="42" spans="2:8" x14ac:dyDescent="0.3">
      <c r="B42" s="88" t="s">
        <v>178</v>
      </c>
      <c r="C42" s="94">
        <v>10</v>
      </c>
      <c r="D42" s="94">
        <v>5</v>
      </c>
      <c r="E42" s="94">
        <v>8</v>
      </c>
      <c r="F42" s="94">
        <v>0</v>
      </c>
      <c r="G42" s="94">
        <v>10</v>
      </c>
      <c r="H42" s="95">
        <f t="shared" si="0"/>
        <v>33</v>
      </c>
    </row>
    <row r="43" spans="2:8" x14ac:dyDescent="0.3">
      <c r="B43" s="88" t="s">
        <v>190</v>
      </c>
      <c r="C43" s="94">
        <v>10</v>
      </c>
      <c r="D43" s="94">
        <v>5</v>
      </c>
      <c r="E43" s="94">
        <v>8</v>
      </c>
      <c r="F43" s="94">
        <v>0</v>
      </c>
      <c r="G43" s="94">
        <v>10</v>
      </c>
      <c r="H43" s="95">
        <f t="shared" si="0"/>
        <v>33</v>
      </c>
    </row>
    <row r="44" spans="2:8" x14ac:dyDescent="0.3">
      <c r="B44" s="88" t="s">
        <v>196</v>
      </c>
      <c r="C44" s="94">
        <v>10</v>
      </c>
      <c r="D44" s="94">
        <v>5</v>
      </c>
      <c r="E44" s="94">
        <v>8</v>
      </c>
      <c r="F44" s="94">
        <v>0</v>
      </c>
      <c r="G44" s="94">
        <v>10</v>
      </c>
      <c r="H44" s="95">
        <f t="shared" si="0"/>
        <v>33</v>
      </c>
    </row>
    <row r="45" spans="2:8" x14ac:dyDescent="0.3">
      <c r="B45" s="88" t="s">
        <v>222</v>
      </c>
      <c r="C45" s="94">
        <v>10</v>
      </c>
      <c r="D45" s="94">
        <v>5</v>
      </c>
      <c r="E45" s="94">
        <v>8</v>
      </c>
      <c r="F45" s="94">
        <v>0</v>
      </c>
      <c r="G45" s="94">
        <v>10</v>
      </c>
      <c r="H45" s="95">
        <f t="shared" si="0"/>
        <v>33</v>
      </c>
    </row>
    <row r="46" spans="2:8" x14ac:dyDescent="0.3">
      <c r="B46" s="88" t="s">
        <v>238</v>
      </c>
      <c r="C46" s="94">
        <v>10</v>
      </c>
      <c r="D46" s="94">
        <v>3</v>
      </c>
      <c r="E46" s="94">
        <v>5</v>
      </c>
      <c r="F46" s="94">
        <v>10</v>
      </c>
      <c r="G46" s="94">
        <v>5</v>
      </c>
      <c r="H46" s="95">
        <f t="shared" si="0"/>
        <v>33</v>
      </c>
    </row>
    <row r="47" spans="2:8" x14ac:dyDescent="0.3">
      <c r="B47" s="88" t="s">
        <v>234</v>
      </c>
      <c r="C47" s="94">
        <v>10</v>
      </c>
      <c r="D47" s="94">
        <v>5</v>
      </c>
      <c r="E47" s="94">
        <v>8</v>
      </c>
      <c r="F47" s="94">
        <v>0</v>
      </c>
      <c r="G47" s="94">
        <v>10</v>
      </c>
      <c r="H47" s="95">
        <f t="shared" si="0"/>
        <v>33</v>
      </c>
    </row>
    <row r="48" spans="2:8" x14ac:dyDescent="0.3">
      <c r="B48" s="88" t="s">
        <v>89</v>
      </c>
      <c r="C48" s="94">
        <v>10</v>
      </c>
      <c r="D48" s="94">
        <v>3</v>
      </c>
      <c r="E48" s="94">
        <v>5</v>
      </c>
      <c r="F48" s="94">
        <v>10</v>
      </c>
      <c r="G48" s="94">
        <v>5</v>
      </c>
      <c r="H48" s="95">
        <f t="shared" si="0"/>
        <v>33</v>
      </c>
    </row>
    <row r="49" spans="2:8" x14ac:dyDescent="0.3">
      <c r="B49" s="88" t="s">
        <v>342</v>
      </c>
      <c r="C49" s="94">
        <v>10</v>
      </c>
      <c r="D49" s="94">
        <v>5</v>
      </c>
      <c r="E49" s="94">
        <v>8</v>
      </c>
      <c r="F49" s="94">
        <v>0</v>
      </c>
      <c r="G49" s="94">
        <v>10</v>
      </c>
      <c r="H49" s="95">
        <f t="shared" si="0"/>
        <v>33</v>
      </c>
    </row>
    <row r="50" spans="2:8" x14ac:dyDescent="0.3">
      <c r="B50" s="88" t="s">
        <v>337</v>
      </c>
      <c r="C50" s="94">
        <v>10</v>
      </c>
      <c r="D50" s="94">
        <v>5</v>
      </c>
      <c r="E50" s="94">
        <v>8</v>
      </c>
      <c r="F50" s="94">
        <v>0</v>
      </c>
      <c r="G50" s="94">
        <v>10</v>
      </c>
      <c r="H50" s="95">
        <f t="shared" si="0"/>
        <v>33</v>
      </c>
    </row>
    <row r="51" spans="2:8" x14ac:dyDescent="0.3">
      <c r="B51" s="88" t="s">
        <v>339</v>
      </c>
      <c r="C51" s="94">
        <v>10</v>
      </c>
      <c r="D51" s="94">
        <v>5</v>
      </c>
      <c r="E51" s="94">
        <v>8</v>
      </c>
      <c r="F51" s="94">
        <v>0</v>
      </c>
      <c r="G51" s="94">
        <v>10</v>
      </c>
      <c r="H51" s="95">
        <f t="shared" si="0"/>
        <v>33</v>
      </c>
    </row>
    <row r="52" spans="2:8" x14ac:dyDescent="0.3">
      <c r="B52" s="88" t="s">
        <v>126</v>
      </c>
      <c r="C52" s="94">
        <v>10</v>
      </c>
      <c r="D52" s="94">
        <v>10</v>
      </c>
      <c r="E52" s="94">
        <v>8</v>
      </c>
      <c r="F52" s="94">
        <v>0</v>
      </c>
      <c r="G52" s="94">
        <v>5</v>
      </c>
      <c r="H52" s="95">
        <f t="shared" si="0"/>
        <v>33</v>
      </c>
    </row>
    <row r="53" spans="2:8" x14ac:dyDescent="0.3">
      <c r="B53" s="88" t="s">
        <v>139</v>
      </c>
      <c r="C53" s="94">
        <v>10</v>
      </c>
      <c r="D53" s="94">
        <v>5</v>
      </c>
      <c r="E53" s="94">
        <v>8</v>
      </c>
      <c r="F53" s="94">
        <v>0</v>
      </c>
      <c r="G53" s="94">
        <v>10</v>
      </c>
      <c r="H53" s="95">
        <f t="shared" si="0"/>
        <v>33</v>
      </c>
    </row>
    <row r="54" spans="2:8" x14ac:dyDescent="0.3">
      <c r="B54" s="88" t="s">
        <v>148</v>
      </c>
      <c r="C54" s="94">
        <v>10</v>
      </c>
      <c r="D54" s="94">
        <v>5</v>
      </c>
      <c r="E54" s="94">
        <v>8</v>
      </c>
      <c r="F54" s="94">
        <v>0</v>
      </c>
      <c r="G54" s="94">
        <v>10</v>
      </c>
      <c r="H54" s="95">
        <f t="shared" si="0"/>
        <v>33</v>
      </c>
    </row>
    <row r="55" spans="2:8" x14ac:dyDescent="0.3">
      <c r="B55" s="88" t="s">
        <v>260</v>
      </c>
      <c r="C55" s="94">
        <v>10</v>
      </c>
      <c r="D55" s="94">
        <v>5</v>
      </c>
      <c r="E55" s="94">
        <v>8</v>
      </c>
      <c r="F55" s="94">
        <v>0</v>
      </c>
      <c r="G55" s="94">
        <v>10</v>
      </c>
      <c r="H55" s="95">
        <f t="shared" si="0"/>
        <v>33</v>
      </c>
    </row>
    <row r="56" spans="2:8" x14ac:dyDescent="0.3">
      <c r="B56" s="88" t="s">
        <v>249</v>
      </c>
      <c r="C56" s="94">
        <v>10</v>
      </c>
      <c r="D56" s="94">
        <v>5</v>
      </c>
      <c r="E56" s="94">
        <v>8</v>
      </c>
      <c r="F56" s="94">
        <v>0</v>
      </c>
      <c r="G56" s="94">
        <v>10</v>
      </c>
      <c r="H56" s="95">
        <f t="shared" si="0"/>
        <v>33</v>
      </c>
    </row>
    <row r="57" spans="2:8" x14ac:dyDescent="0.3">
      <c r="B57" s="88" t="s">
        <v>117</v>
      </c>
      <c r="C57" s="94">
        <v>10</v>
      </c>
      <c r="D57" s="94">
        <v>5</v>
      </c>
      <c r="E57" s="94">
        <v>8</v>
      </c>
      <c r="F57" s="94">
        <v>3</v>
      </c>
      <c r="G57" s="94">
        <v>5</v>
      </c>
      <c r="H57" s="96">
        <f t="shared" si="0"/>
        <v>31</v>
      </c>
    </row>
    <row r="58" spans="2:8" x14ac:dyDescent="0.3">
      <c r="B58" s="88" t="s">
        <v>273</v>
      </c>
      <c r="C58" s="94">
        <v>10</v>
      </c>
      <c r="D58" s="94">
        <v>8</v>
      </c>
      <c r="E58" s="94">
        <v>5</v>
      </c>
      <c r="F58" s="94">
        <v>8</v>
      </c>
      <c r="G58" s="94">
        <v>0</v>
      </c>
      <c r="H58" s="96">
        <f t="shared" si="0"/>
        <v>31</v>
      </c>
    </row>
    <row r="59" spans="2:8" x14ac:dyDescent="0.3">
      <c r="B59" s="88" t="s">
        <v>288</v>
      </c>
      <c r="C59" s="94">
        <v>10</v>
      </c>
      <c r="D59" s="94">
        <v>3</v>
      </c>
      <c r="E59" s="94">
        <v>5</v>
      </c>
      <c r="F59" s="94">
        <v>3</v>
      </c>
      <c r="G59" s="94">
        <v>10</v>
      </c>
      <c r="H59" s="96">
        <f t="shared" si="0"/>
        <v>31</v>
      </c>
    </row>
    <row r="60" spans="2:8" x14ac:dyDescent="0.3">
      <c r="B60" s="88" t="s">
        <v>293</v>
      </c>
      <c r="C60" s="94">
        <v>10</v>
      </c>
      <c r="D60" s="94">
        <v>3</v>
      </c>
      <c r="E60" s="94">
        <v>8</v>
      </c>
      <c r="F60" s="94">
        <v>0</v>
      </c>
      <c r="G60" s="94">
        <v>10</v>
      </c>
      <c r="H60" s="96">
        <f t="shared" si="0"/>
        <v>31</v>
      </c>
    </row>
    <row r="61" spans="2:8" x14ac:dyDescent="0.3">
      <c r="B61" s="88" t="s">
        <v>286</v>
      </c>
      <c r="C61" s="94">
        <v>10</v>
      </c>
      <c r="D61" s="94">
        <v>8</v>
      </c>
      <c r="E61" s="94">
        <v>8</v>
      </c>
      <c r="F61" s="94">
        <v>0</v>
      </c>
      <c r="G61" s="94">
        <v>5</v>
      </c>
      <c r="H61" s="96">
        <f t="shared" si="0"/>
        <v>31</v>
      </c>
    </row>
    <row r="62" spans="2:8" x14ac:dyDescent="0.3">
      <c r="B62" s="88" t="s">
        <v>292</v>
      </c>
      <c r="C62" s="94">
        <v>10</v>
      </c>
      <c r="D62" s="94">
        <v>8</v>
      </c>
      <c r="E62" s="94">
        <v>8</v>
      </c>
      <c r="F62" s="94">
        <v>0</v>
      </c>
      <c r="G62" s="94">
        <v>5</v>
      </c>
      <c r="H62" s="96">
        <f t="shared" si="0"/>
        <v>31</v>
      </c>
    </row>
    <row r="63" spans="2:8" x14ac:dyDescent="0.3">
      <c r="B63" s="88" t="s">
        <v>60</v>
      </c>
      <c r="C63" s="94">
        <v>10</v>
      </c>
      <c r="D63" s="94">
        <v>3</v>
      </c>
      <c r="E63" s="94">
        <v>8</v>
      </c>
      <c r="F63" s="94">
        <v>0</v>
      </c>
      <c r="G63" s="94">
        <v>10</v>
      </c>
      <c r="H63" s="96">
        <f t="shared" si="0"/>
        <v>31</v>
      </c>
    </row>
    <row r="64" spans="2:8" x14ac:dyDescent="0.3">
      <c r="B64" s="88" t="s">
        <v>61</v>
      </c>
      <c r="C64" s="94">
        <v>10</v>
      </c>
      <c r="D64" s="94">
        <v>3</v>
      </c>
      <c r="E64" s="94">
        <v>8</v>
      </c>
      <c r="F64" s="94">
        <v>0</v>
      </c>
      <c r="G64" s="94">
        <v>10</v>
      </c>
      <c r="H64" s="96">
        <f t="shared" si="0"/>
        <v>31</v>
      </c>
    </row>
    <row r="65" spans="2:8" x14ac:dyDescent="0.3">
      <c r="B65" s="88" t="s">
        <v>49</v>
      </c>
      <c r="C65" s="94">
        <v>10</v>
      </c>
      <c r="D65" s="94">
        <v>3</v>
      </c>
      <c r="E65" s="94">
        <v>8</v>
      </c>
      <c r="F65" s="94">
        <v>0</v>
      </c>
      <c r="G65" s="94">
        <v>10</v>
      </c>
      <c r="H65" s="96">
        <f t="shared" si="0"/>
        <v>31</v>
      </c>
    </row>
    <row r="66" spans="2:8" x14ac:dyDescent="0.3">
      <c r="B66" s="88" t="s">
        <v>51</v>
      </c>
      <c r="C66" s="94">
        <v>10</v>
      </c>
      <c r="D66" s="94">
        <v>3</v>
      </c>
      <c r="E66" s="94">
        <v>8</v>
      </c>
      <c r="F66" s="94">
        <v>0</v>
      </c>
      <c r="G66" s="94">
        <v>10</v>
      </c>
      <c r="H66" s="96">
        <f t="shared" si="0"/>
        <v>31</v>
      </c>
    </row>
    <row r="67" spans="2:8" x14ac:dyDescent="0.3">
      <c r="B67" s="88" t="s">
        <v>314</v>
      </c>
      <c r="C67" s="94">
        <v>10</v>
      </c>
      <c r="D67" s="94">
        <v>8</v>
      </c>
      <c r="E67" s="94">
        <v>8</v>
      </c>
      <c r="F67" s="94">
        <v>0</v>
      </c>
      <c r="G67" s="94">
        <v>5</v>
      </c>
      <c r="H67" s="96">
        <f t="shared" si="0"/>
        <v>31</v>
      </c>
    </row>
    <row r="68" spans="2:8" x14ac:dyDescent="0.3">
      <c r="B68" s="88" t="s">
        <v>330</v>
      </c>
      <c r="C68" s="94">
        <v>10</v>
      </c>
      <c r="D68" s="94">
        <v>3</v>
      </c>
      <c r="E68" s="94">
        <v>5</v>
      </c>
      <c r="F68" s="94">
        <v>8</v>
      </c>
      <c r="G68" s="94">
        <v>5</v>
      </c>
      <c r="H68" s="96">
        <f t="shared" si="0"/>
        <v>31</v>
      </c>
    </row>
    <row r="69" spans="2:8" x14ac:dyDescent="0.3">
      <c r="B69" s="88" t="s">
        <v>180</v>
      </c>
      <c r="C69" s="94">
        <v>8</v>
      </c>
      <c r="D69" s="94">
        <v>5</v>
      </c>
      <c r="E69" s="94">
        <v>8</v>
      </c>
      <c r="F69" s="94">
        <v>0</v>
      </c>
      <c r="G69" s="94">
        <v>10</v>
      </c>
      <c r="H69" s="96">
        <f t="shared" si="0"/>
        <v>31</v>
      </c>
    </row>
    <row r="70" spans="2:8" x14ac:dyDescent="0.3">
      <c r="B70" s="88" t="s">
        <v>181</v>
      </c>
      <c r="C70" s="94">
        <v>10</v>
      </c>
      <c r="D70" s="94">
        <v>3</v>
      </c>
      <c r="E70" s="94">
        <v>8</v>
      </c>
      <c r="F70" s="94">
        <v>0</v>
      </c>
      <c r="G70" s="94">
        <v>10</v>
      </c>
      <c r="H70" s="96">
        <f t="shared" si="0"/>
        <v>31</v>
      </c>
    </row>
    <row r="71" spans="2:8" x14ac:dyDescent="0.3">
      <c r="B71" s="88" t="s">
        <v>168</v>
      </c>
      <c r="C71" s="94">
        <v>10</v>
      </c>
      <c r="D71" s="94">
        <v>5</v>
      </c>
      <c r="E71" s="94">
        <v>8</v>
      </c>
      <c r="F71" s="94">
        <v>3</v>
      </c>
      <c r="G71" s="94">
        <v>5</v>
      </c>
      <c r="H71" s="96">
        <f t="shared" si="0"/>
        <v>31</v>
      </c>
    </row>
    <row r="72" spans="2:8" x14ac:dyDescent="0.3">
      <c r="B72" s="88" t="s">
        <v>171</v>
      </c>
      <c r="C72" s="94">
        <v>10</v>
      </c>
      <c r="D72" s="94">
        <v>3</v>
      </c>
      <c r="E72" s="94">
        <v>8</v>
      </c>
      <c r="F72" s="94">
        <v>0</v>
      </c>
      <c r="G72" s="94">
        <v>10</v>
      </c>
      <c r="H72" s="96">
        <f t="shared" si="0"/>
        <v>31</v>
      </c>
    </row>
    <row r="73" spans="2:8" x14ac:dyDescent="0.3">
      <c r="B73" s="88" t="s">
        <v>191</v>
      </c>
      <c r="C73" s="94">
        <v>10</v>
      </c>
      <c r="D73" s="94">
        <v>3</v>
      </c>
      <c r="E73" s="94">
        <v>8</v>
      </c>
      <c r="F73" s="94">
        <v>0</v>
      </c>
      <c r="G73" s="94">
        <v>10</v>
      </c>
      <c r="H73" s="96">
        <f t="shared" si="0"/>
        <v>31</v>
      </c>
    </row>
    <row r="74" spans="2:8" x14ac:dyDescent="0.3">
      <c r="B74" s="88" t="s">
        <v>213</v>
      </c>
      <c r="C74" s="94">
        <v>10</v>
      </c>
      <c r="D74" s="94">
        <v>3</v>
      </c>
      <c r="E74" s="94">
        <v>5</v>
      </c>
      <c r="F74" s="94">
        <v>3</v>
      </c>
      <c r="G74" s="94">
        <v>10</v>
      </c>
      <c r="H74" s="96">
        <f t="shared" ref="H74:H137" si="1">SUM(C74:G74)</f>
        <v>31</v>
      </c>
    </row>
    <row r="75" spans="2:8" x14ac:dyDescent="0.3">
      <c r="B75" s="88" t="s">
        <v>232</v>
      </c>
      <c r="C75" s="94">
        <v>10</v>
      </c>
      <c r="D75" s="94">
        <v>3</v>
      </c>
      <c r="E75" s="94">
        <v>8</v>
      </c>
      <c r="F75" s="94">
        <v>0</v>
      </c>
      <c r="G75" s="94">
        <v>10</v>
      </c>
      <c r="H75" s="96">
        <f t="shared" si="1"/>
        <v>31</v>
      </c>
    </row>
    <row r="76" spans="2:8" x14ac:dyDescent="0.3">
      <c r="B76" s="88" t="s">
        <v>221</v>
      </c>
      <c r="C76" s="94">
        <v>8</v>
      </c>
      <c r="D76" s="94">
        <v>5</v>
      </c>
      <c r="E76" s="94">
        <v>8</v>
      </c>
      <c r="F76" s="94">
        <v>0</v>
      </c>
      <c r="G76" s="94">
        <v>10</v>
      </c>
      <c r="H76" s="96">
        <f t="shared" si="1"/>
        <v>31</v>
      </c>
    </row>
    <row r="77" spans="2:8" x14ac:dyDescent="0.3">
      <c r="B77" s="88" t="s">
        <v>96</v>
      </c>
      <c r="C77" s="94">
        <v>10</v>
      </c>
      <c r="D77" s="94">
        <v>3</v>
      </c>
      <c r="E77" s="94">
        <v>8</v>
      </c>
      <c r="F77" s="94">
        <v>0</v>
      </c>
      <c r="G77" s="94">
        <v>10</v>
      </c>
      <c r="H77" s="96">
        <f t="shared" si="1"/>
        <v>31</v>
      </c>
    </row>
    <row r="78" spans="2:8" x14ac:dyDescent="0.3">
      <c r="B78" s="88" t="s">
        <v>124</v>
      </c>
      <c r="C78" s="94">
        <v>10</v>
      </c>
      <c r="D78" s="94">
        <v>5</v>
      </c>
      <c r="E78" s="94">
        <v>8</v>
      </c>
      <c r="F78" s="94">
        <v>3</v>
      </c>
      <c r="G78" s="94">
        <v>5</v>
      </c>
      <c r="H78" s="96">
        <f t="shared" si="1"/>
        <v>31</v>
      </c>
    </row>
    <row r="79" spans="2:8" x14ac:dyDescent="0.3">
      <c r="B79" s="88" t="s">
        <v>132</v>
      </c>
      <c r="C79" s="94">
        <v>10</v>
      </c>
      <c r="D79" s="94">
        <v>5</v>
      </c>
      <c r="E79" s="94">
        <v>8</v>
      </c>
      <c r="F79" s="94">
        <v>3</v>
      </c>
      <c r="G79" s="94">
        <v>5</v>
      </c>
      <c r="H79" s="96">
        <f t="shared" si="1"/>
        <v>31</v>
      </c>
    </row>
    <row r="80" spans="2:8" x14ac:dyDescent="0.3">
      <c r="B80" s="88" t="s">
        <v>137</v>
      </c>
      <c r="C80" s="94">
        <v>10</v>
      </c>
      <c r="D80" s="94">
        <v>8</v>
      </c>
      <c r="E80" s="94">
        <v>8</v>
      </c>
      <c r="F80" s="94">
        <v>0</v>
      </c>
      <c r="G80" s="94">
        <v>5</v>
      </c>
      <c r="H80" s="96">
        <f t="shared" si="1"/>
        <v>31</v>
      </c>
    </row>
    <row r="81" spans="2:8" x14ac:dyDescent="0.3">
      <c r="B81" s="88" t="s">
        <v>150</v>
      </c>
      <c r="C81" s="94">
        <v>10</v>
      </c>
      <c r="D81" s="94">
        <v>3</v>
      </c>
      <c r="E81" s="94">
        <v>5</v>
      </c>
      <c r="F81" s="94">
        <v>3</v>
      </c>
      <c r="G81" s="94">
        <v>10</v>
      </c>
      <c r="H81" s="96">
        <f t="shared" si="1"/>
        <v>31</v>
      </c>
    </row>
    <row r="82" spans="2:8" x14ac:dyDescent="0.3">
      <c r="B82" s="88" t="s">
        <v>267</v>
      </c>
      <c r="C82" s="94">
        <v>10</v>
      </c>
      <c r="D82" s="94">
        <v>3</v>
      </c>
      <c r="E82" s="94">
        <v>8</v>
      </c>
      <c r="F82" s="94">
        <v>0</v>
      </c>
      <c r="G82" s="94">
        <v>10</v>
      </c>
      <c r="H82" s="96">
        <f t="shared" si="1"/>
        <v>31</v>
      </c>
    </row>
    <row r="83" spans="2:8" x14ac:dyDescent="0.3">
      <c r="B83" s="88" t="s">
        <v>107</v>
      </c>
      <c r="C83" s="94">
        <v>10</v>
      </c>
      <c r="D83" s="94">
        <v>5</v>
      </c>
      <c r="E83" s="94">
        <v>5</v>
      </c>
      <c r="F83" s="94">
        <v>10</v>
      </c>
      <c r="G83" s="94">
        <v>0</v>
      </c>
      <c r="H83" s="96">
        <f t="shared" si="1"/>
        <v>30</v>
      </c>
    </row>
    <row r="84" spans="2:8" x14ac:dyDescent="0.3">
      <c r="B84" s="88" t="s">
        <v>338</v>
      </c>
      <c r="C84" s="94">
        <v>10</v>
      </c>
      <c r="D84" s="94">
        <v>5</v>
      </c>
      <c r="E84" s="94">
        <v>5</v>
      </c>
      <c r="F84" s="94">
        <v>5</v>
      </c>
      <c r="G84" s="94">
        <v>5</v>
      </c>
      <c r="H84" s="96">
        <f t="shared" si="1"/>
        <v>30</v>
      </c>
    </row>
    <row r="85" spans="2:8" x14ac:dyDescent="0.3">
      <c r="B85" s="88" t="s">
        <v>145</v>
      </c>
      <c r="C85" s="94">
        <v>10</v>
      </c>
      <c r="D85" s="94">
        <v>10</v>
      </c>
      <c r="E85" s="94">
        <v>5</v>
      </c>
      <c r="F85" s="94">
        <v>0</v>
      </c>
      <c r="G85" s="94">
        <v>5</v>
      </c>
      <c r="H85" s="96">
        <f t="shared" si="1"/>
        <v>30</v>
      </c>
    </row>
    <row r="86" spans="2:8" x14ac:dyDescent="0.3">
      <c r="B86" s="88" t="s">
        <v>158</v>
      </c>
      <c r="C86" s="94">
        <v>10</v>
      </c>
      <c r="D86" s="94">
        <v>5</v>
      </c>
      <c r="E86" s="94">
        <v>5</v>
      </c>
      <c r="F86" s="94">
        <v>0</v>
      </c>
      <c r="G86" s="94">
        <v>10</v>
      </c>
      <c r="H86" s="96">
        <f t="shared" si="1"/>
        <v>30</v>
      </c>
    </row>
    <row r="87" spans="2:8" x14ac:dyDescent="0.3">
      <c r="B87" s="88" t="s">
        <v>261</v>
      </c>
      <c r="C87" s="94">
        <v>10</v>
      </c>
      <c r="D87" s="94">
        <v>5</v>
      </c>
      <c r="E87" s="94">
        <v>5</v>
      </c>
      <c r="F87" s="94">
        <v>0</v>
      </c>
      <c r="G87" s="94">
        <v>10</v>
      </c>
      <c r="H87" s="96">
        <f t="shared" si="1"/>
        <v>30</v>
      </c>
    </row>
    <row r="88" spans="2:8" x14ac:dyDescent="0.3">
      <c r="B88" s="88" t="s">
        <v>250</v>
      </c>
      <c r="C88" s="94">
        <v>10</v>
      </c>
      <c r="D88" s="94">
        <v>5</v>
      </c>
      <c r="E88" s="94">
        <v>5</v>
      </c>
      <c r="F88" s="94">
        <v>0</v>
      </c>
      <c r="G88" s="94">
        <v>10</v>
      </c>
      <c r="H88" s="96">
        <f t="shared" si="1"/>
        <v>30</v>
      </c>
    </row>
    <row r="89" spans="2:8" x14ac:dyDescent="0.3">
      <c r="B89" s="88" t="s">
        <v>112</v>
      </c>
      <c r="C89" s="94">
        <v>10</v>
      </c>
      <c r="D89" s="94">
        <v>3</v>
      </c>
      <c r="E89" s="94">
        <v>8</v>
      </c>
      <c r="F89" s="94">
        <v>3</v>
      </c>
      <c r="G89" s="94">
        <v>5</v>
      </c>
      <c r="H89" s="96">
        <f t="shared" si="1"/>
        <v>29</v>
      </c>
    </row>
    <row r="90" spans="2:8" x14ac:dyDescent="0.3">
      <c r="B90" s="88" t="s">
        <v>120</v>
      </c>
      <c r="C90" s="94">
        <v>10</v>
      </c>
      <c r="D90" s="94">
        <v>8</v>
      </c>
      <c r="E90" s="94">
        <v>8</v>
      </c>
      <c r="F90" s="94">
        <v>3</v>
      </c>
      <c r="G90" s="94">
        <v>0</v>
      </c>
      <c r="H90" s="96">
        <f t="shared" si="1"/>
        <v>29</v>
      </c>
    </row>
    <row r="91" spans="2:8" x14ac:dyDescent="0.3">
      <c r="B91" s="88" t="s">
        <v>110</v>
      </c>
      <c r="C91" s="94">
        <v>10</v>
      </c>
      <c r="D91" s="94">
        <v>8</v>
      </c>
      <c r="E91" s="94">
        <v>8</v>
      </c>
      <c r="F91" s="94">
        <v>3</v>
      </c>
      <c r="G91" s="94">
        <v>0</v>
      </c>
      <c r="H91" s="96">
        <f t="shared" si="1"/>
        <v>29</v>
      </c>
    </row>
    <row r="92" spans="2:8" x14ac:dyDescent="0.3">
      <c r="B92" s="88" t="s">
        <v>308</v>
      </c>
      <c r="C92" s="94">
        <v>10</v>
      </c>
      <c r="D92" s="94">
        <v>3</v>
      </c>
      <c r="E92" s="94">
        <v>8</v>
      </c>
      <c r="F92" s="94">
        <v>3</v>
      </c>
      <c r="G92" s="94">
        <v>5</v>
      </c>
      <c r="H92" s="96">
        <f t="shared" si="1"/>
        <v>29</v>
      </c>
    </row>
    <row r="93" spans="2:8" x14ac:dyDescent="0.3">
      <c r="B93" s="88" t="s">
        <v>312</v>
      </c>
      <c r="C93" s="94">
        <v>10</v>
      </c>
      <c r="D93" s="94">
        <v>3</v>
      </c>
      <c r="E93" s="94">
        <v>8</v>
      </c>
      <c r="F93" s="94">
        <v>3</v>
      </c>
      <c r="G93" s="94">
        <v>5</v>
      </c>
      <c r="H93" s="96">
        <f t="shared" si="1"/>
        <v>29</v>
      </c>
    </row>
    <row r="94" spans="2:8" x14ac:dyDescent="0.3">
      <c r="B94" s="88" t="s">
        <v>169</v>
      </c>
      <c r="C94" s="94">
        <v>8</v>
      </c>
      <c r="D94" s="94">
        <v>3</v>
      </c>
      <c r="E94" s="94">
        <v>8</v>
      </c>
      <c r="F94" s="94">
        <v>0</v>
      </c>
      <c r="G94" s="94">
        <v>10</v>
      </c>
      <c r="H94" s="96">
        <f t="shared" si="1"/>
        <v>29</v>
      </c>
    </row>
    <row r="95" spans="2:8" x14ac:dyDescent="0.3">
      <c r="B95" s="88" t="s">
        <v>185</v>
      </c>
      <c r="C95" s="94">
        <v>10</v>
      </c>
      <c r="D95" s="94">
        <v>3</v>
      </c>
      <c r="E95" s="94">
        <v>8</v>
      </c>
      <c r="F95" s="94">
        <v>3</v>
      </c>
      <c r="G95" s="94">
        <v>5</v>
      </c>
      <c r="H95" s="96">
        <f t="shared" si="1"/>
        <v>29</v>
      </c>
    </row>
    <row r="96" spans="2:8" x14ac:dyDescent="0.3">
      <c r="B96" s="88" t="s">
        <v>241</v>
      </c>
      <c r="C96" s="94">
        <v>3</v>
      </c>
      <c r="D96" s="94">
        <v>8</v>
      </c>
      <c r="E96" s="94">
        <v>8</v>
      </c>
      <c r="F96" s="94">
        <v>0</v>
      </c>
      <c r="G96" s="94">
        <v>10</v>
      </c>
      <c r="H96" s="96">
        <f t="shared" si="1"/>
        <v>29</v>
      </c>
    </row>
    <row r="97" spans="2:8" x14ac:dyDescent="0.3">
      <c r="B97" s="88" t="s">
        <v>237</v>
      </c>
      <c r="C97" s="94">
        <v>8</v>
      </c>
      <c r="D97" s="94">
        <v>3</v>
      </c>
      <c r="E97" s="94">
        <v>8</v>
      </c>
      <c r="F97" s="94">
        <v>0</v>
      </c>
      <c r="G97" s="94">
        <v>10</v>
      </c>
      <c r="H97" s="96">
        <f t="shared" si="1"/>
        <v>29</v>
      </c>
    </row>
    <row r="98" spans="2:8" x14ac:dyDescent="0.3">
      <c r="B98" s="88" t="s">
        <v>73</v>
      </c>
      <c r="C98" s="94">
        <v>10</v>
      </c>
      <c r="D98" s="94">
        <v>3</v>
      </c>
      <c r="E98" s="94">
        <v>8</v>
      </c>
      <c r="F98" s="94">
        <v>3</v>
      </c>
      <c r="G98" s="94">
        <v>5</v>
      </c>
      <c r="H98" s="96">
        <f t="shared" si="1"/>
        <v>29</v>
      </c>
    </row>
    <row r="99" spans="2:8" x14ac:dyDescent="0.3">
      <c r="B99" s="88" t="s">
        <v>332</v>
      </c>
      <c r="C99" s="94">
        <v>10</v>
      </c>
      <c r="D99" s="94">
        <v>8</v>
      </c>
      <c r="E99" s="94">
        <v>8</v>
      </c>
      <c r="F99" s="94">
        <v>3</v>
      </c>
      <c r="G99" s="94">
        <v>0</v>
      </c>
      <c r="H99" s="96">
        <f t="shared" si="1"/>
        <v>29</v>
      </c>
    </row>
    <row r="100" spans="2:8" x14ac:dyDescent="0.3">
      <c r="B100" s="88" t="s">
        <v>144</v>
      </c>
      <c r="C100" s="94">
        <v>10</v>
      </c>
      <c r="D100" s="94">
        <v>3</v>
      </c>
      <c r="E100" s="94">
        <v>8</v>
      </c>
      <c r="F100" s="94">
        <v>3</v>
      </c>
      <c r="G100" s="94">
        <v>5</v>
      </c>
      <c r="H100" s="96">
        <f t="shared" si="1"/>
        <v>29</v>
      </c>
    </row>
    <row r="101" spans="2:8" x14ac:dyDescent="0.3">
      <c r="B101" s="88" t="s">
        <v>156</v>
      </c>
      <c r="C101" s="94">
        <v>10</v>
      </c>
      <c r="D101" s="94">
        <v>3</v>
      </c>
      <c r="E101" s="94">
        <v>8</v>
      </c>
      <c r="F101" s="94">
        <v>3</v>
      </c>
      <c r="G101" s="94">
        <v>5</v>
      </c>
      <c r="H101" s="96">
        <f t="shared" si="1"/>
        <v>29</v>
      </c>
    </row>
    <row r="102" spans="2:8" x14ac:dyDescent="0.3">
      <c r="B102" s="88" t="s">
        <v>119</v>
      </c>
      <c r="C102" s="94">
        <v>10</v>
      </c>
      <c r="D102" s="94">
        <v>10</v>
      </c>
      <c r="E102" s="94">
        <v>8</v>
      </c>
      <c r="F102" s="94">
        <v>0</v>
      </c>
      <c r="G102" s="94">
        <v>0</v>
      </c>
      <c r="H102" s="96">
        <f t="shared" si="1"/>
        <v>28</v>
      </c>
    </row>
    <row r="103" spans="2:8" x14ac:dyDescent="0.3">
      <c r="B103" s="88" t="s">
        <v>114</v>
      </c>
      <c r="C103" s="94">
        <v>10</v>
      </c>
      <c r="D103" s="94">
        <v>5</v>
      </c>
      <c r="E103" s="94">
        <v>8</v>
      </c>
      <c r="F103" s="94">
        <v>0</v>
      </c>
      <c r="G103" s="94">
        <v>5</v>
      </c>
      <c r="H103" s="96">
        <f t="shared" si="1"/>
        <v>28</v>
      </c>
    </row>
    <row r="104" spans="2:8" x14ac:dyDescent="0.3">
      <c r="B104" s="88" t="s">
        <v>7</v>
      </c>
      <c r="C104" s="94">
        <v>10</v>
      </c>
      <c r="D104" s="94">
        <v>5</v>
      </c>
      <c r="E104" s="94">
        <v>5</v>
      </c>
      <c r="F104" s="94">
        <v>3</v>
      </c>
      <c r="G104" s="94">
        <v>5</v>
      </c>
      <c r="H104" s="96">
        <f t="shared" si="1"/>
        <v>28</v>
      </c>
    </row>
    <row r="105" spans="2:8" x14ac:dyDescent="0.3">
      <c r="B105" s="88" t="s">
        <v>13</v>
      </c>
      <c r="C105" s="94">
        <v>10</v>
      </c>
      <c r="D105" s="94">
        <v>10</v>
      </c>
      <c r="E105" s="94">
        <v>8</v>
      </c>
      <c r="F105" s="94">
        <v>0</v>
      </c>
      <c r="G105" s="94">
        <v>0</v>
      </c>
      <c r="H105" s="96">
        <f t="shared" si="1"/>
        <v>28</v>
      </c>
    </row>
    <row r="106" spans="2:8" x14ac:dyDescent="0.3">
      <c r="B106" s="88" t="s">
        <v>30</v>
      </c>
      <c r="C106" s="94">
        <v>10</v>
      </c>
      <c r="D106" s="94">
        <v>10</v>
      </c>
      <c r="E106" s="94">
        <v>8</v>
      </c>
      <c r="F106" s="94">
        <v>0</v>
      </c>
      <c r="G106" s="94">
        <v>0</v>
      </c>
      <c r="H106" s="96">
        <f t="shared" si="1"/>
        <v>28</v>
      </c>
    </row>
    <row r="107" spans="2:8" x14ac:dyDescent="0.3">
      <c r="B107" s="88" t="s">
        <v>295</v>
      </c>
      <c r="C107" s="94">
        <v>10</v>
      </c>
      <c r="D107" s="94">
        <v>5</v>
      </c>
      <c r="E107" s="94">
        <v>8</v>
      </c>
      <c r="F107" s="94">
        <v>0</v>
      </c>
      <c r="G107" s="94">
        <v>5</v>
      </c>
      <c r="H107" s="96">
        <f t="shared" si="1"/>
        <v>28</v>
      </c>
    </row>
    <row r="108" spans="2:8" x14ac:dyDescent="0.3">
      <c r="B108" s="88" t="s">
        <v>45</v>
      </c>
      <c r="C108" s="94">
        <v>10</v>
      </c>
      <c r="D108" s="94">
        <v>3</v>
      </c>
      <c r="E108" s="94">
        <v>5</v>
      </c>
      <c r="F108" s="94">
        <v>0</v>
      </c>
      <c r="G108" s="94">
        <v>10</v>
      </c>
      <c r="H108" s="96">
        <f t="shared" si="1"/>
        <v>28</v>
      </c>
    </row>
    <row r="109" spans="2:8" x14ac:dyDescent="0.3">
      <c r="B109" s="88" t="s">
        <v>48</v>
      </c>
      <c r="C109" s="94">
        <v>10</v>
      </c>
      <c r="D109" s="94">
        <v>3</v>
      </c>
      <c r="E109" s="94">
        <v>5</v>
      </c>
      <c r="F109" s="94">
        <v>0</v>
      </c>
      <c r="G109" s="94">
        <v>10</v>
      </c>
      <c r="H109" s="96">
        <f t="shared" si="1"/>
        <v>28</v>
      </c>
    </row>
    <row r="110" spans="2:8" x14ac:dyDescent="0.3">
      <c r="B110" s="88" t="s">
        <v>326</v>
      </c>
      <c r="C110" s="94">
        <v>10</v>
      </c>
      <c r="D110" s="94">
        <v>5</v>
      </c>
      <c r="E110" s="94">
        <v>8</v>
      </c>
      <c r="F110" s="94">
        <v>0</v>
      </c>
      <c r="G110" s="94">
        <v>5</v>
      </c>
      <c r="H110" s="96">
        <f t="shared" si="1"/>
        <v>28</v>
      </c>
    </row>
    <row r="111" spans="2:8" x14ac:dyDescent="0.3">
      <c r="B111" s="88" t="s">
        <v>305</v>
      </c>
      <c r="C111" s="94">
        <v>10</v>
      </c>
      <c r="D111" s="94">
        <v>8</v>
      </c>
      <c r="E111" s="94">
        <v>5</v>
      </c>
      <c r="F111" s="94">
        <v>0</v>
      </c>
      <c r="G111" s="94">
        <v>5</v>
      </c>
      <c r="H111" s="96">
        <f t="shared" si="1"/>
        <v>28</v>
      </c>
    </row>
    <row r="112" spans="2:8" x14ac:dyDescent="0.3">
      <c r="B112" s="88" t="s">
        <v>195</v>
      </c>
      <c r="C112" s="94">
        <v>10</v>
      </c>
      <c r="D112" s="94">
        <v>10</v>
      </c>
      <c r="E112" s="94">
        <v>8</v>
      </c>
      <c r="F112" s="94">
        <v>0</v>
      </c>
      <c r="G112" s="94">
        <v>0</v>
      </c>
      <c r="H112" s="96">
        <f t="shared" si="1"/>
        <v>28</v>
      </c>
    </row>
    <row r="113" spans="2:8" x14ac:dyDescent="0.3">
      <c r="B113" s="88" t="s">
        <v>215</v>
      </c>
      <c r="C113" s="94">
        <v>10</v>
      </c>
      <c r="D113" s="94">
        <v>10</v>
      </c>
      <c r="E113" s="94">
        <v>8</v>
      </c>
      <c r="F113" s="94">
        <v>0</v>
      </c>
      <c r="G113" s="94">
        <v>0</v>
      </c>
      <c r="H113" s="96">
        <f t="shared" si="1"/>
        <v>28</v>
      </c>
    </row>
    <row r="114" spans="2:8" x14ac:dyDescent="0.3">
      <c r="B114" s="88" t="s">
        <v>212</v>
      </c>
      <c r="C114" s="94">
        <v>10</v>
      </c>
      <c r="D114" s="94">
        <v>3</v>
      </c>
      <c r="E114" s="94">
        <v>5</v>
      </c>
      <c r="F114" s="94">
        <v>0</v>
      </c>
      <c r="G114" s="94">
        <v>10</v>
      </c>
      <c r="H114" s="96">
        <f t="shared" si="1"/>
        <v>28</v>
      </c>
    </row>
    <row r="115" spans="2:8" x14ac:dyDescent="0.3">
      <c r="B115" s="88" t="s">
        <v>197</v>
      </c>
      <c r="C115" s="94">
        <v>10</v>
      </c>
      <c r="D115" s="94">
        <v>10</v>
      </c>
      <c r="E115" s="94">
        <v>8</v>
      </c>
      <c r="F115" s="94">
        <v>0</v>
      </c>
      <c r="G115" s="94">
        <v>0</v>
      </c>
      <c r="H115" s="96">
        <f t="shared" si="1"/>
        <v>28</v>
      </c>
    </row>
    <row r="116" spans="2:8" x14ac:dyDescent="0.3">
      <c r="B116" s="88" t="s">
        <v>198</v>
      </c>
      <c r="C116" s="94">
        <v>10</v>
      </c>
      <c r="D116" s="94">
        <v>10</v>
      </c>
      <c r="E116" s="94">
        <v>8</v>
      </c>
      <c r="F116" s="94">
        <v>0</v>
      </c>
      <c r="G116" s="94">
        <v>0</v>
      </c>
      <c r="H116" s="96">
        <f t="shared" si="1"/>
        <v>28</v>
      </c>
    </row>
    <row r="117" spans="2:8" x14ac:dyDescent="0.3">
      <c r="B117" s="88" t="s">
        <v>199</v>
      </c>
      <c r="C117" s="94">
        <v>10</v>
      </c>
      <c r="D117" s="94">
        <v>3</v>
      </c>
      <c r="E117" s="94">
        <v>5</v>
      </c>
      <c r="F117" s="94">
        <v>0</v>
      </c>
      <c r="G117" s="94">
        <v>10</v>
      </c>
      <c r="H117" s="96">
        <f t="shared" si="1"/>
        <v>28</v>
      </c>
    </row>
    <row r="118" spans="2:8" x14ac:dyDescent="0.3">
      <c r="B118" s="88" t="s">
        <v>226</v>
      </c>
      <c r="C118" s="94">
        <v>10</v>
      </c>
      <c r="D118" s="94">
        <v>8</v>
      </c>
      <c r="E118" s="94">
        <v>5</v>
      </c>
      <c r="F118" s="94">
        <v>0</v>
      </c>
      <c r="G118" s="94">
        <v>5</v>
      </c>
      <c r="H118" s="96">
        <f t="shared" si="1"/>
        <v>28</v>
      </c>
    </row>
    <row r="119" spans="2:8" x14ac:dyDescent="0.3">
      <c r="B119" s="88" t="s">
        <v>227</v>
      </c>
      <c r="C119" s="94">
        <v>10</v>
      </c>
      <c r="D119" s="94">
        <v>10</v>
      </c>
      <c r="E119" s="94">
        <v>8</v>
      </c>
      <c r="F119" s="94">
        <v>0</v>
      </c>
      <c r="G119" s="94">
        <v>0</v>
      </c>
      <c r="H119" s="96">
        <f t="shared" si="1"/>
        <v>28</v>
      </c>
    </row>
    <row r="120" spans="2:8" x14ac:dyDescent="0.3">
      <c r="B120" s="88" t="s">
        <v>88</v>
      </c>
      <c r="C120" s="94">
        <v>10</v>
      </c>
      <c r="D120" s="94">
        <v>3</v>
      </c>
      <c r="E120" s="94">
        <v>10</v>
      </c>
      <c r="F120" s="94">
        <v>0</v>
      </c>
      <c r="G120" s="94">
        <v>5</v>
      </c>
      <c r="H120" s="96">
        <f t="shared" si="1"/>
        <v>28</v>
      </c>
    </row>
    <row r="121" spans="2:8" x14ac:dyDescent="0.3">
      <c r="B121" s="88" t="s">
        <v>74</v>
      </c>
      <c r="C121" s="94">
        <v>10</v>
      </c>
      <c r="D121" s="94">
        <v>5</v>
      </c>
      <c r="E121" s="94">
        <v>8</v>
      </c>
      <c r="F121" s="94">
        <v>0</v>
      </c>
      <c r="G121" s="94">
        <v>5</v>
      </c>
      <c r="H121" s="96">
        <f t="shared" si="1"/>
        <v>28</v>
      </c>
    </row>
    <row r="122" spans="2:8" x14ac:dyDescent="0.3">
      <c r="B122" s="88" t="s">
        <v>343</v>
      </c>
      <c r="C122" s="94">
        <v>10</v>
      </c>
      <c r="D122" s="94">
        <v>5</v>
      </c>
      <c r="E122" s="94">
        <v>8</v>
      </c>
      <c r="F122" s="94">
        <v>0</v>
      </c>
      <c r="G122" s="94">
        <v>5</v>
      </c>
      <c r="H122" s="96">
        <f t="shared" si="1"/>
        <v>28</v>
      </c>
    </row>
    <row r="123" spans="2:8" x14ac:dyDescent="0.3">
      <c r="B123" s="88" t="s">
        <v>133</v>
      </c>
      <c r="C123" s="94">
        <v>10</v>
      </c>
      <c r="D123" s="94">
        <v>5</v>
      </c>
      <c r="E123" s="94">
        <v>8</v>
      </c>
      <c r="F123" s="94">
        <v>0</v>
      </c>
      <c r="G123" s="94">
        <v>5</v>
      </c>
      <c r="H123" s="96">
        <f t="shared" si="1"/>
        <v>28</v>
      </c>
    </row>
    <row r="124" spans="2:8" x14ac:dyDescent="0.3">
      <c r="B124" s="88" t="s">
        <v>246</v>
      </c>
      <c r="C124" s="94">
        <v>10</v>
      </c>
      <c r="D124" s="94">
        <v>10</v>
      </c>
      <c r="E124" s="94">
        <v>8</v>
      </c>
      <c r="F124" s="94">
        <v>0</v>
      </c>
      <c r="G124" s="94">
        <v>0</v>
      </c>
      <c r="H124" s="96">
        <f t="shared" si="1"/>
        <v>28</v>
      </c>
    </row>
    <row r="125" spans="2:8" x14ac:dyDescent="0.3">
      <c r="B125" s="88" t="s">
        <v>255</v>
      </c>
      <c r="C125" s="94">
        <v>10</v>
      </c>
      <c r="D125" s="94">
        <v>5</v>
      </c>
      <c r="E125" s="94">
        <v>8</v>
      </c>
      <c r="F125" s="94">
        <v>5</v>
      </c>
      <c r="G125" s="94">
        <v>0</v>
      </c>
      <c r="H125" s="96">
        <f t="shared" si="1"/>
        <v>28</v>
      </c>
    </row>
    <row r="126" spans="2:8" x14ac:dyDescent="0.3">
      <c r="B126" s="88" t="s">
        <v>262</v>
      </c>
      <c r="C126" s="94">
        <v>10</v>
      </c>
      <c r="D126" s="94">
        <v>5</v>
      </c>
      <c r="E126" s="94">
        <v>3</v>
      </c>
      <c r="F126" s="94">
        <v>0</v>
      </c>
      <c r="G126" s="94">
        <v>10</v>
      </c>
      <c r="H126" s="96">
        <f t="shared" si="1"/>
        <v>28</v>
      </c>
    </row>
    <row r="127" spans="2:8" x14ac:dyDescent="0.3">
      <c r="B127" s="88" t="s">
        <v>8</v>
      </c>
      <c r="C127" s="94">
        <v>10</v>
      </c>
      <c r="D127" s="94">
        <v>8</v>
      </c>
      <c r="E127" s="94">
        <v>8</v>
      </c>
      <c r="F127" s="94">
        <v>0</v>
      </c>
      <c r="G127" s="94">
        <v>0</v>
      </c>
      <c r="H127" s="96">
        <f t="shared" si="1"/>
        <v>26</v>
      </c>
    </row>
    <row r="128" spans="2:8" x14ac:dyDescent="0.3">
      <c r="B128" s="88" t="s">
        <v>41</v>
      </c>
      <c r="C128" s="94">
        <v>8</v>
      </c>
      <c r="D128" s="94">
        <v>10</v>
      </c>
      <c r="E128" s="94">
        <v>8</v>
      </c>
      <c r="F128" s="94">
        <v>0</v>
      </c>
      <c r="G128" s="94">
        <v>0</v>
      </c>
      <c r="H128" s="96">
        <f t="shared" si="1"/>
        <v>26</v>
      </c>
    </row>
    <row r="129" spans="2:8" x14ac:dyDescent="0.3">
      <c r="B129" s="88" t="s">
        <v>27</v>
      </c>
      <c r="C129" s="94">
        <v>10</v>
      </c>
      <c r="D129" s="94">
        <v>8</v>
      </c>
      <c r="E129" s="94">
        <v>8</v>
      </c>
      <c r="F129" s="94">
        <v>0</v>
      </c>
      <c r="G129" s="94">
        <v>0</v>
      </c>
      <c r="H129" s="96">
        <f t="shared" si="1"/>
        <v>26</v>
      </c>
    </row>
    <row r="130" spans="2:8" x14ac:dyDescent="0.3">
      <c r="B130" s="88" t="s">
        <v>31</v>
      </c>
      <c r="C130" s="94">
        <v>8</v>
      </c>
      <c r="D130" s="94">
        <v>10</v>
      </c>
      <c r="E130" s="94">
        <v>8</v>
      </c>
      <c r="F130" s="94">
        <v>0</v>
      </c>
      <c r="G130" s="94">
        <v>0</v>
      </c>
      <c r="H130" s="96">
        <f t="shared" si="1"/>
        <v>26</v>
      </c>
    </row>
    <row r="131" spans="2:8" x14ac:dyDescent="0.3">
      <c r="B131" s="88" t="s">
        <v>17</v>
      </c>
      <c r="C131" s="94">
        <v>10</v>
      </c>
      <c r="D131" s="94">
        <v>8</v>
      </c>
      <c r="E131" s="94">
        <v>8</v>
      </c>
      <c r="F131" s="94">
        <v>0</v>
      </c>
      <c r="G131" s="94">
        <v>0</v>
      </c>
      <c r="H131" s="96">
        <f t="shared" si="1"/>
        <v>26</v>
      </c>
    </row>
    <row r="132" spans="2:8" x14ac:dyDescent="0.3">
      <c r="B132" s="88" t="s">
        <v>289</v>
      </c>
      <c r="C132" s="94">
        <v>10</v>
      </c>
      <c r="D132" s="94">
        <v>8</v>
      </c>
      <c r="E132" s="94">
        <v>8</v>
      </c>
      <c r="F132" s="94">
        <v>0</v>
      </c>
      <c r="G132" s="94">
        <v>0</v>
      </c>
      <c r="H132" s="96">
        <f t="shared" si="1"/>
        <v>26</v>
      </c>
    </row>
    <row r="133" spans="2:8" x14ac:dyDescent="0.3">
      <c r="B133" s="88" t="s">
        <v>298</v>
      </c>
      <c r="C133" s="94">
        <v>8</v>
      </c>
      <c r="D133" s="94">
        <v>5</v>
      </c>
      <c r="E133" s="94">
        <v>5</v>
      </c>
      <c r="F133" s="94">
        <v>3</v>
      </c>
      <c r="G133" s="94">
        <v>5</v>
      </c>
      <c r="H133" s="96">
        <f t="shared" si="1"/>
        <v>26</v>
      </c>
    </row>
    <row r="134" spans="2:8" x14ac:dyDescent="0.3">
      <c r="B134" s="88" t="s">
        <v>65</v>
      </c>
      <c r="C134" s="94">
        <v>10</v>
      </c>
      <c r="D134" s="94">
        <v>8</v>
      </c>
      <c r="E134" s="94">
        <v>8</v>
      </c>
      <c r="F134" s="94">
        <v>0</v>
      </c>
      <c r="G134" s="94">
        <v>0</v>
      </c>
      <c r="H134" s="96">
        <f t="shared" si="1"/>
        <v>26</v>
      </c>
    </row>
    <row r="135" spans="2:8" x14ac:dyDescent="0.3">
      <c r="B135" s="88" t="s">
        <v>46</v>
      </c>
      <c r="C135" s="94">
        <v>10</v>
      </c>
      <c r="D135" s="94">
        <v>8</v>
      </c>
      <c r="E135" s="94">
        <v>8</v>
      </c>
      <c r="F135" s="94">
        <v>0</v>
      </c>
      <c r="G135" s="94">
        <v>0</v>
      </c>
      <c r="H135" s="96">
        <f t="shared" si="1"/>
        <v>26</v>
      </c>
    </row>
    <row r="136" spans="2:8" x14ac:dyDescent="0.3">
      <c r="B136" s="88" t="s">
        <v>66</v>
      </c>
      <c r="C136" s="94">
        <v>10</v>
      </c>
      <c r="D136" s="94">
        <v>8</v>
      </c>
      <c r="E136" s="94">
        <v>8</v>
      </c>
      <c r="F136" s="94">
        <v>0</v>
      </c>
      <c r="G136" s="94">
        <v>0</v>
      </c>
      <c r="H136" s="96">
        <f t="shared" si="1"/>
        <v>26</v>
      </c>
    </row>
    <row r="137" spans="2:8" x14ac:dyDescent="0.3">
      <c r="B137" s="88" t="s">
        <v>54</v>
      </c>
      <c r="C137" s="94">
        <v>10</v>
      </c>
      <c r="D137" s="94">
        <v>3</v>
      </c>
      <c r="E137" s="94">
        <v>5</v>
      </c>
      <c r="F137" s="94">
        <v>3</v>
      </c>
      <c r="G137" s="94">
        <v>5</v>
      </c>
      <c r="H137" s="96">
        <f t="shared" si="1"/>
        <v>26</v>
      </c>
    </row>
    <row r="138" spans="2:8" x14ac:dyDescent="0.3">
      <c r="B138" s="88" t="s">
        <v>69</v>
      </c>
      <c r="C138" s="94">
        <v>10</v>
      </c>
      <c r="D138" s="94">
        <v>8</v>
      </c>
      <c r="E138" s="94">
        <v>8</v>
      </c>
      <c r="F138" s="94">
        <v>0</v>
      </c>
      <c r="G138" s="94">
        <v>0</v>
      </c>
      <c r="H138" s="96">
        <f t="shared" ref="H138:H201" si="2">SUM(C138:G138)</f>
        <v>26</v>
      </c>
    </row>
    <row r="139" spans="2:8" x14ac:dyDescent="0.3">
      <c r="B139" s="88" t="s">
        <v>316</v>
      </c>
      <c r="C139" s="94">
        <v>10</v>
      </c>
      <c r="D139" s="94">
        <v>3</v>
      </c>
      <c r="E139" s="94">
        <v>8</v>
      </c>
      <c r="F139" s="94">
        <v>0</v>
      </c>
      <c r="G139" s="94">
        <v>5</v>
      </c>
      <c r="H139" s="96">
        <f t="shared" si="2"/>
        <v>26</v>
      </c>
    </row>
    <row r="140" spans="2:8" x14ac:dyDescent="0.3">
      <c r="B140" s="88" t="s">
        <v>319</v>
      </c>
      <c r="C140" s="94">
        <v>10</v>
      </c>
      <c r="D140" s="94">
        <v>3</v>
      </c>
      <c r="E140" s="94">
        <v>5</v>
      </c>
      <c r="F140" s="94">
        <v>3</v>
      </c>
      <c r="G140" s="94">
        <v>5</v>
      </c>
      <c r="H140" s="96">
        <f t="shared" si="2"/>
        <v>26</v>
      </c>
    </row>
    <row r="141" spans="2:8" x14ac:dyDescent="0.3">
      <c r="B141" s="88" t="s">
        <v>322</v>
      </c>
      <c r="C141" s="94">
        <v>10</v>
      </c>
      <c r="D141" s="94">
        <v>3</v>
      </c>
      <c r="E141" s="94">
        <v>8</v>
      </c>
      <c r="F141" s="94">
        <v>0</v>
      </c>
      <c r="G141" s="94">
        <v>5</v>
      </c>
      <c r="H141" s="96">
        <f t="shared" si="2"/>
        <v>26</v>
      </c>
    </row>
    <row r="142" spans="2:8" x14ac:dyDescent="0.3">
      <c r="B142" s="88" t="s">
        <v>324</v>
      </c>
      <c r="C142" s="94">
        <v>10</v>
      </c>
      <c r="D142" s="94">
        <v>3</v>
      </c>
      <c r="E142" s="94">
        <v>5</v>
      </c>
      <c r="F142" s="94">
        <v>3</v>
      </c>
      <c r="G142" s="94">
        <v>5</v>
      </c>
      <c r="H142" s="96">
        <f t="shared" si="2"/>
        <v>26</v>
      </c>
    </row>
    <row r="143" spans="2:8" x14ac:dyDescent="0.3">
      <c r="B143" s="88" t="s">
        <v>164</v>
      </c>
      <c r="C143" s="94">
        <v>10</v>
      </c>
      <c r="D143" s="94">
        <v>8</v>
      </c>
      <c r="E143" s="94">
        <v>8</v>
      </c>
      <c r="F143" s="94">
        <v>0</v>
      </c>
      <c r="G143" s="94">
        <v>0</v>
      </c>
      <c r="H143" s="96">
        <f t="shared" si="2"/>
        <v>26</v>
      </c>
    </row>
    <row r="144" spans="2:8" x14ac:dyDescent="0.3">
      <c r="B144" s="88" t="s">
        <v>183</v>
      </c>
      <c r="C144" s="94">
        <v>5</v>
      </c>
      <c r="D144" s="94">
        <v>3</v>
      </c>
      <c r="E144" s="94">
        <v>8</v>
      </c>
      <c r="F144" s="94">
        <v>0</v>
      </c>
      <c r="G144" s="94">
        <v>10</v>
      </c>
      <c r="H144" s="96">
        <f t="shared" si="2"/>
        <v>26</v>
      </c>
    </row>
    <row r="145" spans="2:8" x14ac:dyDescent="0.3">
      <c r="B145" s="88" t="s">
        <v>175</v>
      </c>
      <c r="C145" s="94">
        <v>5</v>
      </c>
      <c r="D145" s="94">
        <v>3</v>
      </c>
      <c r="E145" s="94">
        <v>8</v>
      </c>
      <c r="F145" s="94">
        <v>0</v>
      </c>
      <c r="G145" s="94">
        <v>10</v>
      </c>
      <c r="H145" s="96">
        <f t="shared" si="2"/>
        <v>26</v>
      </c>
    </row>
    <row r="146" spans="2:8" x14ac:dyDescent="0.3">
      <c r="B146" s="88" t="s">
        <v>188</v>
      </c>
      <c r="C146" s="94">
        <v>10</v>
      </c>
      <c r="D146" s="94">
        <v>8</v>
      </c>
      <c r="E146" s="94">
        <v>8</v>
      </c>
      <c r="F146" s="94">
        <v>0</v>
      </c>
      <c r="G146" s="94">
        <v>0</v>
      </c>
      <c r="H146" s="96">
        <f t="shared" si="2"/>
        <v>26</v>
      </c>
    </row>
    <row r="147" spans="2:8" x14ac:dyDescent="0.3">
      <c r="B147" s="88" t="s">
        <v>194</v>
      </c>
      <c r="C147" s="94">
        <v>10</v>
      </c>
      <c r="D147" s="94">
        <v>8</v>
      </c>
      <c r="E147" s="94">
        <v>8</v>
      </c>
      <c r="F147" s="94">
        <v>0</v>
      </c>
      <c r="G147" s="94">
        <v>0</v>
      </c>
      <c r="H147" s="96">
        <f t="shared" si="2"/>
        <v>26</v>
      </c>
    </row>
    <row r="148" spans="2:8" x14ac:dyDescent="0.3">
      <c r="B148" s="88" t="s">
        <v>235</v>
      </c>
      <c r="C148" s="94">
        <v>3</v>
      </c>
      <c r="D148" s="94">
        <v>5</v>
      </c>
      <c r="E148" s="94">
        <v>8</v>
      </c>
      <c r="F148" s="94">
        <v>0</v>
      </c>
      <c r="G148" s="94">
        <v>10</v>
      </c>
      <c r="H148" s="96">
        <f t="shared" si="2"/>
        <v>26</v>
      </c>
    </row>
    <row r="149" spans="2:8" x14ac:dyDescent="0.3">
      <c r="B149" s="88" t="s">
        <v>223</v>
      </c>
      <c r="C149" s="94">
        <v>10</v>
      </c>
      <c r="D149" s="94">
        <v>3</v>
      </c>
      <c r="E149" s="94">
        <v>3</v>
      </c>
      <c r="F149" s="94">
        <v>0</v>
      </c>
      <c r="G149" s="94">
        <v>10</v>
      </c>
      <c r="H149" s="96">
        <f t="shared" si="2"/>
        <v>26</v>
      </c>
    </row>
    <row r="150" spans="2:8" x14ac:dyDescent="0.3">
      <c r="B150" s="88" t="s">
        <v>239</v>
      </c>
      <c r="C150" s="94">
        <v>3</v>
      </c>
      <c r="D150" s="94">
        <v>5</v>
      </c>
      <c r="E150" s="94">
        <v>8</v>
      </c>
      <c r="F150" s="94">
        <v>0</v>
      </c>
      <c r="G150" s="94">
        <v>10</v>
      </c>
      <c r="H150" s="96">
        <f t="shared" si="2"/>
        <v>26</v>
      </c>
    </row>
    <row r="151" spans="2:8" x14ac:dyDescent="0.3">
      <c r="B151" s="88" t="s">
        <v>78</v>
      </c>
      <c r="C151" s="94">
        <v>10</v>
      </c>
      <c r="D151" s="94">
        <v>3</v>
      </c>
      <c r="E151" s="94">
        <v>8</v>
      </c>
      <c r="F151" s="94">
        <v>0</v>
      </c>
      <c r="G151" s="94">
        <v>5</v>
      </c>
      <c r="H151" s="96">
        <f t="shared" si="2"/>
        <v>26</v>
      </c>
    </row>
    <row r="152" spans="2:8" x14ac:dyDescent="0.3">
      <c r="B152" s="88" t="s">
        <v>333</v>
      </c>
      <c r="C152" s="94">
        <v>8</v>
      </c>
      <c r="D152" s="94">
        <v>10</v>
      </c>
      <c r="E152" s="94">
        <v>8</v>
      </c>
      <c r="F152" s="94">
        <v>0</v>
      </c>
      <c r="G152" s="94">
        <v>0</v>
      </c>
      <c r="H152" s="96">
        <f t="shared" si="2"/>
        <v>26</v>
      </c>
    </row>
    <row r="153" spans="2:8" x14ac:dyDescent="0.3">
      <c r="B153" s="88" t="s">
        <v>335</v>
      </c>
      <c r="C153" s="94">
        <v>10</v>
      </c>
      <c r="D153" s="94">
        <v>8</v>
      </c>
      <c r="E153" s="94">
        <v>8</v>
      </c>
      <c r="F153" s="94">
        <v>0</v>
      </c>
      <c r="G153" s="94">
        <v>0</v>
      </c>
      <c r="H153" s="96">
        <f t="shared" si="2"/>
        <v>26</v>
      </c>
    </row>
    <row r="154" spans="2:8" x14ac:dyDescent="0.3">
      <c r="B154" s="88" t="s">
        <v>344</v>
      </c>
      <c r="C154" s="94">
        <v>10</v>
      </c>
      <c r="D154" s="94">
        <v>3</v>
      </c>
      <c r="E154" s="94">
        <v>8</v>
      </c>
      <c r="F154" s="94">
        <v>0</v>
      </c>
      <c r="G154" s="94">
        <v>5</v>
      </c>
      <c r="H154" s="96">
        <f t="shared" si="2"/>
        <v>26</v>
      </c>
    </row>
    <row r="155" spans="2:8" x14ac:dyDescent="0.3">
      <c r="B155" s="88" t="s">
        <v>345</v>
      </c>
      <c r="C155" s="94">
        <v>10</v>
      </c>
      <c r="D155" s="94">
        <v>8</v>
      </c>
      <c r="E155" s="94">
        <v>8</v>
      </c>
      <c r="F155" s="94">
        <v>0</v>
      </c>
      <c r="G155" s="94">
        <v>0</v>
      </c>
      <c r="H155" s="96">
        <f t="shared" si="2"/>
        <v>26</v>
      </c>
    </row>
    <row r="156" spans="2:8" x14ac:dyDescent="0.3">
      <c r="B156" s="88" t="s">
        <v>128</v>
      </c>
      <c r="C156" s="94">
        <v>10</v>
      </c>
      <c r="D156" s="94">
        <v>3</v>
      </c>
      <c r="E156" s="94">
        <v>5</v>
      </c>
      <c r="F156" s="94">
        <v>8</v>
      </c>
      <c r="G156" s="94">
        <v>0</v>
      </c>
      <c r="H156" s="96">
        <f t="shared" si="2"/>
        <v>26</v>
      </c>
    </row>
    <row r="157" spans="2:8" x14ac:dyDescent="0.3">
      <c r="B157" s="88" t="s">
        <v>135</v>
      </c>
      <c r="C157" s="94">
        <v>3</v>
      </c>
      <c r="D157" s="94">
        <v>10</v>
      </c>
      <c r="E157" s="94">
        <v>8</v>
      </c>
      <c r="F157" s="94">
        <v>0</v>
      </c>
      <c r="G157" s="94">
        <v>5</v>
      </c>
      <c r="H157" s="96">
        <f t="shared" si="2"/>
        <v>26</v>
      </c>
    </row>
    <row r="158" spans="2:8" x14ac:dyDescent="0.3">
      <c r="B158" s="88" t="s">
        <v>130</v>
      </c>
      <c r="C158" s="94">
        <v>10</v>
      </c>
      <c r="D158" s="94">
        <v>3</v>
      </c>
      <c r="E158" s="94">
        <v>8</v>
      </c>
      <c r="F158" s="94">
        <v>0</v>
      </c>
      <c r="G158" s="94">
        <v>5</v>
      </c>
      <c r="H158" s="96">
        <f t="shared" si="2"/>
        <v>26</v>
      </c>
    </row>
    <row r="159" spans="2:8" x14ac:dyDescent="0.3">
      <c r="B159" s="88" t="s">
        <v>142</v>
      </c>
      <c r="C159" s="94">
        <v>10</v>
      </c>
      <c r="D159" s="94">
        <v>3</v>
      </c>
      <c r="E159" s="94">
        <v>5</v>
      </c>
      <c r="F159" s="94">
        <v>3</v>
      </c>
      <c r="G159" s="94">
        <v>5</v>
      </c>
      <c r="H159" s="96">
        <f t="shared" si="2"/>
        <v>26</v>
      </c>
    </row>
    <row r="160" spans="2:8" x14ac:dyDescent="0.3">
      <c r="B160" s="88" t="s">
        <v>149</v>
      </c>
      <c r="C160" s="94">
        <v>10</v>
      </c>
      <c r="D160" s="94">
        <v>8</v>
      </c>
      <c r="E160" s="94">
        <v>8</v>
      </c>
      <c r="F160" s="94">
        <v>0</v>
      </c>
      <c r="G160" s="94">
        <v>0</v>
      </c>
      <c r="H160" s="96">
        <f t="shared" si="2"/>
        <v>26</v>
      </c>
    </row>
    <row r="161" spans="2:8" x14ac:dyDescent="0.3">
      <c r="B161" s="88" t="s">
        <v>245</v>
      </c>
      <c r="C161" s="94">
        <v>10</v>
      </c>
      <c r="D161" s="94">
        <v>8</v>
      </c>
      <c r="E161" s="94">
        <v>8</v>
      </c>
      <c r="F161" s="94">
        <v>0</v>
      </c>
      <c r="G161" s="94">
        <v>0</v>
      </c>
      <c r="H161" s="96">
        <f t="shared" si="2"/>
        <v>26</v>
      </c>
    </row>
    <row r="162" spans="2:8" x14ac:dyDescent="0.3">
      <c r="B162" s="88" t="s">
        <v>247</v>
      </c>
      <c r="C162" s="94">
        <v>10</v>
      </c>
      <c r="D162" s="94">
        <v>8</v>
      </c>
      <c r="E162" s="94">
        <v>8</v>
      </c>
      <c r="F162" s="94">
        <v>0</v>
      </c>
      <c r="G162" s="94">
        <v>0</v>
      </c>
      <c r="H162" s="96">
        <f t="shared" si="2"/>
        <v>26</v>
      </c>
    </row>
    <row r="163" spans="2:8" x14ac:dyDescent="0.3">
      <c r="B163" s="88" t="s">
        <v>248</v>
      </c>
      <c r="C163" s="94">
        <v>8</v>
      </c>
      <c r="D163" s="94">
        <v>10</v>
      </c>
      <c r="E163" s="94">
        <v>8</v>
      </c>
      <c r="F163" s="94">
        <v>0</v>
      </c>
      <c r="G163" s="94">
        <v>0</v>
      </c>
      <c r="H163" s="96">
        <f t="shared" si="2"/>
        <v>26</v>
      </c>
    </row>
    <row r="164" spans="2:8" x14ac:dyDescent="0.3">
      <c r="B164" s="88" t="s">
        <v>264</v>
      </c>
      <c r="C164" s="94">
        <v>10</v>
      </c>
      <c r="D164" s="94">
        <v>8</v>
      </c>
      <c r="E164" s="94">
        <v>8</v>
      </c>
      <c r="F164" s="94">
        <v>0</v>
      </c>
      <c r="G164" s="94">
        <v>0</v>
      </c>
      <c r="H164" s="96">
        <f t="shared" si="2"/>
        <v>26</v>
      </c>
    </row>
    <row r="165" spans="2:8" x14ac:dyDescent="0.3">
      <c r="B165" s="88" t="s">
        <v>258</v>
      </c>
      <c r="C165" s="94">
        <v>10</v>
      </c>
      <c r="D165" s="94">
        <v>8</v>
      </c>
      <c r="E165" s="94">
        <v>8</v>
      </c>
      <c r="F165" s="94">
        <v>0</v>
      </c>
      <c r="G165" s="94">
        <v>0</v>
      </c>
      <c r="H165" s="96">
        <f t="shared" si="2"/>
        <v>26</v>
      </c>
    </row>
    <row r="166" spans="2:8" x14ac:dyDescent="0.3">
      <c r="B166" s="88" t="s">
        <v>266</v>
      </c>
      <c r="C166" s="94">
        <v>10</v>
      </c>
      <c r="D166" s="94">
        <v>8</v>
      </c>
      <c r="E166" s="94">
        <v>8</v>
      </c>
      <c r="F166" s="94">
        <v>0</v>
      </c>
      <c r="G166" s="94">
        <v>0</v>
      </c>
      <c r="H166" s="96">
        <f t="shared" si="2"/>
        <v>26</v>
      </c>
    </row>
    <row r="167" spans="2:8" x14ac:dyDescent="0.3">
      <c r="B167" s="88" t="s">
        <v>263</v>
      </c>
      <c r="C167" s="94">
        <v>10</v>
      </c>
      <c r="D167" s="94">
        <v>8</v>
      </c>
      <c r="E167" s="94">
        <v>8</v>
      </c>
      <c r="F167" s="94">
        <v>0</v>
      </c>
      <c r="G167" s="94">
        <v>0</v>
      </c>
      <c r="H167" s="96">
        <f t="shared" si="2"/>
        <v>26</v>
      </c>
    </row>
    <row r="168" spans="2:8" x14ac:dyDescent="0.3">
      <c r="B168" s="88" t="s">
        <v>109</v>
      </c>
      <c r="C168" s="94">
        <v>10</v>
      </c>
      <c r="D168" s="94">
        <v>5</v>
      </c>
      <c r="E168" s="94">
        <v>5</v>
      </c>
      <c r="F168" s="94">
        <v>0</v>
      </c>
      <c r="G168" s="94">
        <v>5</v>
      </c>
      <c r="H168" s="96">
        <f t="shared" si="2"/>
        <v>25</v>
      </c>
    </row>
    <row r="169" spans="2:8" x14ac:dyDescent="0.3">
      <c r="B169" s="88" t="s">
        <v>296</v>
      </c>
      <c r="C169" s="94">
        <v>10</v>
      </c>
      <c r="D169" s="94">
        <v>5</v>
      </c>
      <c r="E169" s="94">
        <v>5</v>
      </c>
      <c r="F169" s="94">
        <v>0</v>
      </c>
      <c r="G169" s="94">
        <v>5</v>
      </c>
      <c r="H169" s="96">
        <f t="shared" si="2"/>
        <v>25</v>
      </c>
    </row>
    <row r="170" spans="2:8" x14ac:dyDescent="0.3">
      <c r="B170" s="88" t="s">
        <v>285</v>
      </c>
      <c r="C170" s="94">
        <v>10</v>
      </c>
      <c r="D170" s="94">
        <v>5</v>
      </c>
      <c r="E170" s="94">
        <v>5</v>
      </c>
      <c r="F170" s="94">
        <v>0</v>
      </c>
      <c r="G170" s="94">
        <v>5</v>
      </c>
      <c r="H170" s="96">
        <f t="shared" si="2"/>
        <v>25</v>
      </c>
    </row>
    <row r="171" spans="2:8" x14ac:dyDescent="0.3">
      <c r="B171" s="88" t="s">
        <v>309</v>
      </c>
      <c r="C171" s="94">
        <v>10</v>
      </c>
      <c r="D171" s="94">
        <v>5</v>
      </c>
      <c r="E171" s="94">
        <v>5</v>
      </c>
      <c r="F171" s="94">
        <v>0</v>
      </c>
      <c r="G171" s="94">
        <v>5</v>
      </c>
      <c r="H171" s="96">
        <f t="shared" si="2"/>
        <v>25</v>
      </c>
    </row>
    <row r="172" spans="2:8" x14ac:dyDescent="0.3">
      <c r="B172" s="88" t="s">
        <v>329</v>
      </c>
      <c r="C172" s="94">
        <v>10</v>
      </c>
      <c r="D172" s="94">
        <v>5</v>
      </c>
      <c r="E172" s="94">
        <v>5</v>
      </c>
      <c r="F172" s="94">
        <v>0</v>
      </c>
      <c r="G172" s="94">
        <v>5</v>
      </c>
      <c r="H172" s="96">
        <f t="shared" si="2"/>
        <v>25</v>
      </c>
    </row>
    <row r="173" spans="2:8" x14ac:dyDescent="0.3">
      <c r="B173" s="88" t="s">
        <v>146</v>
      </c>
      <c r="C173" s="94">
        <v>10</v>
      </c>
      <c r="D173" s="94">
        <v>10</v>
      </c>
      <c r="E173" s="94">
        <v>5</v>
      </c>
      <c r="F173" s="94">
        <v>0</v>
      </c>
      <c r="G173" s="94">
        <v>0</v>
      </c>
      <c r="H173" s="96">
        <f t="shared" si="2"/>
        <v>25</v>
      </c>
    </row>
    <row r="174" spans="2:8" x14ac:dyDescent="0.3">
      <c r="B174" s="88" t="s">
        <v>153</v>
      </c>
      <c r="C174" s="94">
        <v>10</v>
      </c>
      <c r="D174" s="94">
        <v>10</v>
      </c>
      <c r="E174" s="94">
        <v>5</v>
      </c>
      <c r="F174" s="94">
        <v>0</v>
      </c>
      <c r="G174" s="94">
        <v>0</v>
      </c>
      <c r="H174" s="96">
        <f t="shared" si="2"/>
        <v>25</v>
      </c>
    </row>
    <row r="175" spans="2:8" x14ac:dyDescent="0.3">
      <c r="B175" s="88" t="s">
        <v>252</v>
      </c>
      <c r="C175" s="94">
        <v>10</v>
      </c>
      <c r="D175" s="94">
        <v>5</v>
      </c>
      <c r="E175" s="94">
        <v>5</v>
      </c>
      <c r="F175" s="94">
        <v>0</v>
      </c>
      <c r="G175" s="94">
        <v>5</v>
      </c>
      <c r="H175" s="96">
        <f t="shared" si="2"/>
        <v>25</v>
      </c>
    </row>
    <row r="176" spans="2:8" x14ac:dyDescent="0.3">
      <c r="B176" s="88" t="s">
        <v>19</v>
      </c>
      <c r="C176" s="94">
        <v>8</v>
      </c>
      <c r="D176" s="94">
        <v>8</v>
      </c>
      <c r="E176" s="94">
        <v>8</v>
      </c>
      <c r="F176" s="94">
        <v>0</v>
      </c>
      <c r="G176" s="94">
        <v>0</v>
      </c>
      <c r="H176" s="97">
        <f t="shared" si="2"/>
        <v>24</v>
      </c>
    </row>
    <row r="177" spans="2:8" x14ac:dyDescent="0.3">
      <c r="B177" s="88" t="s">
        <v>15</v>
      </c>
      <c r="C177" s="94">
        <v>8</v>
      </c>
      <c r="D177" s="94">
        <v>8</v>
      </c>
      <c r="E177" s="94">
        <v>8</v>
      </c>
      <c r="F177" s="94">
        <v>0</v>
      </c>
      <c r="G177" s="94">
        <v>0</v>
      </c>
      <c r="H177" s="97">
        <f t="shared" si="2"/>
        <v>24</v>
      </c>
    </row>
    <row r="178" spans="2:8" x14ac:dyDescent="0.3">
      <c r="B178" s="88" t="s">
        <v>297</v>
      </c>
      <c r="C178" s="94">
        <v>10</v>
      </c>
      <c r="D178" s="94">
        <v>3</v>
      </c>
      <c r="E178" s="94">
        <v>8</v>
      </c>
      <c r="F178" s="94">
        <v>3</v>
      </c>
      <c r="G178" s="94">
        <v>0</v>
      </c>
      <c r="H178" s="97">
        <f t="shared" si="2"/>
        <v>24</v>
      </c>
    </row>
    <row r="179" spans="2:8" x14ac:dyDescent="0.3">
      <c r="B179" s="88" t="s">
        <v>209</v>
      </c>
      <c r="C179" s="94">
        <v>8</v>
      </c>
      <c r="D179" s="94">
        <v>8</v>
      </c>
      <c r="E179" s="94">
        <v>8</v>
      </c>
      <c r="F179" s="94">
        <v>0</v>
      </c>
      <c r="G179" s="94">
        <v>0</v>
      </c>
      <c r="H179" s="97">
        <f t="shared" si="2"/>
        <v>24</v>
      </c>
    </row>
    <row r="180" spans="2:8" x14ac:dyDescent="0.3">
      <c r="B180" s="88" t="s">
        <v>341</v>
      </c>
      <c r="C180" s="94">
        <v>8</v>
      </c>
      <c r="D180" s="94">
        <v>5</v>
      </c>
      <c r="E180" s="94">
        <v>8</v>
      </c>
      <c r="F180" s="94">
        <v>3</v>
      </c>
      <c r="G180" s="94">
        <v>0</v>
      </c>
      <c r="H180" s="97">
        <f t="shared" si="2"/>
        <v>24</v>
      </c>
    </row>
    <row r="181" spans="2:8" x14ac:dyDescent="0.3">
      <c r="B181" s="88" t="s">
        <v>108</v>
      </c>
      <c r="C181" s="94">
        <v>10</v>
      </c>
      <c r="D181" s="94">
        <v>3</v>
      </c>
      <c r="E181" s="94">
        <v>5</v>
      </c>
      <c r="F181" s="94">
        <v>0</v>
      </c>
      <c r="G181" s="94">
        <v>5</v>
      </c>
      <c r="H181" s="97">
        <f t="shared" si="2"/>
        <v>23</v>
      </c>
    </row>
    <row r="182" spans="2:8" x14ac:dyDescent="0.3">
      <c r="B182" s="88" t="s">
        <v>113</v>
      </c>
      <c r="C182" s="94">
        <v>10</v>
      </c>
      <c r="D182" s="94">
        <v>3</v>
      </c>
      <c r="E182" s="94">
        <v>5</v>
      </c>
      <c r="F182" s="94">
        <v>0</v>
      </c>
      <c r="G182" s="94">
        <v>5</v>
      </c>
      <c r="H182" s="97">
        <f t="shared" si="2"/>
        <v>23</v>
      </c>
    </row>
    <row r="183" spans="2:8" x14ac:dyDescent="0.3">
      <c r="B183" s="88" t="s">
        <v>121</v>
      </c>
      <c r="C183" s="94">
        <v>10</v>
      </c>
      <c r="D183" s="94">
        <v>8</v>
      </c>
      <c r="E183" s="94">
        <v>5</v>
      </c>
      <c r="F183" s="94">
        <v>0</v>
      </c>
      <c r="G183" s="94">
        <v>0</v>
      </c>
      <c r="H183" s="97">
        <f t="shared" si="2"/>
        <v>23</v>
      </c>
    </row>
    <row r="184" spans="2:8" x14ac:dyDescent="0.3">
      <c r="B184" s="88" t="s">
        <v>115</v>
      </c>
      <c r="C184" s="94">
        <v>10</v>
      </c>
      <c r="D184" s="94">
        <v>3</v>
      </c>
      <c r="E184" s="94">
        <v>5</v>
      </c>
      <c r="F184" s="94">
        <v>0</v>
      </c>
      <c r="G184" s="94">
        <v>5</v>
      </c>
      <c r="H184" s="97">
        <f t="shared" si="2"/>
        <v>23</v>
      </c>
    </row>
    <row r="185" spans="2:8" x14ac:dyDescent="0.3">
      <c r="B185" s="88" t="s">
        <v>279</v>
      </c>
      <c r="C185" s="94">
        <v>10</v>
      </c>
      <c r="D185" s="94">
        <v>5</v>
      </c>
      <c r="E185" s="94">
        <v>8</v>
      </c>
      <c r="F185" s="94">
        <v>0</v>
      </c>
      <c r="G185" s="94">
        <v>0</v>
      </c>
      <c r="H185" s="97">
        <f t="shared" si="2"/>
        <v>23</v>
      </c>
    </row>
    <row r="186" spans="2:8" x14ac:dyDescent="0.3">
      <c r="B186" s="88" t="s">
        <v>6</v>
      </c>
      <c r="C186" s="94">
        <v>10</v>
      </c>
      <c r="D186" s="94">
        <v>5</v>
      </c>
      <c r="E186" s="94">
        <v>8</v>
      </c>
      <c r="F186" s="94">
        <v>0</v>
      </c>
      <c r="G186" s="94">
        <v>0</v>
      </c>
      <c r="H186" s="97">
        <f t="shared" si="2"/>
        <v>23</v>
      </c>
    </row>
    <row r="187" spans="2:8" x14ac:dyDescent="0.3">
      <c r="B187" s="88" t="s">
        <v>9</v>
      </c>
      <c r="C187" s="94">
        <v>10</v>
      </c>
      <c r="D187" s="94">
        <v>5</v>
      </c>
      <c r="E187" s="94">
        <v>8</v>
      </c>
      <c r="F187" s="94">
        <v>0</v>
      </c>
      <c r="G187" s="94">
        <v>0</v>
      </c>
      <c r="H187" s="97">
        <f t="shared" si="2"/>
        <v>23</v>
      </c>
    </row>
    <row r="188" spans="2:8" x14ac:dyDescent="0.3">
      <c r="B188" s="88" t="s">
        <v>10</v>
      </c>
      <c r="C188" s="94">
        <v>10</v>
      </c>
      <c r="D188" s="94">
        <v>5</v>
      </c>
      <c r="E188" s="94">
        <v>8</v>
      </c>
      <c r="F188" s="94">
        <v>0</v>
      </c>
      <c r="G188" s="94">
        <v>0</v>
      </c>
      <c r="H188" s="97">
        <f t="shared" si="2"/>
        <v>23</v>
      </c>
    </row>
    <row r="189" spans="2:8" x14ac:dyDescent="0.3">
      <c r="B189" s="88" t="s">
        <v>11</v>
      </c>
      <c r="C189" s="94">
        <v>10</v>
      </c>
      <c r="D189" s="94">
        <v>5</v>
      </c>
      <c r="E189" s="94">
        <v>8</v>
      </c>
      <c r="F189" s="94">
        <v>0</v>
      </c>
      <c r="G189" s="94">
        <v>0</v>
      </c>
      <c r="H189" s="97">
        <f t="shared" si="2"/>
        <v>23</v>
      </c>
    </row>
    <row r="190" spans="2:8" x14ac:dyDescent="0.3">
      <c r="B190" s="88" t="s">
        <v>20</v>
      </c>
      <c r="C190" s="94">
        <v>5</v>
      </c>
      <c r="D190" s="94">
        <v>10</v>
      </c>
      <c r="E190" s="94">
        <v>8</v>
      </c>
      <c r="F190" s="94">
        <v>0</v>
      </c>
      <c r="G190" s="94">
        <v>0</v>
      </c>
      <c r="H190" s="97">
        <f t="shared" si="2"/>
        <v>23</v>
      </c>
    </row>
    <row r="191" spans="2:8" x14ac:dyDescent="0.3">
      <c r="B191" s="88" t="s">
        <v>35</v>
      </c>
      <c r="C191" s="94">
        <v>10</v>
      </c>
      <c r="D191" s="94">
        <v>5</v>
      </c>
      <c r="E191" s="94">
        <v>8</v>
      </c>
      <c r="F191" s="94">
        <v>0</v>
      </c>
      <c r="G191" s="94">
        <v>0</v>
      </c>
      <c r="H191" s="97">
        <f t="shared" si="2"/>
        <v>23</v>
      </c>
    </row>
    <row r="192" spans="2:8" x14ac:dyDescent="0.3">
      <c r="B192" s="88" t="s">
        <v>21</v>
      </c>
      <c r="C192" s="94">
        <v>10</v>
      </c>
      <c r="D192" s="94">
        <v>5</v>
      </c>
      <c r="E192" s="94">
        <v>8</v>
      </c>
      <c r="F192" s="94">
        <v>0</v>
      </c>
      <c r="G192" s="94">
        <v>0</v>
      </c>
      <c r="H192" s="97">
        <f t="shared" si="2"/>
        <v>23</v>
      </c>
    </row>
    <row r="193" spans="2:8" x14ac:dyDescent="0.3">
      <c r="B193" s="88" t="s">
        <v>22</v>
      </c>
      <c r="C193" s="94">
        <v>10</v>
      </c>
      <c r="D193" s="94">
        <v>5</v>
      </c>
      <c r="E193" s="94">
        <v>8</v>
      </c>
      <c r="F193" s="94">
        <v>0</v>
      </c>
      <c r="G193" s="94">
        <v>0</v>
      </c>
      <c r="H193" s="97">
        <f t="shared" si="2"/>
        <v>23</v>
      </c>
    </row>
    <row r="194" spans="2:8" x14ac:dyDescent="0.3">
      <c r="B194" s="88" t="s">
        <v>42</v>
      </c>
      <c r="C194" s="94">
        <v>10</v>
      </c>
      <c r="D194" s="94">
        <v>5</v>
      </c>
      <c r="E194" s="94">
        <v>8</v>
      </c>
      <c r="F194" s="94">
        <v>0</v>
      </c>
      <c r="G194" s="94">
        <v>0</v>
      </c>
      <c r="H194" s="97">
        <f t="shared" si="2"/>
        <v>23</v>
      </c>
    </row>
    <row r="195" spans="2:8" x14ac:dyDescent="0.3">
      <c r="B195" s="88" t="s">
        <v>300</v>
      </c>
      <c r="C195" s="94">
        <v>10</v>
      </c>
      <c r="D195" s="94">
        <v>5</v>
      </c>
      <c r="E195" s="94">
        <v>8</v>
      </c>
      <c r="F195" s="94">
        <v>0</v>
      </c>
      <c r="G195" s="94">
        <v>0</v>
      </c>
      <c r="H195" s="97">
        <f t="shared" si="2"/>
        <v>23</v>
      </c>
    </row>
    <row r="196" spans="2:8" x14ac:dyDescent="0.3">
      <c r="B196" s="88" t="s">
        <v>301</v>
      </c>
      <c r="C196" s="94">
        <v>10</v>
      </c>
      <c r="D196" s="94">
        <v>8</v>
      </c>
      <c r="E196" s="94">
        <v>5</v>
      </c>
      <c r="F196" s="94">
        <v>0</v>
      </c>
      <c r="G196" s="94">
        <v>0</v>
      </c>
      <c r="H196" s="97">
        <f t="shared" si="2"/>
        <v>23</v>
      </c>
    </row>
    <row r="197" spans="2:8" x14ac:dyDescent="0.3">
      <c r="B197" s="88" t="s">
        <v>290</v>
      </c>
      <c r="C197" s="94">
        <v>10</v>
      </c>
      <c r="D197" s="94">
        <v>8</v>
      </c>
      <c r="E197" s="94">
        <v>5</v>
      </c>
      <c r="F197" s="94">
        <v>0</v>
      </c>
      <c r="G197" s="94">
        <v>0</v>
      </c>
      <c r="H197" s="97">
        <f t="shared" si="2"/>
        <v>23</v>
      </c>
    </row>
    <row r="198" spans="2:8" x14ac:dyDescent="0.3">
      <c r="B198" s="88" t="s">
        <v>291</v>
      </c>
      <c r="C198" s="94">
        <v>10</v>
      </c>
      <c r="D198" s="94">
        <v>3</v>
      </c>
      <c r="E198" s="94">
        <v>5</v>
      </c>
      <c r="F198" s="94">
        <v>0</v>
      </c>
      <c r="G198" s="94">
        <v>5</v>
      </c>
      <c r="H198" s="97">
        <f t="shared" si="2"/>
        <v>23</v>
      </c>
    </row>
    <row r="199" spans="2:8" x14ac:dyDescent="0.3">
      <c r="B199" s="88" t="s">
        <v>57</v>
      </c>
      <c r="C199" s="94">
        <v>10</v>
      </c>
      <c r="D199" s="94">
        <v>5</v>
      </c>
      <c r="E199" s="94">
        <v>8</v>
      </c>
      <c r="F199" s="94">
        <v>0</v>
      </c>
      <c r="G199" s="94">
        <v>0</v>
      </c>
      <c r="H199" s="97">
        <f t="shared" si="2"/>
        <v>23</v>
      </c>
    </row>
    <row r="200" spans="2:8" x14ac:dyDescent="0.3">
      <c r="B200" s="88" t="s">
        <v>68</v>
      </c>
      <c r="C200" s="94">
        <v>10</v>
      </c>
      <c r="D200" s="94">
        <v>5</v>
      </c>
      <c r="E200" s="94">
        <v>8</v>
      </c>
      <c r="F200" s="94">
        <v>0</v>
      </c>
      <c r="G200" s="94">
        <v>0</v>
      </c>
      <c r="H200" s="97">
        <f t="shared" si="2"/>
        <v>23</v>
      </c>
    </row>
    <row r="201" spans="2:8" x14ac:dyDescent="0.3">
      <c r="B201" s="88" t="s">
        <v>307</v>
      </c>
      <c r="C201" s="94">
        <v>10</v>
      </c>
      <c r="D201" s="94">
        <v>3</v>
      </c>
      <c r="E201" s="94">
        <v>5</v>
      </c>
      <c r="F201" s="94">
        <v>0</v>
      </c>
      <c r="G201" s="94">
        <v>5</v>
      </c>
      <c r="H201" s="97">
        <f t="shared" si="2"/>
        <v>23</v>
      </c>
    </row>
    <row r="202" spans="2:8" x14ac:dyDescent="0.3">
      <c r="B202" s="88" t="s">
        <v>317</v>
      </c>
      <c r="C202" s="94">
        <v>10</v>
      </c>
      <c r="D202" s="94">
        <v>8</v>
      </c>
      <c r="E202" s="94">
        <v>5</v>
      </c>
      <c r="F202" s="94">
        <v>0</v>
      </c>
      <c r="G202" s="94">
        <v>0</v>
      </c>
      <c r="H202" s="97">
        <f t="shared" ref="H202:H265" si="3">SUM(C202:G202)</f>
        <v>23</v>
      </c>
    </row>
    <row r="203" spans="2:8" x14ac:dyDescent="0.3">
      <c r="B203" s="88" t="s">
        <v>310</v>
      </c>
      <c r="C203" s="94">
        <v>10</v>
      </c>
      <c r="D203" s="94">
        <v>3</v>
      </c>
      <c r="E203" s="94">
        <v>5</v>
      </c>
      <c r="F203" s="94">
        <v>0</v>
      </c>
      <c r="G203" s="94">
        <v>5</v>
      </c>
      <c r="H203" s="97">
        <f t="shared" si="3"/>
        <v>23</v>
      </c>
    </row>
    <row r="204" spans="2:8" x14ac:dyDescent="0.3">
      <c r="B204" s="88" t="s">
        <v>311</v>
      </c>
      <c r="C204" s="94">
        <v>10</v>
      </c>
      <c r="D204" s="94">
        <v>8</v>
      </c>
      <c r="E204" s="94">
        <v>5</v>
      </c>
      <c r="F204" s="94">
        <v>0</v>
      </c>
      <c r="G204" s="94">
        <v>0</v>
      </c>
      <c r="H204" s="97">
        <f t="shared" si="3"/>
        <v>23</v>
      </c>
    </row>
    <row r="205" spans="2:8" x14ac:dyDescent="0.3">
      <c r="B205" s="88" t="s">
        <v>318</v>
      </c>
      <c r="C205" s="94">
        <v>10</v>
      </c>
      <c r="D205" s="94">
        <v>3</v>
      </c>
      <c r="E205" s="94">
        <v>5</v>
      </c>
      <c r="F205" s="94">
        <v>0</v>
      </c>
      <c r="G205" s="94">
        <v>5</v>
      </c>
      <c r="H205" s="97">
        <f t="shared" si="3"/>
        <v>23</v>
      </c>
    </row>
    <row r="206" spans="2:8" x14ac:dyDescent="0.3">
      <c r="B206" s="88" t="s">
        <v>313</v>
      </c>
      <c r="C206" s="94">
        <v>10</v>
      </c>
      <c r="D206" s="94">
        <v>8</v>
      </c>
      <c r="E206" s="94">
        <v>5</v>
      </c>
      <c r="F206" s="94">
        <v>0</v>
      </c>
      <c r="G206" s="94">
        <v>0</v>
      </c>
      <c r="H206" s="97">
        <f t="shared" si="3"/>
        <v>23</v>
      </c>
    </row>
    <row r="207" spans="2:8" x14ac:dyDescent="0.3">
      <c r="B207" s="88" t="s">
        <v>321</v>
      </c>
      <c r="C207" s="94">
        <v>10</v>
      </c>
      <c r="D207" s="94">
        <v>8</v>
      </c>
      <c r="E207" s="94">
        <v>5</v>
      </c>
      <c r="F207" s="94">
        <v>0</v>
      </c>
      <c r="G207" s="94">
        <v>0</v>
      </c>
      <c r="H207" s="97">
        <f t="shared" si="3"/>
        <v>23</v>
      </c>
    </row>
    <row r="208" spans="2:8" x14ac:dyDescent="0.3">
      <c r="B208" s="88" t="s">
        <v>323</v>
      </c>
      <c r="C208" s="94">
        <v>10</v>
      </c>
      <c r="D208" s="94">
        <v>8</v>
      </c>
      <c r="E208" s="94">
        <v>5</v>
      </c>
      <c r="F208" s="94">
        <v>0</v>
      </c>
      <c r="G208" s="94">
        <v>0</v>
      </c>
      <c r="H208" s="97">
        <f t="shared" si="3"/>
        <v>23</v>
      </c>
    </row>
    <row r="209" spans="2:8" x14ac:dyDescent="0.3">
      <c r="B209" s="88" t="s">
        <v>165</v>
      </c>
      <c r="C209" s="94">
        <v>10</v>
      </c>
      <c r="D209" s="94">
        <v>5</v>
      </c>
      <c r="E209" s="94">
        <v>8</v>
      </c>
      <c r="F209" s="94">
        <v>0</v>
      </c>
      <c r="G209" s="94">
        <v>0</v>
      </c>
      <c r="H209" s="97">
        <f t="shared" si="3"/>
        <v>23</v>
      </c>
    </row>
    <row r="210" spans="2:8" x14ac:dyDescent="0.3">
      <c r="B210" s="88" t="s">
        <v>210</v>
      </c>
      <c r="C210" s="94">
        <v>10</v>
      </c>
      <c r="D210" s="94">
        <v>8</v>
      </c>
      <c r="E210" s="94">
        <v>5</v>
      </c>
      <c r="F210" s="94">
        <v>0</v>
      </c>
      <c r="G210" s="94">
        <v>0</v>
      </c>
      <c r="H210" s="97">
        <f t="shared" si="3"/>
        <v>23</v>
      </c>
    </row>
    <row r="211" spans="2:8" x14ac:dyDescent="0.3">
      <c r="B211" s="88" t="s">
        <v>202</v>
      </c>
      <c r="C211" s="94">
        <v>5</v>
      </c>
      <c r="D211" s="94">
        <v>10</v>
      </c>
      <c r="E211" s="94">
        <v>8</v>
      </c>
      <c r="F211" s="94">
        <v>0</v>
      </c>
      <c r="G211" s="94">
        <v>0</v>
      </c>
      <c r="H211" s="97">
        <f t="shared" si="3"/>
        <v>23</v>
      </c>
    </row>
    <row r="212" spans="2:8" x14ac:dyDescent="0.3">
      <c r="B212" s="88" t="s">
        <v>211</v>
      </c>
      <c r="C212" s="94">
        <v>10</v>
      </c>
      <c r="D212" s="94">
        <v>8</v>
      </c>
      <c r="E212" s="94">
        <v>5</v>
      </c>
      <c r="F212" s="94">
        <v>0</v>
      </c>
      <c r="G212" s="94">
        <v>0</v>
      </c>
      <c r="H212" s="97">
        <f t="shared" si="3"/>
        <v>23</v>
      </c>
    </row>
    <row r="213" spans="2:8" x14ac:dyDescent="0.3">
      <c r="B213" s="88" t="s">
        <v>204</v>
      </c>
      <c r="C213" s="94">
        <v>10</v>
      </c>
      <c r="D213" s="94">
        <v>5</v>
      </c>
      <c r="E213" s="94">
        <v>8</v>
      </c>
      <c r="F213" s="94">
        <v>0</v>
      </c>
      <c r="G213" s="94">
        <v>0</v>
      </c>
      <c r="H213" s="97">
        <f t="shared" si="3"/>
        <v>23</v>
      </c>
    </row>
    <row r="214" spans="2:8" x14ac:dyDescent="0.3">
      <c r="B214" s="88" t="s">
        <v>205</v>
      </c>
      <c r="C214" s="94">
        <v>3</v>
      </c>
      <c r="D214" s="94">
        <v>5</v>
      </c>
      <c r="E214" s="94">
        <v>5</v>
      </c>
      <c r="F214" s="94">
        <v>0</v>
      </c>
      <c r="G214" s="94">
        <v>10</v>
      </c>
      <c r="H214" s="97">
        <f t="shared" si="3"/>
        <v>23</v>
      </c>
    </row>
    <row r="215" spans="2:8" x14ac:dyDescent="0.3">
      <c r="B215" s="88" t="s">
        <v>216</v>
      </c>
      <c r="C215" s="94">
        <v>10</v>
      </c>
      <c r="D215" s="94">
        <v>8</v>
      </c>
      <c r="E215" s="94">
        <v>5</v>
      </c>
      <c r="F215" s="94">
        <v>0</v>
      </c>
      <c r="G215" s="94">
        <v>0</v>
      </c>
      <c r="H215" s="97">
        <f t="shared" si="3"/>
        <v>23</v>
      </c>
    </row>
    <row r="216" spans="2:8" x14ac:dyDescent="0.3">
      <c r="B216" s="88" t="s">
        <v>192</v>
      </c>
      <c r="C216" s="94">
        <v>10</v>
      </c>
      <c r="D216" s="94">
        <v>5</v>
      </c>
      <c r="E216" s="94">
        <v>8</v>
      </c>
      <c r="F216" s="94">
        <v>0</v>
      </c>
      <c r="G216" s="94">
        <v>0</v>
      </c>
      <c r="H216" s="97">
        <f t="shared" si="3"/>
        <v>23</v>
      </c>
    </row>
    <row r="217" spans="2:8" x14ac:dyDescent="0.3">
      <c r="B217" s="88" t="s">
        <v>207</v>
      </c>
      <c r="C217" s="94">
        <v>5</v>
      </c>
      <c r="D217" s="94">
        <v>10</v>
      </c>
      <c r="E217" s="94">
        <v>8</v>
      </c>
      <c r="F217" s="94">
        <v>0</v>
      </c>
      <c r="G217" s="94">
        <v>0</v>
      </c>
      <c r="H217" s="97">
        <f t="shared" si="3"/>
        <v>23</v>
      </c>
    </row>
    <row r="218" spans="2:8" x14ac:dyDescent="0.3">
      <c r="B218" s="88" t="s">
        <v>225</v>
      </c>
      <c r="C218" s="94">
        <v>8</v>
      </c>
      <c r="D218" s="94">
        <v>10</v>
      </c>
      <c r="E218" s="94">
        <v>5</v>
      </c>
      <c r="F218" s="94">
        <v>0</v>
      </c>
      <c r="G218" s="94">
        <v>0</v>
      </c>
      <c r="H218" s="97">
        <f t="shared" si="3"/>
        <v>23</v>
      </c>
    </row>
    <row r="219" spans="2:8" x14ac:dyDescent="0.3">
      <c r="B219" s="88" t="s">
        <v>92</v>
      </c>
      <c r="C219" s="94">
        <v>10</v>
      </c>
      <c r="D219" s="94">
        <v>5</v>
      </c>
      <c r="E219" s="94">
        <v>8</v>
      </c>
      <c r="F219" s="94">
        <v>0</v>
      </c>
      <c r="G219" s="94">
        <v>0</v>
      </c>
      <c r="H219" s="97">
        <f t="shared" si="3"/>
        <v>23</v>
      </c>
    </row>
    <row r="220" spans="2:8" x14ac:dyDescent="0.3">
      <c r="B220" s="88" t="s">
        <v>129</v>
      </c>
      <c r="C220" s="94">
        <v>10</v>
      </c>
      <c r="D220" s="94">
        <v>5</v>
      </c>
      <c r="E220" s="94">
        <v>8</v>
      </c>
      <c r="F220" s="94">
        <v>0</v>
      </c>
      <c r="G220" s="94">
        <v>0</v>
      </c>
      <c r="H220" s="97">
        <f t="shared" si="3"/>
        <v>23</v>
      </c>
    </row>
    <row r="221" spans="2:8" x14ac:dyDescent="0.3">
      <c r="B221" s="88" t="s">
        <v>157</v>
      </c>
      <c r="C221" s="94">
        <v>10</v>
      </c>
      <c r="D221" s="94">
        <v>5</v>
      </c>
      <c r="E221" s="94">
        <v>8</v>
      </c>
      <c r="F221" s="94">
        <v>0</v>
      </c>
      <c r="G221" s="94">
        <v>0</v>
      </c>
      <c r="H221" s="97">
        <f t="shared" si="3"/>
        <v>23</v>
      </c>
    </row>
    <row r="222" spans="2:8" x14ac:dyDescent="0.3">
      <c r="B222" s="88" t="s">
        <v>151</v>
      </c>
      <c r="C222" s="94">
        <v>10</v>
      </c>
      <c r="D222" s="94">
        <v>3</v>
      </c>
      <c r="E222" s="94">
        <v>0</v>
      </c>
      <c r="F222" s="94">
        <v>0</v>
      </c>
      <c r="G222" s="94">
        <v>10</v>
      </c>
      <c r="H222" s="97">
        <f t="shared" si="3"/>
        <v>23</v>
      </c>
    </row>
    <row r="223" spans="2:8" x14ac:dyDescent="0.3">
      <c r="B223" s="88" t="s">
        <v>152</v>
      </c>
      <c r="C223" s="94">
        <v>10</v>
      </c>
      <c r="D223" s="94">
        <v>8</v>
      </c>
      <c r="E223" s="94">
        <v>5</v>
      </c>
      <c r="F223" s="94">
        <v>0</v>
      </c>
      <c r="G223" s="94">
        <v>0</v>
      </c>
      <c r="H223" s="97">
        <f t="shared" si="3"/>
        <v>23</v>
      </c>
    </row>
    <row r="224" spans="2:8" x14ac:dyDescent="0.3">
      <c r="B224" s="88" t="s">
        <v>244</v>
      </c>
      <c r="C224" s="94">
        <v>10</v>
      </c>
      <c r="D224" s="94">
        <v>8</v>
      </c>
      <c r="E224" s="94">
        <v>5</v>
      </c>
      <c r="F224" s="94">
        <v>0</v>
      </c>
      <c r="G224" s="94">
        <v>0</v>
      </c>
      <c r="H224" s="97">
        <f t="shared" si="3"/>
        <v>23</v>
      </c>
    </row>
    <row r="225" spans="2:8" x14ac:dyDescent="0.3">
      <c r="B225" s="88" t="s">
        <v>251</v>
      </c>
      <c r="C225" s="94">
        <v>10</v>
      </c>
      <c r="D225" s="94">
        <v>8</v>
      </c>
      <c r="E225" s="94">
        <v>5</v>
      </c>
      <c r="F225" s="94">
        <v>0</v>
      </c>
      <c r="G225" s="94">
        <v>0</v>
      </c>
      <c r="H225" s="97">
        <f t="shared" si="3"/>
        <v>23</v>
      </c>
    </row>
    <row r="226" spans="2:8" x14ac:dyDescent="0.3">
      <c r="B226" s="88" t="s">
        <v>256</v>
      </c>
      <c r="C226" s="94">
        <v>10</v>
      </c>
      <c r="D226" s="94">
        <v>5</v>
      </c>
      <c r="E226" s="94">
        <v>8</v>
      </c>
      <c r="F226" s="94">
        <v>0</v>
      </c>
      <c r="G226" s="94">
        <v>0</v>
      </c>
      <c r="H226" s="97">
        <f t="shared" si="3"/>
        <v>23</v>
      </c>
    </row>
    <row r="227" spans="2:8" x14ac:dyDescent="0.3">
      <c r="B227" s="88" t="s">
        <v>257</v>
      </c>
      <c r="C227" s="94">
        <v>5</v>
      </c>
      <c r="D227" s="94">
        <v>10</v>
      </c>
      <c r="E227" s="94">
        <v>8</v>
      </c>
      <c r="F227" s="94">
        <v>0</v>
      </c>
      <c r="G227" s="94">
        <v>0</v>
      </c>
      <c r="H227" s="97">
        <f t="shared" si="3"/>
        <v>23</v>
      </c>
    </row>
    <row r="228" spans="2:8" x14ac:dyDescent="0.3">
      <c r="B228" s="88" t="s">
        <v>272</v>
      </c>
      <c r="C228" s="94">
        <v>3</v>
      </c>
      <c r="D228" s="94">
        <v>10</v>
      </c>
      <c r="E228" s="94">
        <v>8</v>
      </c>
      <c r="F228" s="94">
        <v>0</v>
      </c>
      <c r="G228" s="94">
        <v>0</v>
      </c>
      <c r="H228" s="97">
        <f t="shared" si="3"/>
        <v>21</v>
      </c>
    </row>
    <row r="229" spans="2:8" x14ac:dyDescent="0.3">
      <c r="B229" s="88" t="s">
        <v>274</v>
      </c>
      <c r="C229" s="94">
        <v>3</v>
      </c>
      <c r="D229" s="94">
        <v>10</v>
      </c>
      <c r="E229" s="94">
        <v>8</v>
      </c>
      <c r="F229" s="94">
        <v>0</v>
      </c>
      <c r="G229" s="94">
        <v>0</v>
      </c>
      <c r="H229" s="97">
        <f t="shared" si="3"/>
        <v>21</v>
      </c>
    </row>
    <row r="230" spans="2:8" x14ac:dyDescent="0.3">
      <c r="B230" s="88" t="s">
        <v>275</v>
      </c>
      <c r="C230" s="94">
        <v>5</v>
      </c>
      <c r="D230" s="94">
        <v>8</v>
      </c>
      <c r="E230" s="94">
        <v>8</v>
      </c>
      <c r="F230" s="94">
        <v>0</v>
      </c>
      <c r="G230" s="94">
        <v>0</v>
      </c>
      <c r="H230" s="97">
        <f t="shared" si="3"/>
        <v>21</v>
      </c>
    </row>
    <row r="231" spans="2:8" x14ac:dyDescent="0.3">
      <c r="B231" s="88" t="s">
        <v>24</v>
      </c>
      <c r="C231" s="94">
        <v>3</v>
      </c>
      <c r="D231" s="94">
        <v>10</v>
      </c>
      <c r="E231" s="94">
        <v>8</v>
      </c>
      <c r="F231" s="94">
        <v>0</v>
      </c>
      <c r="G231" s="94">
        <v>0</v>
      </c>
      <c r="H231" s="97">
        <f t="shared" si="3"/>
        <v>21</v>
      </c>
    </row>
    <row r="232" spans="2:8" x14ac:dyDescent="0.3">
      <c r="B232" s="88" t="s">
        <v>33</v>
      </c>
      <c r="C232" s="94">
        <v>5</v>
      </c>
      <c r="D232" s="94">
        <v>8</v>
      </c>
      <c r="E232" s="94">
        <v>8</v>
      </c>
      <c r="F232" s="94">
        <v>0</v>
      </c>
      <c r="G232" s="94">
        <v>0</v>
      </c>
      <c r="H232" s="97">
        <f t="shared" si="3"/>
        <v>21</v>
      </c>
    </row>
    <row r="233" spans="2:8" x14ac:dyDescent="0.3">
      <c r="B233" s="88" t="s">
        <v>34</v>
      </c>
      <c r="C233" s="94">
        <v>8</v>
      </c>
      <c r="D233" s="94">
        <v>5</v>
      </c>
      <c r="E233" s="94">
        <v>8</v>
      </c>
      <c r="F233" s="94">
        <v>0</v>
      </c>
      <c r="G233" s="94">
        <v>0</v>
      </c>
      <c r="H233" s="97">
        <f t="shared" si="3"/>
        <v>21</v>
      </c>
    </row>
    <row r="234" spans="2:8" x14ac:dyDescent="0.3">
      <c r="B234" s="88" t="s">
        <v>26</v>
      </c>
      <c r="C234" s="94">
        <v>5</v>
      </c>
      <c r="D234" s="94">
        <v>8</v>
      </c>
      <c r="E234" s="94">
        <v>8</v>
      </c>
      <c r="F234" s="94">
        <v>0</v>
      </c>
      <c r="G234" s="94">
        <v>0</v>
      </c>
      <c r="H234" s="97">
        <f t="shared" si="3"/>
        <v>21</v>
      </c>
    </row>
    <row r="235" spans="2:8" x14ac:dyDescent="0.3">
      <c r="B235" s="88" t="s">
        <v>28</v>
      </c>
      <c r="C235" s="94">
        <v>3</v>
      </c>
      <c r="D235" s="94">
        <v>10</v>
      </c>
      <c r="E235" s="94">
        <v>8</v>
      </c>
      <c r="F235" s="94">
        <v>0</v>
      </c>
      <c r="G235" s="94">
        <v>0</v>
      </c>
      <c r="H235" s="97">
        <f t="shared" si="3"/>
        <v>21</v>
      </c>
    </row>
    <row r="236" spans="2:8" x14ac:dyDescent="0.3">
      <c r="B236" s="88" t="s">
        <v>14</v>
      </c>
      <c r="C236" s="94">
        <v>3</v>
      </c>
      <c r="D236" s="94">
        <v>10</v>
      </c>
      <c r="E236" s="94">
        <v>8</v>
      </c>
      <c r="F236" s="94">
        <v>0</v>
      </c>
      <c r="G236" s="94">
        <v>0</v>
      </c>
      <c r="H236" s="97">
        <f t="shared" si="3"/>
        <v>21</v>
      </c>
    </row>
    <row r="237" spans="2:8" x14ac:dyDescent="0.3">
      <c r="B237" s="88" t="s">
        <v>358</v>
      </c>
      <c r="C237" s="94">
        <v>3</v>
      </c>
      <c r="D237" s="94">
        <v>10</v>
      </c>
      <c r="E237" s="94">
        <v>8</v>
      </c>
      <c r="F237" s="94">
        <v>0</v>
      </c>
      <c r="G237" s="94">
        <v>0</v>
      </c>
      <c r="H237" s="97">
        <f t="shared" si="3"/>
        <v>21</v>
      </c>
    </row>
    <row r="238" spans="2:8" x14ac:dyDescent="0.3">
      <c r="B238" s="88" t="s">
        <v>16</v>
      </c>
      <c r="C238" s="94">
        <v>5</v>
      </c>
      <c r="D238" s="94">
        <v>8</v>
      </c>
      <c r="E238" s="94">
        <v>8</v>
      </c>
      <c r="F238" s="94">
        <v>0</v>
      </c>
      <c r="G238" s="94">
        <v>0</v>
      </c>
      <c r="H238" s="97">
        <f t="shared" si="3"/>
        <v>21</v>
      </c>
    </row>
    <row r="239" spans="2:8" x14ac:dyDescent="0.3">
      <c r="B239" s="88" t="s">
        <v>166</v>
      </c>
      <c r="C239" s="94">
        <v>8</v>
      </c>
      <c r="D239" s="94">
        <v>5</v>
      </c>
      <c r="E239" s="94">
        <v>8</v>
      </c>
      <c r="F239" s="94">
        <v>0</v>
      </c>
      <c r="G239" s="94">
        <v>0</v>
      </c>
      <c r="H239" s="97">
        <f t="shared" si="3"/>
        <v>21</v>
      </c>
    </row>
    <row r="240" spans="2:8" x14ac:dyDescent="0.3">
      <c r="B240" s="88" t="s">
        <v>184</v>
      </c>
      <c r="C240" s="94">
        <v>5</v>
      </c>
      <c r="D240" s="94">
        <v>8</v>
      </c>
      <c r="E240" s="94">
        <v>8</v>
      </c>
      <c r="F240" s="94">
        <v>0</v>
      </c>
      <c r="G240" s="94">
        <v>0</v>
      </c>
      <c r="H240" s="97">
        <f t="shared" si="3"/>
        <v>21</v>
      </c>
    </row>
    <row r="241" spans="2:8" x14ac:dyDescent="0.3">
      <c r="B241" s="88" t="s">
        <v>217</v>
      </c>
      <c r="C241" s="94">
        <v>5</v>
      </c>
      <c r="D241" s="94">
        <v>8</v>
      </c>
      <c r="E241" s="94">
        <v>8</v>
      </c>
      <c r="F241" s="94">
        <v>0</v>
      </c>
      <c r="G241" s="94">
        <v>0</v>
      </c>
      <c r="H241" s="97">
        <f t="shared" si="3"/>
        <v>21</v>
      </c>
    </row>
    <row r="242" spans="2:8" x14ac:dyDescent="0.3">
      <c r="B242" s="88" t="s">
        <v>236</v>
      </c>
      <c r="C242" s="94">
        <v>3</v>
      </c>
      <c r="D242" s="94">
        <v>3</v>
      </c>
      <c r="E242" s="94">
        <v>5</v>
      </c>
      <c r="F242" s="94">
        <v>0</v>
      </c>
      <c r="G242" s="94">
        <v>10</v>
      </c>
      <c r="H242" s="97">
        <f t="shared" si="3"/>
        <v>21</v>
      </c>
    </row>
    <row r="243" spans="2:8" x14ac:dyDescent="0.3">
      <c r="B243" s="88" t="s">
        <v>91</v>
      </c>
      <c r="C243" s="94">
        <v>10</v>
      </c>
      <c r="D243" s="94">
        <v>5</v>
      </c>
      <c r="E243" s="94">
        <v>3</v>
      </c>
      <c r="F243" s="94">
        <v>3</v>
      </c>
      <c r="G243" s="94">
        <v>0</v>
      </c>
      <c r="H243" s="97">
        <f t="shared" si="3"/>
        <v>21</v>
      </c>
    </row>
    <row r="244" spans="2:8" x14ac:dyDescent="0.3">
      <c r="B244" s="88" t="s">
        <v>334</v>
      </c>
      <c r="C244" s="94">
        <v>5</v>
      </c>
      <c r="D244" s="94">
        <v>8</v>
      </c>
      <c r="E244" s="94">
        <v>8</v>
      </c>
      <c r="F244" s="94">
        <v>0</v>
      </c>
      <c r="G244" s="94">
        <v>0</v>
      </c>
      <c r="H244" s="97">
        <f t="shared" si="3"/>
        <v>21</v>
      </c>
    </row>
    <row r="245" spans="2:8" x14ac:dyDescent="0.3">
      <c r="B245" s="88" t="s">
        <v>336</v>
      </c>
      <c r="C245" s="94">
        <v>3</v>
      </c>
      <c r="D245" s="94">
        <v>10</v>
      </c>
      <c r="E245" s="94">
        <v>8</v>
      </c>
      <c r="F245" s="94">
        <v>0</v>
      </c>
      <c r="G245" s="94">
        <v>0</v>
      </c>
      <c r="H245" s="97">
        <f t="shared" si="3"/>
        <v>21</v>
      </c>
    </row>
    <row r="246" spans="2:8" x14ac:dyDescent="0.3">
      <c r="B246" s="88" t="s">
        <v>154</v>
      </c>
      <c r="C246" s="94">
        <v>10</v>
      </c>
      <c r="D246" s="94">
        <v>3</v>
      </c>
      <c r="E246" s="94">
        <v>0</v>
      </c>
      <c r="F246" s="94">
        <v>3</v>
      </c>
      <c r="G246" s="94">
        <v>5</v>
      </c>
      <c r="H246" s="97">
        <f t="shared" si="3"/>
        <v>21</v>
      </c>
    </row>
    <row r="247" spans="2:8" x14ac:dyDescent="0.3">
      <c r="B247" s="88" t="s">
        <v>253</v>
      </c>
      <c r="C247" s="94">
        <v>5</v>
      </c>
      <c r="D247" s="94">
        <v>8</v>
      </c>
      <c r="E247" s="94">
        <v>8</v>
      </c>
      <c r="F247" s="94">
        <v>0</v>
      </c>
      <c r="G247" s="94">
        <v>0</v>
      </c>
      <c r="H247" s="97">
        <f t="shared" si="3"/>
        <v>21</v>
      </c>
    </row>
    <row r="248" spans="2:8" x14ac:dyDescent="0.3">
      <c r="B248" s="88" t="s">
        <v>284</v>
      </c>
      <c r="C248" s="94">
        <v>10</v>
      </c>
      <c r="D248" s="94">
        <v>5</v>
      </c>
      <c r="E248" s="94">
        <v>5</v>
      </c>
      <c r="F248" s="94">
        <v>0</v>
      </c>
      <c r="G248" s="94">
        <v>0</v>
      </c>
      <c r="H248" s="97">
        <f t="shared" si="3"/>
        <v>20</v>
      </c>
    </row>
    <row r="249" spans="2:8" x14ac:dyDescent="0.3">
      <c r="B249" s="88" t="s">
        <v>327</v>
      </c>
      <c r="C249" s="94">
        <v>5</v>
      </c>
      <c r="D249" s="94">
        <v>5</v>
      </c>
      <c r="E249" s="94">
        <v>5</v>
      </c>
      <c r="F249" s="94">
        <v>0</v>
      </c>
      <c r="G249" s="94">
        <v>5</v>
      </c>
      <c r="H249" s="97">
        <f t="shared" si="3"/>
        <v>20</v>
      </c>
    </row>
    <row r="250" spans="2:8" x14ac:dyDescent="0.3">
      <c r="B250" s="88" t="s">
        <v>125</v>
      </c>
      <c r="C250" s="94">
        <v>5</v>
      </c>
      <c r="D250" s="94">
        <v>5</v>
      </c>
      <c r="E250" s="94">
        <v>5</v>
      </c>
      <c r="F250" s="94">
        <v>0</v>
      </c>
      <c r="G250" s="94">
        <v>5</v>
      </c>
      <c r="H250" s="97">
        <f t="shared" si="3"/>
        <v>20</v>
      </c>
    </row>
    <row r="251" spans="2:8" x14ac:dyDescent="0.3">
      <c r="B251" s="88" t="s">
        <v>278</v>
      </c>
      <c r="C251" s="94">
        <v>3</v>
      </c>
      <c r="D251" s="94">
        <v>8</v>
      </c>
      <c r="E251" s="94">
        <v>8</v>
      </c>
      <c r="F251" s="94">
        <v>0</v>
      </c>
      <c r="G251" s="94">
        <v>0</v>
      </c>
      <c r="H251" s="97">
        <f t="shared" si="3"/>
        <v>19</v>
      </c>
    </row>
    <row r="252" spans="2:8" x14ac:dyDescent="0.3">
      <c r="B252" s="88" t="s">
        <v>281</v>
      </c>
      <c r="C252" s="94">
        <v>3</v>
      </c>
      <c r="D252" s="94">
        <v>8</v>
      </c>
      <c r="E252" s="94">
        <v>8</v>
      </c>
      <c r="F252" s="94">
        <v>0</v>
      </c>
      <c r="G252" s="94">
        <v>0</v>
      </c>
      <c r="H252" s="97">
        <f t="shared" si="3"/>
        <v>19</v>
      </c>
    </row>
    <row r="253" spans="2:8" x14ac:dyDescent="0.3">
      <c r="B253" s="88" t="s">
        <v>39</v>
      </c>
      <c r="C253" s="94">
        <v>3</v>
      </c>
      <c r="D253" s="94">
        <v>8</v>
      </c>
      <c r="E253" s="94">
        <v>8</v>
      </c>
      <c r="F253" s="94">
        <v>0</v>
      </c>
      <c r="G253" s="94">
        <v>0</v>
      </c>
      <c r="H253" s="97">
        <f t="shared" si="3"/>
        <v>19</v>
      </c>
    </row>
    <row r="254" spans="2:8" x14ac:dyDescent="0.3">
      <c r="B254" s="88" t="s">
        <v>200</v>
      </c>
      <c r="C254" s="94">
        <v>3</v>
      </c>
      <c r="D254" s="94">
        <v>8</v>
      </c>
      <c r="E254" s="94">
        <v>8</v>
      </c>
      <c r="F254" s="94">
        <v>0</v>
      </c>
      <c r="G254" s="94">
        <v>0</v>
      </c>
      <c r="H254" s="97">
        <f t="shared" si="3"/>
        <v>19</v>
      </c>
    </row>
    <row r="255" spans="2:8" x14ac:dyDescent="0.3">
      <c r="B255" s="88" t="s">
        <v>228</v>
      </c>
      <c r="C255" s="94">
        <v>3</v>
      </c>
      <c r="D255" s="94">
        <v>8</v>
      </c>
      <c r="E255" s="94">
        <v>8</v>
      </c>
      <c r="F255" s="94">
        <v>0</v>
      </c>
      <c r="G255" s="94">
        <v>0</v>
      </c>
      <c r="H255" s="97">
        <f t="shared" si="3"/>
        <v>19</v>
      </c>
    </row>
    <row r="256" spans="2:8" x14ac:dyDescent="0.3">
      <c r="B256" s="88" t="s">
        <v>230</v>
      </c>
      <c r="C256" s="94">
        <v>3</v>
      </c>
      <c r="D256" s="94">
        <v>8</v>
      </c>
      <c r="E256" s="94">
        <v>8</v>
      </c>
      <c r="F256" s="94">
        <v>0</v>
      </c>
      <c r="G256" s="94">
        <v>0</v>
      </c>
      <c r="H256" s="97">
        <f t="shared" si="3"/>
        <v>19</v>
      </c>
    </row>
    <row r="257" spans="2:8" x14ac:dyDescent="0.3">
      <c r="B257" s="88" t="s">
        <v>280</v>
      </c>
      <c r="C257" s="94">
        <v>5</v>
      </c>
      <c r="D257" s="94">
        <v>5</v>
      </c>
      <c r="E257" s="94">
        <v>8</v>
      </c>
      <c r="F257" s="94">
        <v>0</v>
      </c>
      <c r="G257" s="94">
        <v>0</v>
      </c>
      <c r="H257" s="97">
        <f t="shared" si="3"/>
        <v>18</v>
      </c>
    </row>
    <row r="258" spans="2:8" x14ac:dyDescent="0.3">
      <c r="B258" s="88" t="s">
        <v>277</v>
      </c>
      <c r="C258" s="94">
        <v>5</v>
      </c>
      <c r="D258" s="94">
        <v>5</v>
      </c>
      <c r="E258" s="94">
        <v>5</v>
      </c>
      <c r="F258" s="94">
        <v>3</v>
      </c>
      <c r="G258" s="94">
        <v>0</v>
      </c>
      <c r="H258" s="97">
        <f t="shared" si="3"/>
        <v>18</v>
      </c>
    </row>
    <row r="259" spans="2:8" x14ac:dyDescent="0.3">
      <c r="B259" s="88" t="s">
        <v>29</v>
      </c>
      <c r="C259" s="94">
        <v>5</v>
      </c>
      <c r="D259" s="94">
        <v>8</v>
      </c>
      <c r="E259" s="94">
        <v>5</v>
      </c>
      <c r="F259" s="94">
        <v>0</v>
      </c>
      <c r="G259" s="94">
        <v>0</v>
      </c>
      <c r="H259" s="97">
        <f t="shared" si="3"/>
        <v>18</v>
      </c>
    </row>
    <row r="260" spans="2:8" x14ac:dyDescent="0.3">
      <c r="B260" s="88" t="s">
        <v>302</v>
      </c>
      <c r="C260" s="94">
        <v>10</v>
      </c>
      <c r="D260" s="94">
        <v>3</v>
      </c>
      <c r="E260" s="94">
        <v>5</v>
      </c>
      <c r="F260" s="94">
        <v>0</v>
      </c>
      <c r="G260" s="94">
        <v>0</v>
      </c>
      <c r="H260" s="97">
        <f t="shared" si="3"/>
        <v>18</v>
      </c>
    </row>
    <row r="261" spans="2:8" x14ac:dyDescent="0.3">
      <c r="B261" s="88" t="s">
        <v>201</v>
      </c>
      <c r="C261" s="94">
        <v>5</v>
      </c>
      <c r="D261" s="94">
        <v>8</v>
      </c>
      <c r="E261" s="94">
        <v>5</v>
      </c>
      <c r="F261" s="94">
        <v>0</v>
      </c>
      <c r="G261" s="94">
        <v>0</v>
      </c>
      <c r="H261" s="97">
        <f t="shared" si="3"/>
        <v>18</v>
      </c>
    </row>
    <row r="262" spans="2:8" x14ac:dyDescent="0.3">
      <c r="B262" s="88" t="s">
        <v>203</v>
      </c>
      <c r="C262" s="94">
        <v>5</v>
      </c>
      <c r="D262" s="94">
        <v>5</v>
      </c>
      <c r="E262" s="94">
        <v>8</v>
      </c>
      <c r="F262" s="94">
        <v>0</v>
      </c>
      <c r="G262" s="94">
        <v>0</v>
      </c>
      <c r="H262" s="97">
        <f t="shared" si="3"/>
        <v>18</v>
      </c>
    </row>
    <row r="263" spans="2:8" x14ac:dyDescent="0.3">
      <c r="B263" s="88" t="s">
        <v>206</v>
      </c>
      <c r="C263" s="94">
        <v>5</v>
      </c>
      <c r="D263" s="94">
        <v>8</v>
      </c>
      <c r="E263" s="94">
        <v>5</v>
      </c>
      <c r="F263" s="94">
        <v>0</v>
      </c>
      <c r="G263" s="94">
        <v>0</v>
      </c>
      <c r="H263" s="97">
        <f t="shared" si="3"/>
        <v>18</v>
      </c>
    </row>
    <row r="264" spans="2:8" x14ac:dyDescent="0.3">
      <c r="B264" s="88" t="s">
        <v>159</v>
      </c>
      <c r="C264" s="94">
        <v>10</v>
      </c>
      <c r="D264" s="94">
        <v>3</v>
      </c>
      <c r="E264" s="94">
        <v>5</v>
      </c>
      <c r="F264" s="94">
        <v>0</v>
      </c>
      <c r="G264" s="94">
        <v>0</v>
      </c>
      <c r="H264" s="97">
        <f t="shared" si="3"/>
        <v>18</v>
      </c>
    </row>
    <row r="265" spans="2:8" x14ac:dyDescent="0.3">
      <c r="B265" s="88" t="s">
        <v>12</v>
      </c>
      <c r="C265" s="94">
        <v>3</v>
      </c>
      <c r="D265" s="94">
        <v>5</v>
      </c>
      <c r="E265" s="94">
        <v>8</v>
      </c>
      <c r="F265" s="94">
        <v>0</v>
      </c>
      <c r="G265" s="94">
        <v>0</v>
      </c>
      <c r="H265" s="97">
        <f t="shared" si="3"/>
        <v>16</v>
      </c>
    </row>
    <row r="266" spans="2:8" x14ac:dyDescent="0.3">
      <c r="B266" s="88" t="s">
        <v>182</v>
      </c>
      <c r="C266" s="94">
        <v>3</v>
      </c>
      <c r="D266" s="94">
        <v>5</v>
      </c>
      <c r="E266" s="94">
        <v>8</v>
      </c>
      <c r="F266" s="94">
        <v>0</v>
      </c>
      <c r="G266" s="94">
        <v>0</v>
      </c>
      <c r="H266" s="97">
        <f t="shared" ref="H266:H271" si="4">SUM(C266:G266)</f>
        <v>16</v>
      </c>
    </row>
    <row r="267" spans="2:8" x14ac:dyDescent="0.3">
      <c r="B267" s="88" t="s">
        <v>229</v>
      </c>
      <c r="C267" s="94">
        <v>3</v>
      </c>
      <c r="D267" s="94">
        <v>5</v>
      </c>
      <c r="E267" s="94">
        <v>8</v>
      </c>
      <c r="F267" s="94">
        <v>0</v>
      </c>
      <c r="G267" s="94">
        <v>0</v>
      </c>
      <c r="H267" s="97">
        <f t="shared" si="4"/>
        <v>16</v>
      </c>
    </row>
    <row r="268" spans="2:8" x14ac:dyDescent="0.3">
      <c r="B268" s="88" t="s">
        <v>147</v>
      </c>
      <c r="C268" s="94">
        <v>10</v>
      </c>
      <c r="D268" s="94">
        <v>5</v>
      </c>
      <c r="E268" s="94">
        <v>0</v>
      </c>
      <c r="F268" s="94">
        <v>0</v>
      </c>
      <c r="G268" s="94">
        <v>0</v>
      </c>
      <c r="H268" s="97">
        <f t="shared" si="4"/>
        <v>15</v>
      </c>
    </row>
    <row r="269" spans="2:8" x14ac:dyDescent="0.3">
      <c r="B269" s="88" t="s">
        <v>25</v>
      </c>
      <c r="C269" s="94">
        <v>3</v>
      </c>
      <c r="D269" s="94">
        <v>3</v>
      </c>
      <c r="E269" s="94">
        <v>8</v>
      </c>
      <c r="F269" s="94">
        <v>0</v>
      </c>
      <c r="G269" s="94">
        <v>0</v>
      </c>
      <c r="H269" s="97">
        <f t="shared" si="4"/>
        <v>14</v>
      </c>
    </row>
    <row r="270" spans="2:8" x14ac:dyDescent="0.3">
      <c r="B270" s="88" t="s">
        <v>265</v>
      </c>
      <c r="C270" s="94">
        <v>3</v>
      </c>
      <c r="D270" s="94">
        <v>3</v>
      </c>
      <c r="E270" s="94">
        <v>8</v>
      </c>
      <c r="F270" s="94">
        <v>0</v>
      </c>
      <c r="G270" s="94">
        <v>0</v>
      </c>
      <c r="H270" s="97">
        <f t="shared" si="4"/>
        <v>14</v>
      </c>
    </row>
    <row r="271" spans="2:8" x14ac:dyDescent="0.3">
      <c r="B271" s="88" t="s">
        <v>219</v>
      </c>
      <c r="C271" s="94">
        <v>5</v>
      </c>
      <c r="D271" s="94">
        <v>3</v>
      </c>
      <c r="E271" s="94">
        <v>5</v>
      </c>
      <c r="F271" s="94">
        <v>0</v>
      </c>
      <c r="G271" s="94">
        <v>0</v>
      </c>
      <c r="H271" s="97">
        <f t="shared" si="4"/>
        <v>13</v>
      </c>
    </row>
    <row r="272" spans="2:8" x14ac:dyDescent="0.3">
      <c r="B272" s="86" t="s">
        <v>462</v>
      </c>
      <c r="C272" s="87">
        <v>2353</v>
      </c>
      <c r="D272" s="87">
        <v>1531</v>
      </c>
      <c r="E272" s="87">
        <v>1846</v>
      </c>
      <c r="F272" s="87">
        <v>310</v>
      </c>
      <c r="G272" s="87">
        <v>1045</v>
      </c>
      <c r="H272" s="87">
        <f>SUM(H10:H271)</f>
        <v>7020</v>
      </c>
    </row>
  </sheetData>
  <sortState ref="B9:H270">
    <sortCondition descending="1" ref="H9:H270"/>
  </sortState>
  <mergeCells count="1">
    <mergeCell ref="B7:H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71"/>
  <sheetViews>
    <sheetView zoomScale="85" zoomScaleNormal="85" workbookViewId="0">
      <selection activeCell="C4" sqref="C4"/>
    </sheetView>
  </sheetViews>
  <sheetFormatPr baseColWidth="10" defaultRowHeight="18.75" x14ac:dyDescent="0.3"/>
  <cols>
    <col min="3" max="3" width="24.296875" customWidth="1"/>
  </cols>
  <sheetData>
    <row r="2" spans="3:11" x14ac:dyDescent="0.3">
      <c r="C2" t="s">
        <v>480</v>
      </c>
    </row>
    <row r="4" spans="3:11" ht="206.25" x14ac:dyDescent="0.3">
      <c r="C4" s="85" t="s">
        <v>479</v>
      </c>
    </row>
    <row r="6" spans="3:11" ht="37.5" customHeight="1" x14ac:dyDescent="0.3">
      <c r="C6" s="154" t="s">
        <v>483</v>
      </c>
      <c r="D6" s="154"/>
      <c r="E6" s="154"/>
      <c r="F6" s="154"/>
      <c r="G6" s="154"/>
      <c r="H6" s="154"/>
      <c r="I6" s="154"/>
      <c r="J6" s="154"/>
      <c r="K6" s="154"/>
    </row>
    <row r="8" spans="3:11" ht="38.25" x14ac:dyDescent="0.3">
      <c r="C8" s="91" t="s">
        <v>476</v>
      </c>
      <c r="D8" s="91" t="s">
        <v>446</v>
      </c>
      <c r="E8" s="91" t="s">
        <v>378</v>
      </c>
      <c r="F8" s="91" t="s">
        <v>447</v>
      </c>
      <c r="G8" s="91" t="s">
        <v>449</v>
      </c>
      <c r="H8" s="91" t="s">
        <v>418</v>
      </c>
      <c r="I8" s="92" t="s">
        <v>469</v>
      </c>
      <c r="J8" s="91" t="s">
        <v>482</v>
      </c>
      <c r="K8" s="91" t="s">
        <v>481</v>
      </c>
    </row>
    <row r="9" spans="3:11" x14ac:dyDescent="0.3">
      <c r="C9" s="88" t="s">
        <v>37</v>
      </c>
      <c r="D9" s="94">
        <v>10</v>
      </c>
      <c r="E9" s="94">
        <v>10</v>
      </c>
      <c r="F9" s="94">
        <v>8</v>
      </c>
      <c r="G9" s="94">
        <v>3</v>
      </c>
      <c r="H9" s="94">
        <v>10</v>
      </c>
      <c r="I9" s="95">
        <f t="shared" ref="I9:I72" si="0">SUM(D9:H9)</f>
        <v>41</v>
      </c>
    </row>
    <row r="10" spans="3:11" x14ac:dyDescent="0.3">
      <c r="C10" s="88" t="s">
        <v>55</v>
      </c>
      <c r="D10" s="94">
        <v>10</v>
      </c>
      <c r="E10" s="94">
        <v>3</v>
      </c>
      <c r="F10" s="94">
        <v>8</v>
      </c>
      <c r="G10" s="94">
        <v>10</v>
      </c>
      <c r="H10" s="94">
        <v>10</v>
      </c>
      <c r="I10" s="95">
        <f t="shared" si="0"/>
        <v>41</v>
      </c>
    </row>
    <row r="11" spans="3:11" x14ac:dyDescent="0.3">
      <c r="C11" s="88" t="s">
        <v>77</v>
      </c>
      <c r="D11" s="94">
        <v>10</v>
      </c>
      <c r="E11" s="94">
        <v>3</v>
      </c>
      <c r="F11" s="94">
        <v>8</v>
      </c>
      <c r="G11" s="94">
        <v>10</v>
      </c>
      <c r="H11" s="94">
        <v>10</v>
      </c>
      <c r="I11" s="95">
        <f t="shared" si="0"/>
        <v>41</v>
      </c>
    </row>
    <row r="12" spans="3:11" x14ac:dyDescent="0.3">
      <c r="C12" s="88" t="s">
        <v>83</v>
      </c>
      <c r="D12" s="94">
        <v>10</v>
      </c>
      <c r="E12" s="94">
        <v>3</v>
      </c>
      <c r="F12" s="94">
        <v>8</v>
      </c>
      <c r="G12" s="94">
        <v>10</v>
      </c>
      <c r="H12" s="94">
        <v>10</v>
      </c>
      <c r="I12" s="95">
        <f t="shared" si="0"/>
        <v>41</v>
      </c>
    </row>
    <row r="13" spans="3:11" x14ac:dyDescent="0.3">
      <c r="C13" s="88" t="s">
        <v>85</v>
      </c>
      <c r="D13" s="94">
        <v>10</v>
      </c>
      <c r="E13" s="94">
        <v>3</v>
      </c>
      <c r="F13" s="94">
        <v>8</v>
      </c>
      <c r="G13" s="94">
        <v>10</v>
      </c>
      <c r="H13" s="94">
        <v>10</v>
      </c>
      <c r="I13" s="95">
        <f t="shared" si="0"/>
        <v>41</v>
      </c>
    </row>
    <row r="14" spans="3:11" x14ac:dyDescent="0.3">
      <c r="C14" s="88" t="s">
        <v>102</v>
      </c>
      <c r="D14" s="94">
        <v>10</v>
      </c>
      <c r="E14" s="94">
        <v>3</v>
      </c>
      <c r="F14" s="94">
        <v>8</v>
      </c>
      <c r="G14" s="94">
        <v>10</v>
      </c>
      <c r="H14" s="94">
        <v>10</v>
      </c>
      <c r="I14" s="95">
        <f t="shared" si="0"/>
        <v>41</v>
      </c>
    </row>
    <row r="15" spans="3:11" x14ac:dyDescent="0.3">
      <c r="C15" s="88" t="s">
        <v>40</v>
      </c>
      <c r="D15" s="94">
        <v>10</v>
      </c>
      <c r="E15" s="94">
        <v>10</v>
      </c>
      <c r="F15" s="94">
        <v>8</v>
      </c>
      <c r="G15" s="94">
        <v>0</v>
      </c>
      <c r="H15" s="94">
        <v>10</v>
      </c>
      <c r="I15" s="95">
        <f t="shared" si="0"/>
        <v>38</v>
      </c>
    </row>
    <row r="16" spans="3:11" x14ac:dyDescent="0.3">
      <c r="C16" s="88" t="s">
        <v>50</v>
      </c>
      <c r="D16" s="94">
        <v>10</v>
      </c>
      <c r="E16" s="94">
        <v>3</v>
      </c>
      <c r="F16" s="94">
        <v>5</v>
      </c>
      <c r="G16" s="94">
        <v>10</v>
      </c>
      <c r="H16" s="94">
        <v>10</v>
      </c>
      <c r="I16" s="95">
        <f t="shared" si="0"/>
        <v>38</v>
      </c>
    </row>
    <row r="17" spans="3:9" x14ac:dyDescent="0.3">
      <c r="C17" s="88" t="s">
        <v>138</v>
      </c>
      <c r="D17" s="94">
        <v>10</v>
      </c>
      <c r="E17" s="94">
        <v>3</v>
      </c>
      <c r="F17" s="94">
        <v>5</v>
      </c>
      <c r="G17" s="94">
        <v>10</v>
      </c>
      <c r="H17" s="94">
        <v>10</v>
      </c>
      <c r="I17" s="95">
        <f t="shared" si="0"/>
        <v>38</v>
      </c>
    </row>
    <row r="18" spans="3:9" x14ac:dyDescent="0.3">
      <c r="C18" s="88" t="s">
        <v>136</v>
      </c>
      <c r="D18" s="94">
        <v>8</v>
      </c>
      <c r="E18" s="94">
        <v>3</v>
      </c>
      <c r="F18" s="94">
        <v>8</v>
      </c>
      <c r="G18" s="94">
        <v>8</v>
      </c>
      <c r="H18" s="94">
        <v>10</v>
      </c>
      <c r="I18" s="95">
        <f t="shared" si="0"/>
        <v>37</v>
      </c>
    </row>
    <row r="19" spans="3:9" x14ac:dyDescent="0.3">
      <c r="C19" s="88" t="s">
        <v>59</v>
      </c>
      <c r="D19" s="94">
        <v>10</v>
      </c>
      <c r="E19" s="94">
        <v>3</v>
      </c>
      <c r="F19" s="94">
        <v>8</v>
      </c>
      <c r="G19" s="94">
        <v>10</v>
      </c>
      <c r="H19" s="94">
        <v>5</v>
      </c>
      <c r="I19" s="95">
        <f t="shared" si="0"/>
        <v>36</v>
      </c>
    </row>
    <row r="20" spans="3:9" x14ac:dyDescent="0.3">
      <c r="C20" s="88" t="s">
        <v>80</v>
      </c>
      <c r="D20" s="94">
        <v>10</v>
      </c>
      <c r="E20" s="94">
        <v>3</v>
      </c>
      <c r="F20" s="94">
        <v>8</v>
      </c>
      <c r="G20" s="94">
        <v>10</v>
      </c>
      <c r="H20" s="94">
        <v>5</v>
      </c>
      <c r="I20" s="95">
        <f t="shared" si="0"/>
        <v>36</v>
      </c>
    </row>
    <row r="21" spans="3:9" x14ac:dyDescent="0.3">
      <c r="C21" s="88" t="s">
        <v>220</v>
      </c>
      <c r="D21" s="94">
        <v>10</v>
      </c>
      <c r="E21" s="94">
        <v>5</v>
      </c>
      <c r="F21" s="94">
        <v>8</v>
      </c>
      <c r="G21" s="94">
        <v>3</v>
      </c>
      <c r="H21" s="94">
        <v>10</v>
      </c>
      <c r="I21" s="95">
        <f t="shared" si="0"/>
        <v>36</v>
      </c>
    </row>
    <row r="22" spans="3:9" x14ac:dyDescent="0.3">
      <c r="C22" s="88" t="s">
        <v>233</v>
      </c>
      <c r="D22" s="94">
        <v>10</v>
      </c>
      <c r="E22" s="94">
        <v>8</v>
      </c>
      <c r="F22" s="94">
        <v>8</v>
      </c>
      <c r="G22" s="94">
        <v>0</v>
      </c>
      <c r="H22" s="94">
        <v>10</v>
      </c>
      <c r="I22" s="95">
        <f t="shared" si="0"/>
        <v>36</v>
      </c>
    </row>
    <row r="23" spans="3:9" x14ac:dyDescent="0.3">
      <c r="C23" s="88" t="s">
        <v>82</v>
      </c>
      <c r="D23" s="94">
        <v>10</v>
      </c>
      <c r="E23" s="94">
        <v>3</v>
      </c>
      <c r="F23" s="94">
        <v>8</v>
      </c>
      <c r="G23" s="94">
        <v>5</v>
      </c>
      <c r="H23" s="94">
        <v>10</v>
      </c>
      <c r="I23" s="95">
        <f t="shared" si="0"/>
        <v>36</v>
      </c>
    </row>
    <row r="24" spans="3:9" x14ac:dyDescent="0.3">
      <c r="C24" s="88" t="s">
        <v>99</v>
      </c>
      <c r="D24" s="94">
        <v>10</v>
      </c>
      <c r="E24" s="94">
        <v>3</v>
      </c>
      <c r="F24" s="94">
        <v>8</v>
      </c>
      <c r="G24" s="94">
        <v>10</v>
      </c>
      <c r="H24" s="94">
        <v>5</v>
      </c>
      <c r="I24" s="95">
        <f t="shared" si="0"/>
        <v>36</v>
      </c>
    </row>
    <row r="25" spans="3:9" x14ac:dyDescent="0.3">
      <c r="C25" s="88" t="s">
        <v>104</v>
      </c>
      <c r="D25" s="94">
        <v>10</v>
      </c>
      <c r="E25" s="94">
        <v>3</v>
      </c>
      <c r="F25" s="94">
        <v>8</v>
      </c>
      <c r="G25" s="94">
        <v>10</v>
      </c>
      <c r="H25" s="94">
        <v>5</v>
      </c>
      <c r="I25" s="95">
        <f t="shared" si="0"/>
        <v>36</v>
      </c>
    </row>
    <row r="26" spans="3:9" x14ac:dyDescent="0.3">
      <c r="C26" s="88" t="s">
        <v>268</v>
      </c>
      <c r="D26" s="94">
        <v>10</v>
      </c>
      <c r="E26" s="94">
        <v>3</v>
      </c>
      <c r="F26" s="94">
        <v>8</v>
      </c>
      <c r="G26" s="94">
        <v>10</v>
      </c>
      <c r="H26" s="94">
        <v>5</v>
      </c>
      <c r="I26" s="95">
        <f t="shared" si="0"/>
        <v>36</v>
      </c>
    </row>
    <row r="27" spans="3:9" x14ac:dyDescent="0.3">
      <c r="C27" s="88" t="s">
        <v>53</v>
      </c>
      <c r="D27" s="94">
        <v>10</v>
      </c>
      <c r="E27" s="94">
        <v>3</v>
      </c>
      <c r="F27" s="94">
        <v>8</v>
      </c>
      <c r="G27" s="94">
        <v>3</v>
      </c>
      <c r="H27" s="94">
        <v>10</v>
      </c>
      <c r="I27" s="95">
        <f t="shared" si="0"/>
        <v>34</v>
      </c>
    </row>
    <row r="28" spans="3:9" x14ac:dyDescent="0.3">
      <c r="C28" s="88" t="s">
        <v>67</v>
      </c>
      <c r="D28" s="94">
        <v>10</v>
      </c>
      <c r="E28" s="94">
        <v>3</v>
      </c>
      <c r="F28" s="94">
        <v>8</v>
      </c>
      <c r="G28" s="94">
        <v>3</v>
      </c>
      <c r="H28" s="94">
        <v>10</v>
      </c>
      <c r="I28" s="95">
        <f t="shared" si="0"/>
        <v>34</v>
      </c>
    </row>
    <row r="29" spans="3:9" x14ac:dyDescent="0.3">
      <c r="C29" s="88" t="s">
        <v>174</v>
      </c>
      <c r="D29" s="94">
        <v>10</v>
      </c>
      <c r="E29" s="94">
        <v>3</v>
      </c>
      <c r="F29" s="94">
        <v>8</v>
      </c>
      <c r="G29" s="94">
        <v>3</v>
      </c>
      <c r="H29" s="94">
        <v>10</v>
      </c>
      <c r="I29" s="95">
        <f t="shared" si="0"/>
        <v>34</v>
      </c>
    </row>
    <row r="30" spans="3:9" x14ac:dyDescent="0.3">
      <c r="C30" s="88" t="s">
        <v>75</v>
      </c>
      <c r="D30" s="94">
        <v>10</v>
      </c>
      <c r="E30" s="94">
        <v>3</v>
      </c>
      <c r="F30" s="94">
        <v>8</v>
      </c>
      <c r="G30" s="94">
        <v>3</v>
      </c>
      <c r="H30" s="94">
        <v>10</v>
      </c>
      <c r="I30" s="95">
        <f t="shared" si="0"/>
        <v>34</v>
      </c>
    </row>
    <row r="31" spans="3:9" x14ac:dyDescent="0.3">
      <c r="C31" s="88" t="s">
        <v>95</v>
      </c>
      <c r="D31" s="94">
        <v>10</v>
      </c>
      <c r="E31" s="94">
        <v>3</v>
      </c>
      <c r="F31" s="94">
        <v>8</v>
      </c>
      <c r="G31" s="94">
        <v>8</v>
      </c>
      <c r="H31" s="94">
        <v>5</v>
      </c>
      <c r="I31" s="95">
        <f t="shared" si="0"/>
        <v>34</v>
      </c>
    </row>
    <row r="32" spans="3:9" x14ac:dyDescent="0.3">
      <c r="C32" s="88" t="s">
        <v>97</v>
      </c>
      <c r="D32" s="94">
        <v>10</v>
      </c>
      <c r="E32" s="94">
        <v>3</v>
      </c>
      <c r="F32" s="94">
        <v>8</v>
      </c>
      <c r="G32" s="94">
        <v>3</v>
      </c>
      <c r="H32" s="94">
        <v>10</v>
      </c>
      <c r="I32" s="95">
        <f t="shared" si="0"/>
        <v>34</v>
      </c>
    </row>
    <row r="33" spans="3:9" x14ac:dyDescent="0.3">
      <c r="C33" s="88" t="s">
        <v>47</v>
      </c>
      <c r="D33" s="94">
        <v>10</v>
      </c>
      <c r="E33" s="94">
        <v>5</v>
      </c>
      <c r="F33" s="94">
        <v>8</v>
      </c>
      <c r="G33" s="94">
        <v>0</v>
      </c>
      <c r="H33" s="94">
        <v>10</v>
      </c>
      <c r="I33" s="95">
        <f t="shared" si="0"/>
        <v>33</v>
      </c>
    </row>
    <row r="34" spans="3:9" x14ac:dyDescent="0.3">
      <c r="C34" s="88" t="s">
        <v>56</v>
      </c>
      <c r="D34" s="94">
        <v>10</v>
      </c>
      <c r="E34" s="94">
        <v>5</v>
      </c>
      <c r="F34" s="94">
        <v>8</v>
      </c>
      <c r="G34" s="94">
        <v>0</v>
      </c>
      <c r="H34" s="94">
        <v>10</v>
      </c>
      <c r="I34" s="95">
        <f t="shared" si="0"/>
        <v>33</v>
      </c>
    </row>
    <row r="35" spans="3:9" x14ac:dyDescent="0.3">
      <c r="C35" s="88" t="s">
        <v>62</v>
      </c>
      <c r="D35" s="94">
        <v>10</v>
      </c>
      <c r="E35" s="94">
        <v>5</v>
      </c>
      <c r="F35" s="94">
        <v>8</v>
      </c>
      <c r="G35" s="94">
        <v>0</v>
      </c>
      <c r="H35" s="94">
        <v>10</v>
      </c>
      <c r="I35" s="95">
        <f t="shared" si="0"/>
        <v>33</v>
      </c>
    </row>
    <row r="36" spans="3:9" x14ac:dyDescent="0.3">
      <c r="C36" s="88" t="s">
        <v>63</v>
      </c>
      <c r="D36" s="94">
        <v>10</v>
      </c>
      <c r="E36" s="94">
        <v>5</v>
      </c>
      <c r="F36" s="94">
        <v>8</v>
      </c>
      <c r="G36" s="94">
        <v>0</v>
      </c>
      <c r="H36" s="94">
        <v>10</v>
      </c>
      <c r="I36" s="95">
        <f t="shared" si="0"/>
        <v>33</v>
      </c>
    </row>
    <row r="37" spans="3:9" x14ac:dyDescent="0.3">
      <c r="C37" s="88" t="s">
        <v>304</v>
      </c>
      <c r="D37" s="94">
        <v>10</v>
      </c>
      <c r="E37" s="94">
        <v>10</v>
      </c>
      <c r="F37" s="94">
        <v>8</v>
      </c>
      <c r="G37" s="94">
        <v>0</v>
      </c>
      <c r="H37" s="94">
        <v>5</v>
      </c>
      <c r="I37" s="95">
        <f t="shared" si="0"/>
        <v>33</v>
      </c>
    </row>
    <row r="38" spans="3:9" x14ac:dyDescent="0.3">
      <c r="C38" s="88" t="s">
        <v>163</v>
      </c>
      <c r="D38" s="94">
        <v>10</v>
      </c>
      <c r="E38" s="94">
        <v>5</v>
      </c>
      <c r="F38" s="94">
        <v>8</v>
      </c>
      <c r="G38" s="94">
        <v>0</v>
      </c>
      <c r="H38" s="94">
        <v>10</v>
      </c>
      <c r="I38" s="95">
        <f t="shared" si="0"/>
        <v>33</v>
      </c>
    </row>
    <row r="39" spans="3:9" x14ac:dyDescent="0.3">
      <c r="C39" s="88" t="s">
        <v>173</v>
      </c>
      <c r="D39" s="94">
        <v>10</v>
      </c>
      <c r="E39" s="94">
        <v>5</v>
      </c>
      <c r="F39" s="94">
        <v>8</v>
      </c>
      <c r="G39" s="94">
        <v>0</v>
      </c>
      <c r="H39" s="94">
        <v>10</v>
      </c>
      <c r="I39" s="95">
        <f t="shared" si="0"/>
        <v>33</v>
      </c>
    </row>
    <row r="40" spans="3:9" x14ac:dyDescent="0.3">
      <c r="C40" s="88" t="s">
        <v>177</v>
      </c>
      <c r="D40" s="94">
        <v>10</v>
      </c>
      <c r="E40" s="94">
        <v>8</v>
      </c>
      <c r="F40" s="94">
        <v>5</v>
      </c>
      <c r="G40" s="94">
        <v>0</v>
      </c>
      <c r="H40" s="94">
        <v>10</v>
      </c>
      <c r="I40" s="95">
        <f t="shared" si="0"/>
        <v>33</v>
      </c>
    </row>
    <row r="41" spans="3:9" x14ac:dyDescent="0.3">
      <c r="C41" s="88" t="s">
        <v>178</v>
      </c>
      <c r="D41" s="94">
        <v>10</v>
      </c>
      <c r="E41" s="94">
        <v>5</v>
      </c>
      <c r="F41" s="94">
        <v>8</v>
      </c>
      <c r="G41" s="94">
        <v>0</v>
      </c>
      <c r="H41" s="94">
        <v>10</v>
      </c>
      <c r="I41" s="95">
        <f t="shared" si="0"/>
        <v>33</v>
      </c>
    </row>
    <row r="42" spans="3:9" x14ac:dyDescent="0.3">
      <c r="C42" s="88" t="s">
        <v>190</v>
      </c>
      <c r="D42" s="94">
        <v>10</v>
      </c>
      <c r="E42" s="94">
        <v>5</v>
      </c>
      <c r="F42" s="94">
        <v>8</v>
      </c>
      <c r="G42" s="94">
        <v>0</v>
      </c>
      <c r="H42" s="94">
        <v>10</v>
      </c>
      <c r="I42" s="95">
        <f t="shared" si="0"/>
        <v>33</v>
      </c>
    </row>
    <row r="43" spans="3:9" x14ac:dyDescent="0.3">
      <c r="C43" s="88" t="s">
        <v>196</v>
      </c>
      <c r="D43" s="94">
        <v>10</v>
      </c>
      <c r="E43" s="94">
        <v>5</v>
      </c>
      <c r="F43" s="94">
        <v>8</v>
      </c>
      <c r="G43" s="94">
        <v>0</v>
      </c>
      <c r="H43" s="94">
        <v>10</v>
      </c>
      <c r="I43" s="95">
        <f t="shared" si="0"/>
        <v>33</v>
      </c>
    </row>
    <row r="44" spans="3:9" x14ac:dyDescent="0.3">
      <c r="C44" s="88" t="s">
        <v>222</v>
      </c>
      <c r="D44" s="94">
        <v>10</v>
      </c>
      <c r="E44" s="94">
        <v>5</v>
      </c>
      <c r="F44" s="94">
        <v>8</v>
      </c>
      <c r="G44" s="94">
        <v>0</v>
      </c>
      <c r="H44" s="94">
        <v>10</v>
      </c>
      <c r="I44" s="95">
        <f t="shared" si="0"/>
        <v>33</v>
      </c>
    </row>
    <row r="45" spans="3:9" x14ac:dyDescent="0.3">
      <c r="C45" s="88" t="s">
        <v>238</v>
      </c>
      <c r="D45" s="94">
        <v>10</v>
      </c>
      <c r="E45" s="94">
        <v>3</v>
      </c>
      <c r="F45" s="94">
        <v>5</v>
      </c>
      <c r="G45" s="94">
        <v>10</v>
      </c>
      <c r="H45" s="94">
        <v>5</v>
      </c>
      <c r="I45" s="95">
        <f t="shared" si="0"/>
        <v>33</v>
      </c>
    </row>
    <row r="46" spans="3:9" x14ac:dyDescent="0.3">
      <c r="C46" s="88" t="s">
        <v>234</v>
      </c>
      <c r="D46" s="94">
        <v>10</v>
      </c>
      <c r="E46" s="94">
        <v>5</v>
      </c>
      <c r="F46" s="94">
        <v>8</v>
      </c>
      <c r="G46" s="94">
        <v>0</v>
      </c>
      <c r="H46" s="94">
        <v>10</v>
      </c>
      <c r="I46" s="95">
        <f t="shared" si="0"/>
        <v>33</v>
      </c>
    </row>
    <row r="47" spans="3:9" x14ac:dyDescent="0.3">
      <c r="C47" s="88" t="s">
        <v>89</v>
      </c>
      <c r="D47" s="94">
        <v>10</v>
      </c>
      <c r="E47" s="94">
        <v>3</v>
      </c>
      <c r="F47" s="94">
        <v>5</v>
      </c>
      <c r="G47" s="94">
        <v>10</v>
      </c>
      <c r="H47" s="94">
        <v>5</v>
      </c>
      <c r="I47" s="95">
        <f t="shared" si="0"/>
        <v>33</v>
      </c>
    </row>
    <row r="48" spans="3:9" x14ac:dyDescent="0.3">
      <c r="C48" s="88" t="s">
        <v>342</v>
      </c>
      <c r="D48" s="94">
        <v>10</v>
      </c>
      <c r="E48" s="94">
        <v>5</v>
      </c>
      <c r="F48" s="94">
        <v>8</v>
      </c>
      <c r="G48" s="94">
        <v>0</v>
      </c>
      <c r="H48" s="94">
        <v>10</v>
      </c>
      <c r="I48" s="95">
        <f t="shared" si="0"/>
        <v>33</v>
      </c>
    </row>
    <row r="49" spans="3:9" x14ac:dyDescent="0.3">
      <c r="C49" s="88" t="s">
        <v>337</v>
      </c>
      <c r="D49" s="94">
        <v>10</v>
      </c>
      <c r="E49" s="94">
        <v>5</v>
      </c>
      <c r="F49" s="94">
        <v>8</v>
      </c>
      <c r="G49" s="94">
        <v>0</v>
      </c>
      <c r="H49" s="94">
        <v>10</v>
      </c>
      <c r="I49" s="95">
        <f t="shared" si="0"/>
        <v>33</v>
      </c>
    </row>
    <row r="50" spans="3:9" x14ac:dyDescent="0.3">
      <c r="C50" s="88" t="s">
        <v>339</v>
      </c>
      <c r="D50" s="94">
        <v>10</v>
      </c>
      <c r="E50" s="94">
        <v>5</v>
      </c>
      <c r="F50" s="94">
        <v>8</v>
      </c>
      <c r="G50" s="94">
        <v>0</v>
      </c>
      <c r="H50" s="94">
        <v>10</v>
      </c>
      <c r="I50" s="95">
        <f t="shared" si="0"/>
        <v>33</v>
      </c>
    </row>
    <row r="51" spans="3:9" x14ac:dyDescent="0.3">
      <c r="C51" s="88" t="s">
        <v>126</v>
      </c>
      <c r="D51" s="94">
        <v>10</v>
      </c>
      <c r="E51" s="94">
        <v>10</v>
      </c>
      <c r="F51" s="94">
        <v>8</v>
      </c>
      <c r="G51" s="94">
        <v>0</v>
      </c>
      <c r="H51" s="94">
        <v>5</v>
      </c>
      <c r="I51" s="95">
        <f t="shared" si="0"/>
        <v>33</v>
      </c>
    </row>
    <row r="52" spans="3:9" x14ac:dyDescent="0.3">
      <c r="C52" s="88" t="s">
        <v>139</v>
      </c>
      <c r="D52" s="94">
        <v>10</v>
      </c>
      <c r="E52" s="94">
        <v>5</v>
      </c>
      <c r="F52" s="94">
        <v>8</v>
      </c>
      <c r="G52" s="94">
        <v>0</v>
      </c>
      <c r="H52" s="94">
        <v>10</v>
      </c>
      <c r="I52" s="95">
        <f t="shared" si="0"/>
        <v>33</v>
      </c>
    </row>
    <row r="53" spans="3:9" x14ac:dyDescent="0.3">
      <c r="C53" s="88" t="s">
        <v>148</v>
      </c>
      <c r="D53" s="94">
        <v>10</v>
      </c>
      <c r="E53" s="94">
        <v>5</v>
      </c>
      <c r="F53" s="94">
        <v>8</v>
      </c>
      <c r="G53" s="94">
        <v>0</v>
      </c>
      <c r="H53" s="94">
        <v>10</v>
      </c>
      <c r="I53" s="95">
        <f t="shared" si="0"/>
        <v>33</v>
      </c>
    </row>
    <row r="54" spans="3:9" x14ac:dyDescent="0.3">
      <c r="C54" s="88" t="s">
        <v>260</v>
      </c>
      <c r="D54" s="94">
        <v>10</v>
      </c>
      <c r="E54" s="94">
        <v>5</v>
      </c>
      <c r="F54" s="94">
        <v>8</v>
      </c>
      <c r="G54" s="94">
        <v>0</v>
      </c>
      <c r="H54" s="94">
        <v>10</v>
      </c>
      <c r="I54" s="95">
        <f t="shared" si="0"/>
        <v>33</v>
      </c>
    </row>
    <row r="55" spans="3:9" x14ac:dyDescent="0.3">
      <c r="C55" s="88" t="s">
        <v>249</v>
      </c>
      <c r="D55" s="94">
        <v>10</v>
      </c>
      <c r="E55" s="94">
        <v>5</v>
      </c>
      <c r="F55" s="94">
        <v>8</v>
      </c>
      <c r="G55" s="94">
        <v>0</v>
      </c>
      <c r="H55" s="94">
        <v>10</v>
      </c>
      <c r="I55" s="95">
        <f t="shared" si="0"/>
        <v>33</v>
      </c>
    </row>
    <row r="56" spans="3:9" x14ac:dyDescent="0.3">
      <c r="C56" s="88" t="s">
        <v>117</v>
      </c>
      <c r="D56" s="94">
        <v>10</v>
      </c>
      <c r="E56" s="94">
        <v>5</v>
      </c>
      <c r="F56" s="94">
        <v>8</v>
      </c>
      <c r="G56" s="94">
        <v>3</v>
      </c>
      <c r="H56" s="94">
        <v>5</v>
      </c>
      <c r="I56" s="96">
        <f t="shared" si="0"/>
        <v>31</v>
      </c>
    </row>
    <row r="57" spans="3:9" x14ac:dyDescent="0.3">
      <c r="C57" s="88" t="s">
        <v>273</v>
      </c>
      <c r="D57" s="94">
        <v>10</v>
      </c>
      <c r="E57" s="94">
        <v>8</v>
      </c>
      <c r="F57" s="94">
        <v>5</v>
      </c>
      <c r="G57" s="94">
        <v>8</v>
      </c>
      <c r="H57" s="94">
        <v>0</v>
      </c>
      <c r="I57" s="96">
        <f t="shared" si="0"/>
        <v>31</v>
      </c>
    </row>
    <row r="58" spans="3:9" x14ac:dyDescent="0.3">
      <c r="C58" s="88" t="s">
        <v>288</v>
      </c>
      <c r="D58" s="94">
        <v>10</v>
      </c>
      <c r="E58" s="94">
        <v>3</v>
      </c>
      <c r="F58" s="94">
        <v>5</v>
      </c>
      <c r="G58" s="94">
        <v>3</v>
      </c>
      <c r="H58" s="94">
        <v>10</v>
      </c>
      <c r="I58" s="96">
        <f t="shared" si="0"/>
        <v>31</v>
      </c>
    </row>
    <row r="59" spans="3:9" x14ac:dyDescent="0.3">
      <c r="C59" s="88" t="s">
        <v>293</v>
      </c>
      <c r="D59" s="94">
        <v>10</v>
      </c>
      <c r="E59" s="94">
        <v>3</v>
      </c>
      <c r="F59" s="94">
        <v>8</v>
      </c>
      <c r="G59" s="94">
        <v>0</v>
      </c>
      <c r="H59" s="94">
        <v>10</v>
      </c>
      <c r="I59" s="96">
        <f t="shared" si="0"/>
        <v>31</v>
      </c>
    </row>
    <row r="60" spans="3:9" x14ac:dyDescent="0.3">
      <c r="C60" s="88" t="s">
        <v>286</v>
      </c>
      <c r="D60" s="94">
        <v>10</v>
      </c>
      <c r="E60" s="94">
        <v>8</v>
      </c>
      <c r="F60" s="94">
        <v>8</v>
      </c>
      <c r="G60" s="94">
        <v>0</v>
      </c>
      <c r="H60" s="94">
        <v>5</v>
      </c>
      <c r="I60" s="96">
        <f t="shared" si="0"/>
        <v>31</v>
      </c>
    </row>
    <row r="61" spans="3:9" x14ac:dyDescent="0.3">
      <c r="C61" s="88" t="s">
        <v>292</v>
      </c>
      <c r="D61" s="94">
        <v>10</v>
      </c>
      <c r="E61" s="94">
        <v>8</v>
      </c>
      <c r="F61" s="94">
        <v>8</v>
      </c>
      <c r="G61" s="94">
        <v>0</v>
      </c>
      <c r="H61" s="94">
        <v>5</v>
      </c>
      <c r="I61" s="96">
        <f t="shared" si="0"/>
        <v>31</v>
      </c>
    </row>
    <row r="62" spans="3:9" x14ac:dyDescent="0.3">
      <c r="C62" s="88" t="s">
        <v>60</v>
      </c>
      <c r="D62" s="94">
        <v>10</v>
      </c>
      <c r="E62" s="94">
        <v>3</v>
      </c>
      <c r="F62" s="94">
        <v>8</v>
      </c>
      <c r="G62" s="94">
        <v>0</v>
      </c>
      <c r="H62" s="94">
        <v>10</v>
      </c>
      <c r="I62" s="96">
        <f t="shared" si="0"/>
        <v>31</v>
      </c>
    </row>
    <row r="63" spans="3:9" x14ac:dyDescent="0.3">
      <c r="C63" s="88" t="s">
        <v>61</v>
      </c>
      <c r="D63" s="94">
        <v>10</v>
      </c>
      <c r="E63" s="94">
        <v>3</v>
      </c>
      <c r="F63" s="94">
        <v>8</v>
      </c>
      <c r="G63" s="94">
        <v>0</v>
      </c>
      <c r="H63" s="94">
        <v>10</v>
      </c>
      <c r="I63" s="96">
        <f t="shared" si="0"/>
        <v>31</v>
      </c>
    </row>
    <row r="64" spans="3:9" x14ac:dyDescent="0.3">
      <c r="C64" s="88" t="s">
        <v>49</v>
      </c>
      <c r="D64" s="94">
        <v>10</v>
      </c>
      <c r="E64" s="94">
        <v>3</v>
      </c>
      <c r="F64" s="94">
        <v>8</v>
      </c>
      <c r="G64" s="94">
        <v>0</v>
      </c>
      <c r="H64" s="94">
        <v>10</v>
      </c>
      <c r="I64" s="96">
        <f t="shared" si="0"/>
        <v>31</v>
      </c>
    </row>
    <row r="65" spans="3:9" x14ac:dyDescent="0.3">
      <c r="C65" s="88" t="s">
        <v>51</v>
      </c>
      <c r="D65" s="94">
        <v>10</v>
      </c>
      <c r="E65" s="94">
        <v>3</v>
      </c>
      <c r="F65" s="94">
        <v>8</v>
      </c>
      <c r="G65" s="94">
        <v>0</v>
      </c>
      <c r="H65" s="94">
        <v>10</v>
      </c>
      <c r="I65" s="96">
        <f t="shared" si="0"/>
        <v>31</v>
      </c>
    </row>
    <row r="66" spans="3:9" x14ac:dyDescent="0.3">
      <c r="C66" s="88" t="s">
        <v>314</v>
      </c>
      <c r="D66" s="94">
        <v>10</v>
      </c>
      <c r="E66" s="94">
        <v>8</v>
      </c>
      <c r="F66" s="94">
        <v>8</v>
      </c>
      <c r="G66" s="94">
        <v>0</v>
      </c>
      <c r="H66" s="94">
        <v>5</v>
      </c>
      <c r="I66" s="96">
        <f t="shared" si="0"/>
        <v>31</v>
      </c>
    </row>
    <row r="67" spans="3:9" x14ac:dyDescent="0.3">
      <c r="C67" s="88" t="s">
        <v>330</v>
      </c>
      <c r="D67" s="94">
        <v>10</v>
      </c>
      <c r="E67" s="94">
        <v>3</v>
      </c>
      <c r="F67" s="94">
        <v>5</v>
      </c>
      <c r="G67" s="94">
        <v>8</v>
      </c>
      <c r="H67" s="94">
        <v>5</v>
      </c>
      <c r="I67" s="96">
        <f t="shared" si="0"/>
        <v>31</v>
      </c>
    </row>
    <row r="68" spans="3:9" x14ac:dyDescent="0.3">
      <c r="C68" s="88" t="s">
        <v>180</v>
      </c>
      <c r="D68" s="94">
        <v>8</v>
      </c>
      <c r="E68" s="94">
        <v>5</v>
      </c>
      <c r="F68" s="94">
        <v>8</v>
      </c>
      <c r="G68" s="94">
        <v>0</v>
      </c>
      <c r="H68" s="94">
        <v>10</v>
      </c>
      <c r="I68" s="96">
        <f t="shared" si="0"/>
        <v>31</v>
      </c>
    </row>
    <row r="69" spans="3:9" x14ac:dyDescent="0.3">
      <c r="C69" s="88" t="s">
        <v>181</v>
      </c>
      <c r="D69" s="94">
        <v>10</v>
      </c>
      <c r="E69" s="94">
        <v>3</v>
      </c>
      <c r="F69" s="94">
        <v>8</v>
      </c>
      <c r="G69" s="94">
        <v>0</v>
      </c>
      <c r="H69" s="94">
        <v>10</v>
      </c>
      <c r="I69" s="96">
        <f t="shared" si="0"/>
        <v>31</v>
      </c>
    </row>
    <row r="70" spans="3:9" x14ac:dyDescent="0.3">
      <c r="C70" s="88" t="s">
        <v>168</v>
      </c>
      <c r="D70" s="94">
        <v>10</v>
      </c>
      <c r="E70" s="94">
        <v>5</v>
      </c>
      <c r="F70" s="94">
        <v>8</v>
      </c>
      <c r="G70" s="94">
        <v>3</v>
      </c>
      <c r="H70" s="94">
        <v>5</v>
      </c>
      <c r="I70" s="96">
        <f t="shared" si="0"/>
        <v>31</v>
      </c>
    </row>
    <row r="71" spans="3:9" x14ac:dyDescent="0.3">
      <c r="C71" s="88" t="s">
        <v>171</v>
      </c>
      <c r="D71" s="94">
        <v>10</v>
      </c>
      <c r="E71" s="94">
        <v>3</v>
      </c>
      <c r="F71" s="94">
        <v>8</v>
      </c>
      <c r="G71" s="94">
        <v>0</v>
      </c>
      <c r="H71" s="94">
        <v>10</v>
      </c>
      <c r="I71" s="96">
        <f t="shared" si="0"/>
        <v>31</v>
      </c>
    </row>
    <row r="72" spans="3:9" x14ac:dyDescent="0.3">
      <c r="C72" s="88" t="s">
        <v>191</v>
      </c>
      <c r="D72" s="94">
        <v>10</v>
      </c>
      <c r="E72" s="94">
        <v>3</v>
      </c>
      <c r="F72" s="94">
        <v>8</v>
      </c>
      <c r="G72" s="94">
        <v>0</v>
      </c>
      <c r="H72" s="94">
        <v>10</v>
      </c>
      <c r="I72" s="96">
        <f t="shared" si="0"/>
        <v>31</v>
      </c>
    </row>
    <row r="73" spans="3:9" x14ac:dyDescent="0.3">
      <c r="C73" s="88" t="s">
        <v>213</v>
      </c>
      <c r="D73" s="94">
        <v>10</v>
      </c>
      <c r="E73" s="94">
        <v>3</v>
      </c>
      <c r="F73" s="94">
        <v>5</v>
      </c>
      <c r="G73" s="94">
        <v>3</v>
      </c>
      <c r="H73" s="94">
        <v>10</v>
      </c>
      <c r="I73" s="96">
        <f t="shared" ref="I73:I136" si="1">SUM(D73:H73)</f>
        <v>31</v>
      </c>
    </row>
    <row r="74" spans="3:9" x14ac:dyDescent="0.3">
      <c r="C74" s="88" t="s">
        <v>232</v>
      </c>
      <c r="D74" s="94">
        <v>10</v>
      </c>
      <c r="E74" s="94">
        <v>3</v>
      </c>
      <c r="F74" s="94">
        <v>8</v>
      </c>
      <c r="G74" s="94">
        <v>0</v>
      </c>
      <c r="H74" s="94">
        <v>10</v>
      </c>
      <c r="I74" s="96">
        <f t="shared" si="1"/>
        <v>31</v>
      </c>
    </row>
    <row r="75" spans="3:9" x14ac:dyDescent="0.3">
      <c r="C75" s="88" t="s">
        <v>221</v>
      </c>
      <c r="D75" s="94">
        <v>8</v>
      </c>
      <c r="E75" s="94">
        <v>5</v>
      </c>
      <c r="F75" s="94">
        <v>8</v>
      </c>
      <c r="G75" s="94">
        <v>0</v>
      </c>
      <c r="H75" s="94">
        <v>10</v>
      </c>
      <c r="I75" s="96">
        <f t="shared" si="1"/>
        <v>31</v>
      </c>
    </row>
    <row r="76" spans="3:9" x14ac:dyDescent="0.3">
      <c r="C76" s="88" t="s">
        <v>96</v>
      </c>
      <c r="D76" s="94">
        <v>10</v>
      </c>
      <c r="E76" s="94">
        <v>3</v>
      </c>
      <c r="F76" s="94">
        <v>8</v>
      </c>
      <c r="G76" s="94">
        <v>0</v>
      </c>
      <c r="H76" s="94">
        <v>10</v>
      </c>
      <c r="I76" s="96">
        <f t="shared" si="1"/>
        <v>31</v>
      </c>
    </row>
    <row r="77" spans="3:9" x14ac:dyDescent="0.3">
      <c r="C77" s="88" t="s">
        <v>124</v>
      </c>
      <c r="D77" s="94">
        <v>10</v>
      </c>
      <c r="E77" s="94">
        <v>5</v>
      </c>
      <c r="F77" s="94">
        <v>8</v>
      </c>
      <c r="G77" s="94">
        <v>3</v>
      </c>
      <c r="H77" s="94">
        <v>5</v>
      </c>
      <c r="I77" s="96">
        <f t="shared" si="1"/>
        <v>31</v>
      </c>
    </row>
    <row r="78" spans="3:9" x14ac:dyDescent="0.3">
      <c r="C78" s="88" t="s">
        <v>132</v>
      </c>
      <c r="D78" s="94">
        <v>10</v>
      </c>
      <c r="E78" s="94">
        <v>5</v>
      </c>
      <c r="F78" s="94">
        <v>8</v>
      </c>
      <c r="G78" s="94">
        <v>3</v>
      </c>
      <c r="H78" s="94">
        <v>5</v>
      </c>
      <c r="I78" s="96">
        <f t="shared" si="1"/>
        <v>31</v>
      </c>
    </row>
    <row r="79" spans="3:9" x14ac:dyDescent="0.3">
      <c r="C79" s="88" t="s">
        <v>137</v>
      </c>
      <c r="D79" s="94">
        <v>10</v>
      </c>
      <c r="E79" s="94">
        <v>8</v>
      </c>
      <c r="F79" s="94">
        <v>8</v>
      </c>
      <c r="G79" s="94">
        <v>0</v>
      </c>
      <c r="H79" s="94">
        <v>5</v>
      </c>
      <c r="I79" s="96">
        <f t="shared" si="1"/>
        <v>31</v>
      </c>
    </row>
    <row r="80" spans="3:9" x14ac:dyDescent="0.3">
      <c r="C80" s="88" t="s">
        <v>150</v>
      </c>
      <c r="D80" s="94">
        <v>10</v>
      </c>
      <c r="E80" s="94">
        <v>3</v>
      </c>
      <c r="F80" s="94">
        <v>5</v>
      </c>
      <c r="G80" s="94">
        <v>3</v>
      </c>
      <c r="H80" s="94">
        <v>10</v>
      </c>
      <c r="I80" s="96">
        <f t="shared" si="1"/>
        <v>31</v>
      </c>
    </row>
    <row r="81" spans="3:9" x14ac:dyDescent="0.3">
      <c r="C81" s="88" t="s">
        <v>267</v>
      </c>
      <c r="D81" s="94">
        <v>10</v>
      </c>
      <c r="E81" s="94">
        <v>3</v>
      </c>
      <c r="F81" s="94">
        <v>8</v>
      </c>
      <c r="G81" s="94">
        <v>0</v>
      </c>
      <c r="H81" s="94">
        <v>10</v>
      </c>
      <c r="I81" s="96">
        <f t="shared" si="1"/>
        <v>31</v>
      </c>
    </row>
    <row r="82" spans="3:9" x14ac:dyDescent="0.3">
      <c r="C82" s="88" t="s">
        <v>107</v>
      </c>
      <c r="D82" s="94">
        <v>10</v>
      </c>
      <c r="E82" s="94">
        <v>5</v>
      </c>
      <c r="F82" s="94">
        <v>5</v>
      </c>
      <c r="G82" s="94">
        <v>10</v>
      </c>
      <c r="H82" s="94">
        <v>0</v>
      </c>
      <c r="I82" s="96">
        <f t="shared" si="1"/>
        <v>30</v>
      </c>
    </row>
    <row r="83" spans="3:9" x14ac:dyDescent="0.3">
      <c r="C83" s="88" t="s">
        <v>338</v>
      </c>
      <c r="D83" s="94">
        <v>10</v>
      </c>
      <c r="E83" s="94">
        <v>5</v>
      </c>
      <c r="F83" s="94">
        <v>5</v>
      </c>
      <c r="G83" s="94">
        <v>5</v>
      </c>
      <c r="H83" s="94">
        <v>5</v>
      </c>
      <c r="I83" s="96">
        <f t="shared" si="1"/>
        <v>30</v>
      </c>
    </row>
    <row r="84" spans="3:9" x14ac:dyDescent="0.3">
      <c r="C84" s="88" t="s">
        <v>145</v>
      </c>
      <c r="D84" s="94">
        <v>10</v>
      </c>
      <c r="E84" s="94">
        <v>10</v>
      </c>
      <c r="F84" s="94">
        <v>5</v>
      </c>
      <c r="G84" s="94">
        <v>0</v>
      </c>
      <c r="H84" s="94">
        <v>5</v>
      </c>
      <c r="I84" s="96">
        <f t="shared" si="1"/>
        <v>30</v>
      </c>
    </row>
    <row r="85" spans="3:9" x14ac:dyDescent="0.3">
      <c r="C85" s="88" t="s">
        <v>158</v>
      </c>
      <c r="D85" s="94">
        <v>10</v>
      </c>
      <c r="E85" s="94">
        <v>5</v>
      </c>
      <c r="F85" s="94">
        <v>5</v>
      </c>
      <c r="G85" s="94">
        <v>0</v>
      </c>
      <c r="H85" s="94">
        <v>10</v>
      </c>
      <c r="I85" s="96">
        <f t="shared" si="1"/>
        <v>30</v>
      </c>
    </row>
    <row r="86" spans="3:9" x14ac:dyDescent="0.3">
      <c r="C86" s="88" t="s">
        <v>261</v>
      </c>
      <c r="D86" s="94">
        <v>10</v>
      </c>
      <c r="E86" s="94">
        <v>5</v>
      </c>
      <c r="F86" s="94">
        <v>5</v>
      </c>
      <c r="G86" s="94">
        <v>0</v>
      </c>
      <c r="H86" s="94">
        <v>10</v>
      </c>
      <c r="I86" s="96">
        <f t="shared" si="1"/>
        <v>30</v>
      </c>
    </row>
    <row r="87" spans="3:9" x14ac:dyDescent="0.3">
      <c r="C87" s="88" t="s">
        <v>250</v>
      </c>
      <c r="D87" s="94">
        <v>10</v>
      </c>
      <c r="E87" s="94">
        <v>5</v>
      </c>
      <c r="F87" s="94">
        <v>5</v>
      </c>
      <c r="G87" s="94">
        <v>0</v>
      </c>
      <c r="H87" s="94">
        <v>10</v>
      </c>
      <c r="I87" s="96">
        <f t="shared" si="1"/>
        <v>30</v>
      </c>
    </row>
    <row r="88" spans="3:9" x14ac:dyDescent="0.3">
      <c r="C88" s="88" t="s">
        <v>112</v>
      </c>
      <c r="D88" s="94">
        <v>10</v>
      </c>
      <c r="E88" s="94">
        <v>3</v>
      </c>
      <c r="F88" s="94">
        <v>8</v>
      </c>
      <c r="G88" s="94">
        <v>3</v>
      </c>
      <c r="H88" s="94">
        <v>5</v>
      </c>
      <c r="I88" s="96">
        <f t="shared" si="1"/>
        <v>29</v>
      </c>
    </row>
    <row r="89" spans="3:9" x14ac:dyDescent="0.3">
      <c r="C89" s="88" t="s">
        <v>120</v>
      </c>
      <c r="D89" s="94">
        <v>10</v>
      </c>
      <c r="E89" s="94">
        <v>8</v>
      </c>
      <c r="F89" s="94">
        <v>8</v>
      </c>
      <c r="G89" s="94">
        <v>3</v>
      </c>
      <c r="H89" s="94">
        <v>0</v>
      </c>
      <c r="I89" s="96">
        <f t="shared" si="1"/>
        <v>29</v>
      </c>
    </row>
    <row r="90" spans="3:9" x14ac:dyDescent="0.3">
      <c r="C90" s="88" t="s">
        <v>110</v>
      </c>
      <c r="D90" s="94">
        <v>10</v>
      </c>
      <c r="E90" s="94">
        <v>8</v>
      </c>
      <c r="F90" s="94">
        <v>8</v>
      </c>
      <c r="G90" s="94">
        <v>3</v>
      </c>
      <c r="H90" s="94">
        <v>0</v>
      </c>
      <c r="I90" s="96">
        <f t="shared" si="1"/>
        <v>29</v>
      </c>
    </row>
    <row r="91" spans="3:9" x14ac:dyDescent="0.3">
      <c r="C91" s="88" t="s">
        <v>308</v>
      </c>
      <c r="D91" s="94">
        <v>10</v>
      </c>
      <c r="E91" s="94">
        <v>3</v>
      </c>
      <c r="F91" s="94">
        <v>8</v>
      </c>
      <c r="G91" s="94">
        <v>3</v>
      </c>
      <c r="H91" s="94">
        <v>5</v>
      </c>
      <c r="I91" s="96">
        <f t="shared" si="1"/>
        <v>29</v>
      </c>
    </row>
    <row r="92" spans="3:9" x14ac:dyDescent="0.3">
      <c r="C92" s="88" t="s">
        <v>312</v>
      </c>
      <c r="D92" s="94">
        <v>10</v>
      </c>
      <c r="E92" s="94">
        <v>3</v>
      </c>
      <c r="F92" s="94">
        <v>8</v>
      </c>
      <c r="G92" s="94">
        <v>3</v>
      </c>
      <c r="H92" s="94">
        <v>5</v>
      </c>
      <c r="I92" s="96">
        <f t="shared" si="1"/>
        <v>29</v>
      </c>
    </row>
    <row r="93" spans="3:9" x14ac:dyDescent="0.3">
      <c r="C93" s="88" t="s">
        <v>169</v>
      </c>
      <c r="D93" s="94">
        <v>8</v>
      </c>
      <c r="E93" s="94">
        <v>3</v>
      </c>
      <c r="F93" s="94">
        <v>8</v>
      </c>
      <c r="G93" s="94">
        <v>0</v>
      </c>
      <c r="H93" s="94">
        <v>10</v>
      </c>
      <c r="I93" s="96">
        <f t="shared" si="1"/>
        <v>29</v>
      </c>
    </row>
    <row r="94" spans="3:9" x14ac:dyDescent="0.3">
      <c r="C94" s="88" t="s">
        <v>185</v>
      </c>
      <c r="D94" s="94">
        <v>10</v>
      </c>
      <c r="E94" s="94">
        <v>3</v>
      </c>
      <c r="F94" s="94">
        <v>8</v>
      </c>
      <c r="G94" s="94">
        <v>3</v>
      </c>
      <c r="H94" s="94">
        <v>5</v>
      </c>
      <c r="I94" s="96">
        <f t="shared" si="1"/>
        <v>29</v>
      </c>
    </row>
    <row r="95" spans="3:9" x14ac:dyDescent="0.3">
      <c r="C95" s="88" t="s">
        <v>241</v>
      </c>
      <c r="D95" s="94">
        <v>3</v>
      </c>
      <c r="E95" s="94">
        <v>8</v>
      </c>
      <c r="F95" s="94">
        <v>8</v>
      </c>
      <c r="G95" s="94">
        <v>0</v>
      </c>
      <c r="H95" s="94">
        <v>10</v>
      </c>
      <c r="I95" s="96">
        <f t="shared" si="1"/>
        <v>29</v>
      </c>
    </row>
    <row r="96" spans="3:9" x14ac:dyDescent="0.3">
      <c r="C96" s="88" t="s">
        <v>237</v>
      </c>
      <c r="D96" s="94">
        <v>8</v>
      </c>
      <c r="E96" s="94">
        <v>3</v>
      </c>
      <c r="F96" s="94">
        <v>8</v>
      </c>
      <c r="G96" s="94">
        <v>0</v>
      </c>
      <c r="H96" s="94">
        <v>10</v>
      </c>
      <c r="I96" s="96">
        <f t="shared" si="1"/>
        <v>29</v>
      </c>
    </row>
    <row r="97" spans="3:9" x14ac:dyDescent="0.3">
      <c r="C97" s="88" t="s">
        <v>73</v>
      </c>
      <c r="D97" s="94">
        <v>10</v>
      </c>
      <c r="E97" s="94">
        <v>3</v>
      </c>
      <c r="F97" s="94">
        <v>8</v>
      </c>
      <c r="G97" s="94">
        <v>3</v>
      </c>
      <c r="H97" s="94">
        <v>5</v>
      </c>
      <c r="I97" s="96">
        <f t="shared" si="1"/>
        <v>29</v>
      </c>
    </row>
    <row r="98" spans="3:9" x14ac:dyDescent="0.3">
      <c r="C98" s="88" t="s">
        <v>332</v>
      </c>
      <c r="D98" s="94">
        <v>10</v>
      </c>
      <c r="E98" s="94">
        <v>8</v>
      </c>
      <c r="F98" s="94">
        <v>8</v>
      </c>
      <c r="G98" s="94">
        <v>3</v>
      </c>
      <c r="H98" s="94">
        <v>0</v>
      </c>
      <c r="I98" s="96">
        <f t="shared" si="1"/>
        <v>29</v>
      </c>
    </row>
    <row r="99" spans="3:9" x14ac:dyDescent="0.3">
      <c r="C99" s="88" t="s">
        <v>144</v>
      </c>
      <c r="D99" s="94">
        <v>10</v>
      </c>
      <c r="E99" s="94">
        <v>3</v>
      </c>
      <c r="F99" s="94">
        <v>8</v>
      </c>
      <c r="G99" s="94">
        <v>3</v>
      </c>
      <c r="H99" s="94">
        <v>5</v>
      </c>
      <c r="I99" s="96">
        <f t="shared" si="1"/>
        <v>29</v>
      </c>
    </row>
    <row r="100" spans="3:9" x14ac:dyDescent="0.3">
      <c r="C100" s="88" t="s">
        <v>156</v>
      </c>
      <c r="D100" s="94">
        <v>10</v>
      </c>
      <c r="E100" s="94">
        <v>3</v>
      </c>
      <c r="F100" s="94">
        <v>8</v>
      </c>
      <c r="G100" s="94">
        <v>3</v>
      </c>
      <c r="H100" s="94">
        <v>5</v>
      </c>
      <c r="I100" s="96">
        <f t="shared" si="1"/>
        <v>29</v>
      </c>
    </row>
    <row r="101" spans="3:9" x14ac:dyDescent="0.3">
      <c r="C101" s="88" t="s">
        <v>119</v>
      </c>
      <c r="D101" s="94">
        <v>10</v>
      </c>
      <c r="E101" s="94">
        <v>10</v>
      </c>
      <c r="F101" s="94">
        <v>8</v>
      </c>
      <c r="G101" s="94">
        <v>0</v>
      </c>
      <c r="H101" s="94">
        <v>0</v>
      </c>
      <c r="I101" s="96">
        <f t="shared" si="1"/>
        <v>28</v>
      </c>
    </row>
    <row r="102" spans="3:9" x14ac:dyDescent="0.3">
      <c r="C102" s="88" t="s">
        <v>114</v>
      </c>
      <c r="D102" s="94">
        <v>10</v>
      </c>
      <c r="E102" s="94">
        <v>5</v>
      </c>
      <c r="F102" s="94">
        <v>8</v>
      </c>
      <c r="G102" s="94">
        <v>0</v>
      </c>
      <c r="H102" s="94">
        <v>5</v>
      </c>
      <c r="I102" s="96">
        <f t="shared" si="1"/>
        <v>28</v>
      </c>
    </row>
    <row r="103" spans="3:9" x14ac:dyDescent="0.3">
      <c r="C103" s="88" t="s">
        <v>7</v>
      </c>
      <c r="D103" s="94">
        <v>10</v>
      </c>
      <c r="E103" s="94">
        <v>5</v>
      </c>
      <c r="F103" s="94">
        <v>5</v>
      </c>
      <c r="G103" s="94">
        <v>3</v>
      </c>
      <c r="H103" s="94">
        <v>5</v>
      </c>
      <c r="I103" s="96">
        <f t="shared" si="1"/>
        <v>28</v>
      </c>
    </row>
    <row r="104" spans="3:9" x14ac:dyDescent="0.3">
      <c r="C104" s="88" t="s">
        <v>13</v>
      </c>
      <c r="D104" s="94">
        <v>10</v>
      </c>
      <c r="E104" s="94">
        <v>10</v>
      </c>
      <c r="F104" s="94">
        <v>8</v>
      </c>
      <c r="G104" s="94">
        <v>0</v>
      </c>
      <c r="H104" s="94">
        <v>0</v>
      </c>
      <c r="I104" s="96">
        <f t="shared" si="1"/>
        <v>28</v>
      </c>
    </row>
    <row r="105" spans="3:9" x14ac:dyDescent="0.3">
      <c r="C105" s="88" t="s">
        <v>30</v>
      </c>
      <c r="D105" s="94">
        <v>10</v>
      </c>
      <c r="E105" s="94">
        <v>10</v>
      </c>
      <c r="F105" s="94">
        <v>8</v>
      </c>
      <c r="G105" s="94">
        <v>0</v>
      </c>
      <c r="H105" s="94">
        <v>0</v>
      </c>
      <c r="I105" s="96">
        <f t="shared" si="1"/>
        <v>28</v>
      </c>
    </row>
    <row r="106" spans="3:9" x14ac:dyDescent="0.3">
      <c r="C106" s="88" t="s">
        <v>295</v>
      </c>
      <c r="D106" s="94">
        <v>10</v>
      </c>
      <c r="E106" s="94">
        <v>5</v>
      </c>
      <c r="F106" s="94">
        <v>8</v>
      </c>
      <c r="G106" s="94">
        <v>0</v>
      </c>
      <c r="H106" s="94">
        <v>5</v>
      </c>
      <c r="I106" s="96">
        <f t="shared" si="1"/>
        <v>28</v>
      </c>
    </row>
    <row r="107" spans="3:9" x14ac:dyDescent="0.3">
      <c r="C107" s="88" t="s">
        <v>45</v>
      </c>
      <c r="D107" s="94">
        <v>10</v>
      </c>
      <c r="E107" s="94">
        <v>3</v>
      </c>
      <c r="F107" s="94">
        <v>5</v>
      </c>
      <c r="G107" s="94">
        <v>0</v>
      </c>
      <c r="H107" s="94">
        <v>10</v>
      </c>
      <c r="I107" s="96">
        <f t="shared" si="1"/>
        <v>28</v>
      </c>
    </row>
    <row r="108" spans="3:9" x14ac:dyDescent="0.3">
      <c r="C108" s="88" t="s">
        <v>48</v>
      </c>
      <c r="D108" s="94">
        <v>10</v>
      </c>
      <c r="E108" s="94">
        <v>3</v>
      </c>
      <c r="F108" s="94">
        <v>5</v>
      </c>
      <c r="G108" s="94">
        <v>0</v>
      </c>
      <c r="H108" s="94">
        <v>10</v>
      </c>
      <c r="I108" s="96">
        <f t="shared" si="1"/>
        <v>28</v>
      </c>
    </row>
    <row r="109" spans="3:9" x14ac:dyDescent="0.3">
      <c r="C109" s="88" t="s">
        <v>326</v>
      </c>
      <c r="D109" s="94">
        <v>10</v>
      </c>
      <c r="E109" s="94">
        <v>5</v>
      </c>
      <c r="F109" s="94">
        <v>8</v>
      </c>
      <c r="G109" s="94">
        <v>0</v>
      </c>
      <c r="H109" s="94">
        <v>5</v>
      </c>
      <c r="I109" s="96">
        <f t="shared" si="1"/>
        <v>28</v>
      </c>
    </row>
    <row r="110" spans="3:9" x14ac:dyDescent="0.3">
      <c r="C110" s="88" t="s">
        <v>305</v>
      </c>
      <c r="D110" s="94">
        <v>10</v>
      </c>
      <c r="E110" s="94">
        <v>8</v>
      </c>
      <c r="F110" s="94">
        <v>5</v>
      </c>
      <c r="G110" s="94">
        <v>0</v>
      </c>
      <c r="H110" s="94">
        <v>5</v>
      </c>
      <c r="I110" s="96">
        <f t="shared" si="1"/>
        <v>28</v>
      </c>
    </row>
    <row r="111" spans="3:9" x14ac:dyDescent="0.3">
      <c r="C111" s="88" t="s">
        <v>195</v>
      </c>
      <c r="D111" s="94">
        <v>10</v>
      </c>
      <c r="E111" s="94">
        <v>10</v>
      </c>
      <c r="F111" s="94">
        <v>8</v>
      </c>
      <c r="G111" s="94">
        <v>0</v>
      </c>
      <c r="H111" s="94">
        <v>0</v>
      </c>
      <c r="I111" s="96">
        <f t="shared" si="1"/>
        <v>28</v>
      </c>
    </row>
    <row r="112" spans="3:9" x14ac:dyDescent="0.3">
      <c r="C112" s="88" t="s">
        <v>215</v>
      </c>
      <c r="D112" s="94">
        <v>10</v>
      </c>
      <c r="E112" s="94">
        <v>10</v>
      </c>
      <c r="F112" s="94">
        <v>8</v>
      </c>
      <c r="G112" s="94">
        <v>0</v>
      </c>
      <c r="H112" s="94">
        <v>0</v>
      </c>
      <c r="I112" s="96">
        <f t="shared" si="1"/>
        <v>28</v>
      </c>
    </row>
    <row r="113" spans="3:9" x14ac:dyDescent="0.3">
      <c r="C113" s="88" t="s">
        <v>212</v>
      </c>
      <c r="D113" s="94">
        <v>10</v>
      </c>
      <c r="E113" s="94">
        <v>3</v>
      </c>
      <c r="F113" s="94">
        <v>5</v>
      </c>
      <c r="G113" s="94">
        <v>0</v>
      </c>
      <c r="H113" s="94">
        <v>10</v>
      </c>
      <c r="I113" s="96">
        <f t="shared" si="1"/>
        <v>28</v>
      </c>
    </row>
    <row r="114" spans="3:9" x14ac:dyDescent="0.3">
      <c r="C114" s="88" t="s">
        <v>197</v>
      </c>
      <c r="D114" s="94">
        <v>10</v>
      </c>
      <c r="E114" s="94">
        <v>10</v>
      </c>
      <c r="F114" s="94">
        <v>8</v>
      </c>
      <c r="G114" s="94">
        <v>0</v>
      </c>
      <c r="H114" s="94">
        <v>0</v>
      </c>
      <c r="I114" s="96">
        <f t="shared" si="1"/>
        <v>28</v>
      </c>
    </row>
    <row r="115" spans="3:9" x14ac:dyDescent="0.3">
      <c r="C115" s="88" t="s">
        <v>198</v>
      </c>
      <c r="D115" s="94">
        <v>10</v>
      </c>
      <c r="E115" s="94">
        <v>10</v>
      </c>
      <c r="F115" s="94">
        <v>8</v>
      </c>
      <c r="G115" s="94">
        <v>0</v>
      </c>
      <c r="H115" s="94">
        <v>0</v>
      </c>
      <c r="I115" s="96">
        <f t="shared" si="1"/>
        <v>28</v>
      </c>
    </row>
    <row r="116" spans="3:9" x14ac:dyDescent="0.3">
      <c r="C116" s="88" t="s">
        <v>199</v>
      </c>
      <c r="D116" s="94">
        <v>10</v>
      </c>
      <c r="E116" s="94">
        <v>3</v>
      </c>
      <c r="F116" s="94">
        <v>5</v>
      </c>
      <c r="G116" s="94">
        <v>0</v>
      </c>
      <c r="H116" s="94">
        <v>10</v>
      </c>
      <c r="I116" s="96">
        <f t="shared" si="1"/>
        <v>28</v>
      </c>
    </row>
    <row r="117" spans="3:9" x14ac:dyDescent="0.3">
      <c r="C117" s="88" t="s">
        <v>226</v>
      </c>
      <c r="D117" s="94">
        <v>10</v>
      </c>
      <c r="E117" s="94">
        <v>8</v>
      </c>
      <c r="F117" s="94">
        <v>5</v>
      </c>
      <c r="G117" s="94">
        <v>0</v>
      </c>
      <c r="H117" s="94">
        <v>5</v>
      </c>
      <c r="I117" s="96">
        <f t="shared" si="1"/>
        <v>28</v>
      </c>
    </row>
    <row r="118" spans="3:9" x14ac:dyDescent="0.3">
      <c r="C118" s="88" t="s">
        <v>227</v>
      </c>
      <c r="D118" s="94">
        <v>10</v>
      </c>
      <c r="E118" s="94">
        <v>10</v>
      </c>
      <c r="F118" s="94">
        <v>8</v>
      </c>
      <c r="G118" s="94">
        <v>0</v>
      </c>
      <c r="H118" s="94">
        <v>0</v>
      </c>
      <c r="I118" s="96">
        <f t="shared" si="1"/>
        <v>28</v>
      </c>
    </row>
    <row r="119" spans="3:9" x14ac:dyDescent="0.3">
      <c r="C119" s="88" t="s">
        <v>88</v>
      </c>
      <c r="D119" s="94">
        <v>10</v>
      </c>
      <c r="E119" s="94">
        <v>3</v>
      </c>
      <c r="F119" s="94">
        <v>10</v>
      </c>
      <c r="G119" s="94">
        <v>0</v>
      </c>
      <c r="H119" s="94">
        <v>5</v>
      </c>
      <c r="I119" s="96">
        <f t="shared" si="1"/>
        <v>28</v>
      </c>
    </row>
    <row r="120" spans="3:9" x14ac:dyDescent="0.3">
      <c r="C120" s="88" t="s">
        <v>74</v>
      </c>
      <c r="D120" s="94">
        <v>10</v>
      </c>
      <c r="E120" s="94">
        <v>5</v>
      </c>
      <c r="F120" s="94">
        <v>8</v>
      </c>
      <c r="G120" s="94">
        <v>0</v>
      </c>
      <c r="H120" s="94">
        <v>5</v>
      </c>
      <c r="I120" s="96">
        <f t="shared" si="1"/>
        <v>28</v>
      </c>
    </row>
    <row r="121" spans="3:9" x14ac:dyDescent="0.3">
      <c r="C121" s="88" t="s">
        <v>343</v>
      </c>
      <c r="D121" s="94">
        <v>10</v>
      </c>
      <c r="E121" s="94">
        <v>5</v>
      </c>
      <c r="F121" s="94">
        <v>8</v>
      </c>
      <c r="G121" s="94">
        <v>0</v>
      </c>
      <c r="H121" s="94">
        <v>5</v>
      </c>
      <c r="I121" s="96">
        <f t="shared" si="1"/>
        <v>28</v>
      </c>
    </row>
    <row r="122" spans="3:9" x14ac:dyDescent="0.3">
      <c r="C122" s="88" t="s">
        <v>133</v>
      </c>
      <c r="D122" s="94">
        <v>10</v>
      </c>
      <c r="E122" s="94">
        <v>5</v>
      </c>
      <c r="F122" s="94">
        <v>8</v>
      </c>
      <c r="G122" s="94">
        <v>0</v>
      </c>
      <c r="H122" s="94">
        <v>5</v>
      </c>
      <c r="I122" s="96">
        <f t="shared" si="1"/>
        <v>28</v>
      </c>
    </row>
    <row r="123" spans="3:9" x14ac:dyDescent="0.3">
      <c r="C123" s="88" t="s">
        <v>246</v>
      </c>
      <c r="D123" s="94">
        <v>10</v>
      </c>
      <c r="E123" s="94">
        <v>10</v>
      </c>
      <c r="F123" s="94">
        <v>8</v>
      </c>
      <c r="G123" s="94">
        <v>0</v>
      </c>
      <c r="H123" s="94">
        <v>0</v>
      </c>
      <c r="I123" s="96">
        <f t="shared" si="1"/>
        <v>28</v>
      </c>
    </row>
    <row r="124" spans="3:9" x14ac:dyDescent="0.3">
      <c r="C124" s="88" t="s">
        <v>255</v>
      </c>
      <c r="D124" s="94">
        <v>10</v>
      </c>
      <c r="E124" s="94">
        <v>5</v>
      </c>
      <c r="F124" s="94">
        <v>8</v>
      </c>
      <c r="G124" s="94">
        <v>5</v>
      </c>
      <c r="H124" s="94">
        <v>0</v>
      </c>
      <c r="I124" s="96">
        <f t="shared" si="1"/>
        <v>28</v>
      </c>
    </row>
    <row r="125" spans="3:9" x14ac:dyDescent="0.3">
      <c r="C125" s="88" t="s">
        <v>262</v>
      </c>
      <c r="D125" s="94">
        <v>10</v>
      </c>
      <c r="E125" s="94">
        <v>5</v>
      </c>
      <c r="F125" s="94">
        <v>3</v>
      </c>
      <c r="G125" s="94">
        <v>0</v>
      </c>
      <c r="H125" s="94">
        <v>10</v>
      </c>
      <c r="I125" s="96">
        <f t="shared" si="1"/>
        <v>28</v>
      </c>
    </row>
    <row r="126" spans="3:9" x14ac:dyDescent="0.3">
      <c r="C126" s="88" t="s">
        <v>8</v>
      </c>
      <c r="D126" s="94">
        <v>10</v>
      </c>
      <c r="E126" s="94">
        <v>8</v>
      </c>
      <c r="F126" s="94">
        <v>8</v>
      </c>
      <c r="G126" s="94">
        <v>0</v>
      </c>
      <c r="H126" s="94">
        <v>0</v>
      </c>
      <c r="I126" s="96">
        <f t="shared" si="1"/>
        <v>26</v>
      </c>
    </row>
    <row r="127" spans="3:9" x14ac:dyDescent="0.3">
      <c r="C127" s="88" t="s">
        <v>41</v>
      </c>
      <c r="D127" s="94">
        <v>8</v>
      </c>
      <c r="E127" s="94">
        <v>10</v>
      </c>
      <c r="F127" s="94">
        <v>8</v>
      </c>
      <c r="G127" s="94">
        <v>0</v>
      </c>
      <c r="H127" s="94">
        <v>0</v>
      </c>
      <c r="I127" s="96">
        <f t="shared" si="1"/>
        <v>26</v>
      </c>
    </row>
    <row r="128" spans="3:9" x14ac:dyDescent="0.3">
      <c r="C128" s="88" t="s">
        <v>27</v>
      </c>
      <c r="D128" s="94">
        <v>10</v>
      </c>
      <c r="E128" s="94">
        <v>8</v>
      </c>
      <c r="F128" s="94">
        <v>8</v>
      </c>
      <c r="G128" s="94">
        <v>0</v>
      </c>
      <c r="H128" s="94">
        <v>0</v>
      </c>
      <c r="I128" s="96">
        <f t="shared" si="1"/>
        <v>26</v>
      </c>
    </row>
    <row r="129" spans="3:9" x14ac:dyDescent="0.3">
      <c r="C129" s="88" t="s">
        <v>31</v>
      </c>
      <c r="D129" s="94">
        <v>8</v>
      </c>
      <c r="E129" s="94">
        <v>10</v>
      </c>
      <c r="F129" s="94">
        <v>8</v>
      </c>
      <c r="G129" s="94">
        <v>0</v>
      </c>
      <c r="H129" s="94">
        <v>0</v>
      </c>
      <c r="I129" s="96">
        <f t="shared" si="1"/>
        <v>26</v>
      </c>
    </row>
    <row r="130" spans="3:9" x14ac:dyDescent="0.3">
      <c r="C130" s="88" t="s">
        <v>17</v>
      </c>
      <c r="D130" s="94">
        <v>10</v>
      </c>
      <c r="E130" s="94">
        <v>8</v>
      </c>
      <c r="F130" s="94">
        <v>8</v>
      </c>
      <c r="G130" s="94">
        <v>0</v>
      </c>
      <c r="H130" s="94">
        <v>0</v>
      </c>
      <c r="I130" s="96">
        <f t="shared" si="1"/>
        <v>26</v>
      </c>
    </row>
    <row r="131" spans="3:9" x14ac:dyDescent="0.3">
      <c r="C131" s="88" t="s">
        <v>289</v>
      </c>
      <c r="D131" s="94">
        <v>10</v>
      </c>
      <c r="E131" s="94">
        <v>8</v>
      </c>
      <c r="F131" s="94">
        <v>8</v>
      </c>
      <c r="G131" s="94">
        <v>0</v>
      </c>
      <c r="H131" s="94">
        <v>0</v>
      </c>
      <c r="I131" s="96">
        <f t="shared" si="1"/>
        <v>26</v>
      </c>
    </row>
    <row r="132" spans="3:9" x14ac:dyDescent="0.3">
      <c r="C132" s="88" t="s">
        <v>298</v>
      </c>
      <c r="D132" s="94">
        <v>8</v>
      </c>
      <c r="E132" s="94">
        <v>5</v>
      </c>
      <c r="F132" s="94">
        <v>5</v>
      </c>
      <c r="G132" s="94">
        <v>3</v>
      </c>
      <c r="H132" s="94">
        <v>5</v>
      </c>
      <c r="I132" s="96">
        <f t="shared" si="1"/>
        <v>26</v>
      </c>
    </row>
    <row r="133" spans="3:9" x14ac:dyDescent="0.3">
      <c r="C133" s="88" t="s">
        <v>65</v>
      </c>
      <c r="D133" s="94">
        <v>10</v>
      </c>
      <c r="E133" s="94">
        <v>8</v>
      </c>
      <c r="F133" s="94">
        <v>8</v>
      </c>
      <c r="G133" s="94">
        <v>0</v>
      </c>
      <c r="H133" s="94">
        <v>0</v>
      </c>
      <c r="I133" s="96">
        <f t="shared" si="1"/>
        <v>26</v>
      </c>
    </row>
    <row r="134" spans="3:9" x14ac:dyDescent="0.3">
      <c r="C134" s="88" t="s">
        <v>46</v>
      </c>
      <c r="D134" s="94">
        <v>10</v>
      </c>
      <c r="E134" s="94">
        <v>8</v>
      </c>
      <c r="F134" s="94">
        <v>8</v>
      </c>
      <c r="G134" s="94">
        <v>0</v>
      </c>
      <c r="H134" s="94">
        <v>0</v>
      </c>
      <c r="I134" s="96">
        <f t="shared" si="1"/>
        <v>26</v>
      </c>
    </row>
    <row r="135" spans="3:9" x14ac:dyDescent="0.3">
      <c r="C135" s="88" t="s">
        <v>66</v>
      </c>
      <c r="D135" s="94">
        <v>10</v>
      </c>
      <c r="E135" s="94">
        <v>8</v>
      </c>
      <c r="F135" s="94">
        <v>8</v>
      </c>
      <c r="G135" s="94">
        <v>0</v>
      </c>
      <c r="H135" s="94">
        <v>0</v>
      </c>
      <c r="I135" s="96">
        <f t="shared" si="1"/>
        <v>26</v>
      </c>
    </row>
    <row r="136" spans="3:9" x14ac:dyDescent="0.3">
      <c r="C136" s="88" t="s">
        <v>54</v>
      </c>
      <c r="D136" s="94">
        <v>10</v>
      </c>
      <c r="E136" s="94">
        <v>3</v>
      </c>
      <c r="F136" s="94">
        <v>5</v>
      </c>
      <c r="G136" s="94">
        <v>3</v>
      </c>
      <c r="H136" s="94">
        <v>5</v>
      </c>
      <c r="I136" s="96">
        <f t="shared" si="1"/>
        <v>26</v>
      </c>
    </row>
    <row r="137" spans="3:9" x14ac:dyDescent="0.3">
      <c r="C137" s="88" t="s">
        <v>69</v>
      </c>
      <c r="D137" s="94">
        <v>10</v>
      </c>
      <c r="E137" s="94">
        <v>8</v>
      </c>
      <c r="F137" s="94">
        <v>8</v>
      </c>
      <c r="G137" s="94">
        <v>0</v>
      </c>
      <c r="H137" s="94">
        <v>0</v>
      </c>
      <c r="I137" s="96">
        <f t="shared" ref="I137:I200" si="2">SUM(D137:H137)</f>
        <v>26</v>
      </c>
    </row>
    <row r="138" spans="3:9" x14ac:dyDescent="0.3">
      <c r="C138" s="88" t="s">
        <v>316</v>
      </c>
      <c r="D138" s="94">
        <v>10</v>
      </c>
      <c r="E138" s="94">
        <v>3</v>
      </c>
      <c r="F138" s="94">
        <v>8</v>
      </c>
      <c r="G138" s="94">
        <v>0</v>
      </c>
      <c r="H138" s="94">
        <v>5</v>
      </c>
      <c r="I138" s="96">
        <f t="shared" si="2"/>
        <v>26</v>
      </c>
    </row>
    <row r="139" spans="3:9" x14ac:dyDescent="0.3">
      <c r="C139" s="88" t="s">
        <v>319</v>
      </c>
      <c r="D139" s="94">
        <v>10</v>
      </c>
      <c r="E139" s="94">
        <v>3</v>
      </c>
      <c r="F139" s="94">
        <v>5</v>
      </c>
      <c r="G139" s="94">
        <v>3</v>
      </c>
      <c r="H139" s="94">
        <v>5</v>
      </c>
      <c r="I139" s="96">
        <f t="shared" si="2"/>
        <v>26</v>
      </c>
    </row>
    <row r="140" spans="3:9" x14ac:dyDescent="0.3">
      <c r="C140" s="88" t="s">
        <v>322</v>
      </c>
      <c r="D140" s="94">
        <v>10</v>
      </c>
      <c r="E140" s="94">
        <v>3</v>
      </c>
      <c r="F140" s="94">
        <v>8</v>
      </c>
      <c r="G140" s="94">
        <v>0</v>
      </c>
      <c r="H140" s="94">
        <v>5</v>
      </c>
      <c r="I140" s="96">
        <f t="shared" si="2"/>
        <v>26</v>
      </c>
    </row>
    <row r="141" spans="3:9" x14ac:dyDescent="0.3">
      <c r="C141" s="88" t="s">
        <v>324</v>
      </c>
      <c r="D141" s="94">
        <v>10</v>
      </c>
      <c r="E141" s="94">
        <v>3</v>
      </c>
      <c r="F141" s="94">
        <v>5</v>
      </c>
      <c r="G141" s="94">
        <v>3</v>
      </c>
      <c r="H141" s="94">
        <v>5</v>
      </c>
      <c r="I141" s="96">
        <f t="shared" si="2"/>
        <v>26</v>
      </c>
    </row>
    <row r="142" spans="3:9" x14ac:dyDescent="0.3">
      <c r="C142" s="88" t="s">
        <v>164</v>
      </c>
      <c r="D142" s="94">
        <v>10</v>
      </c>
      <c r="E142" s="94">
        <v>8</v>
      </c>
      <c r="F142" s="94">
        <v>8</v>
      </c>
      <c r="G142" s="94">
        <v>0</v>
      </c>
      <c r="H142" s="94">
        <v>0</v>
      </c>
      <c r="I142" s="96">
        <f t="shared" si="2"/>
        <v>26</v>
      </c>
    </row>
    <row r="143" spans="3:9" x14ac:dyDescent="0.3">
      <c r="C143" s="88" t="s">
        <v>183</v>
      </c>
      <c r="D143" s="94">
        <v>5</v>
      </c>
      <c r="E143" s="94">
        <v>3</v>
      </c>
      <c r="F143" s="94">
        <v>8</v>
      </c>
      <c r="G143" s="94">
        <v>0</v>
      </c>
      <c r="H143" s="94">
        <v>10</v>
      </c>
      <c r="I143" s="96">
        <f t="shared" si="2"/>
        <v>26</v>
      </c>
    </row>
    <row r="144" spans="3:9" x14ac:dyDescent="0.3">
      <c r="C144" s="88" t="s">
        <v>175</v>
      </c>
      <c r="D144" s="94">
        <v>5</v>
      </c>
      <c r="E144" s="94">
        <v>3</v>
      </c>
      <c r="F144" s="94">
        <v>8</v>
      </c>
      <c r="G144" s="94">
        <v>0</v>
      </c>
      <c r="H144" s="94">
        <v>10</v>
      </c>
      <c r="I144" s="96">
        <f t="shared" si="2"/>
        <v>26</v>
      </c>
    </row>
    <row r="145" spans="3:9" x14ac:dyDescent="0.3">
      <c r="C145" s="88" t="s">
        <v>188</v>
      </c>
      <c r="D145" s="94">
        <v>10</v>
      </c>
      <c r="E145" s="94">
        <v>8</v>
      </c>
      <c r="F145" s="94">
        <v>8</v>
      </c>
      <c r="G145" s="94">
        <v>0</v>
      </c>
      <c r="H145" s="94">
        <v>0</v>
      </c>
      <c r="I145" s="96">
        <f t="shared" si="2"/>
        <v>26</v>
      </c>
    </row>
    <row r="146" spans="3:9" x14ac:dyDescent="0.3">
      <c r="C146" s="88" t="s">
        <v>194</v>
      </c>
      <c r="D146" s="94">
        <v>10</v>
      </c>
      <c r="E146" s="94">
        <v>8</v>
      </c>
      <c r="F146" s="94">
        <v>8</v>
      </c>
      <c r="G146" s="94">
        <v>0</v>
      </c>
      <c r="H146" s="94">
        <v>0</v>
      </c>
      <c r="I146" s="96">
        <f t="shared" si="2"/>
        <v>26</v>
      </c>
    </row>
    <row r="147" spans="3:9" x14ac:dyDescent="0.3">
      <c r="C147" s="88" t="s">
        <v>235</v>
      </c>
      <c r="D147" s="94">
        <v>3</v>
      </c>
      <c r="E147" s="94">
        <v>5</v>
      </c>
      <c r="F147" s="94">
        <v>8</v>
      </c>
      <c r="G147" s="94">
        <v>0</v>
      </c>
      <c r="H147" s="94">
        <v>10</v>
      </c>
      <c r="I147" s="96">
        <f t="shared" si="2"/>
        <v>26</v>
      </c>
    </row>
    <row r="148" spans="3:9" x14ac:dyDescent="0.3">
      <c r="C148" s="88" t="s">
        <v>223</v>
      </c>
      <c r="D148" s="94">
        <v>10</v>
      </c>
      <c r="E148" s="94">
        <v>3</v>
      </c>
      <c r="F148" s="94">
        <v>3</v>
      </c>
      <c r="G148" s="94">
        <v>0</v>
      </c>
      <c r="H148" s="94">
        <v>10</v>
      </c>
      <c r="I148" s="96">
        <f t="shared" si="2"/>
        <v>26</v>
      </c>
    </row>
    <row r="149" spans="3:9" x14ac:dyDescent="0.3">
      <c r="C149" s="88" t="s">
        <v>239</v>
      </c>
      <c r="D149" s="94">
        <v>3</v>
      </c>
      <c r="E149" s="94">
        <v>5</v>
      </c>
      <c r="F149" s="94">
        <v>8</v>
      </c>
      <c r="G149" s="94">
        <v>0</v>
      </c>
      <c r="H149" s="94">
        <v>10</v>
      </c>
      <c r="I149" s="96">
        <f t="shared" si="2"/>
        <v>26</v>
      </c>
    </row>
    <row r="150" spans="3:9" x14ac:dyDescent="0.3">
      <c r="C150" s="88" t="s">
        <v>78</v>
      </c>
      <c r="D150" s="94">
        <v>10</v>
      </c>
      <c r="E150" s="94">
        <v>3</v>
      </c>
      <c r="F150" s="94">
        <v>8</v>
      </c>
      <c r="G150" s="94">
        <v>0</v>
      </c>
      <c r="H150" s="94">
        <v>5</v>
      </c>
      <c r="I150" s="96">
        <f t="shared" si="2"/>
        <v>26</v>
      </c>
    </row>
    <row r="151" spans="3:9" x14ac:dyDescent="0.3">
      <c r="C151" s="88" t="s">
        <v>333</v>
      </c>
      <c r="D151" s="94">
        <v>8</v>
      </c>
      <c r="E151" s="94">
        <v>10</v>
      </c>
      <c r="F151" s="94">
        <v>8</v>
      </c>
      <c r="G151" s="94">
        <v>0</v>
      </c>
      <c r="H151" s="94">
        <v>0</v>
      </c>
      <c r="I151" s="96">
        <f t="shared" si="2"/>
        <v>26</v>
      </c>
    </row>
    <row r="152" spans="3:9" x14ac:dyDescent="0.3">
      <c r="C152" s="88" t="s">
        <v>335</v>
      </c>
      <c r="D152" s="94">
        <v>10</v>
      </c>
      <c r="E152" s="94">
        <v>8</v>
      </c>
      <c r="F152" s="94">
        <v>8</v>
      </c>
      <c r="G152" s="94">
        <v>0</v>
      </c>
      <c r="H152" s="94">
        <v>0</v>
      </c>
      <c r="I152" s="96">
        <f t="shared" si="2"/>
        <v>26</v>
      </c>
    </row>
    <row r="153" spans="3:9" x14ac:dyDescent="0.3">
      <c r="C153" s="88" t="s">
        <v>344</v>
      </c>
      <c r="D153" s="94">
        <v>10</v>
      </c>
      <c r="E153" s="94">
        <v>3</v>
      </c>
      <c r="F153" s="94">
        <v>8</v>
      </c>
      <c r="G153" s="94">
        <v>0</v>
      </c>
      <c r="H153" s="94">
        <v>5</v>
      </c>
      <c r="I153" s="96">
        <f t="shared" si="2"/>
        <v>26</v>
      </c>
    </row>
    <row r="154" spans="3:9" x14ac:dyDescent="0.3">
      <c r="C154" s="88" t="s">
        <v>345</v>
      </c>
      <c r="D154" s="94">
        <v>10</v>
      </c>
      <c r="E154" s="94">
        <v>8</v>
      </c>
      <c r="F154" s="94">
        <v>8</v>
      </c>
      <c r="G154" s="94">
        <v>0</v>
      </c>
      <c r="H154" s="94">
        <v>0</v>
      </c>
      <c r="I154" s="96">
        <f t="shared" si="2"/>
        <v>26</v>
      </c>
    </row>
    <row r="155" spans="3:9" x14ac:dyDescent="0.3">
      <c r="C155" s="88" t="s">
        <v>128</v>
      </c>
      <c r="D155" s="94">
        <v>10</v>
      </c>
      <c r="E155" s="94">
        <v>3</v>
      </c>
      <c r="F155" s="94">
        <v>5</v>
      </c>
      <c r="G155" s="94">
        <v>8</v>
      </c>
      <c r="H155" s="94">
        <v>0</v>
      </c>
      <c r="I155" s="96">
        <f t="shared" si="2"/>
        <v>26</v>
      </c>
    </row>
    <row r="156" spans="3:9" x14ac:dyDescent="0.3">
      <c r="C156" s="88" t="s">
        <v>135</v>
      </c>
      <c r="D156" s="94">
        <v>3</v>
      </c>
      <c r="E156" s="94">
        <v>10</v>
      </c>
      <c r="F156" s="94">
        <v>8</v>
      </c>
      <c r="G156" s="94">
        <v>0</v>
      </c>
      <c r="H156" s="94">
        <v>5</v>
      </c>
      <c r="I156" s="96">
        <f t="shared" si="2"/>
        <v>26</v>
      </c>
    </row>
    <row r="157" spans="3:9" x14ac:dyDescent="0.3">
      <c r="C157" s="88" t="s">
        <v>130</v>
      </c>
      <c r="D157" s="94">
        <v>10</v>
      </c>
      <c r="E157" s="94">
        <v>3</v>
      </c>
      <c r="F157" s="94">
        <v>8</v>
      </c>
      <c r="G157" s="94">
        <v>0</v>
      </c>
      <c r="H157" s="94">
        <v>5</v>
      </c>
      <c r="I157" s="96">
        <f t="shared" si="2"/>
        <v>26</v>
      </c>
    </row>
    <row r="158" spans="3:9" x14ac:dyDescent="0.3">
      <c r="C158" s="88" t="s">
        <v>142</v>
      </c>
      <c r="D158" s="94">
        <v>10</v>
      </c>
      <c r="E158" s="94">
        <v>3</v>
      </c>
      <c r="F158" s="94">
        <v>5</v>
      </c>
      <c r="G158" s="94">
        <v>3</v>
      </c>
      <c r="H158" s="94">
        <v>5</v>
      </c>
      <c r="I158" s="96">
        <f t="shared" si="2"/>
        <v>26</v>
      </c>
    </row>
    <row r="159" spans="3:9" x14ac:dyDescent="0.3">
      <c r="C159" s="88" t="s">
        <v>149</v>
      </c>
      <c r="D159" s="94">
        <v>10</v>
      </c>
      <c r="E159" s="94">
        <v>8</v>
      </c>
      <c r="F159" s="94">
        <v>8</v>
      </c>
      <c r="G159" s="94">
        <v>0</v>
      </c>
      <c r="H159" s="94">
        <v>0</v>
      </c>
      <c r="I159" s="96">
        <f t="shared" si="2"/>
        <v>26</v>
      </c>
    </row>
    <row r="160" spans="3:9" x14ac:dyDescent="0.3">
      <c r="C160" s="88" t="s">
        <v>245</v>
      </c>
      <c r="D160" s="94">
        <v>10</v>
      </c>
      <c r="E160" s="94">
        <v>8</v>
      </c>
      <c r="F160" s="94">
        <v>8</v>
      </c>
      <c r="G160" s="94">
        <v>0</v>
      </c>
      <c r="H160" s="94">
        <v>0</v>
      </c>
      <c r="I160" s="96">
        <f t="shared" si="2"/>
        <v>26</v>
      </c>
    </row>
    <row r="161" spans="3:9" x14ac:dyDescent="0.3">
      <c r="C161" s="88" t="s">
        <v>247</v>
      </c>
      <c r="D161" s="94">
        <v>10</v>
      </c>
      <c r="E161" s="94">
        <v>8</v>
      </c>
      <c r="F161" s="94">
        <v>8</v>
      </c>
      <c r="G161" s="94">
        <v>0</v>
      </c>
      <c r="H161" s="94">
        <v>0</v>
      </c>
      <c r="I161" s="96">
        <f t="shared" si="2"/>
        <v>26</v>
      </c>
    </row>
    <row r="162" spans="3:9" x14ac:dyDescent="0.3">
      <c r="C162" s="88" t="s">
        <v>248</v>
      </c>
      <c r="D162" s="94">
        <v>8</v>
      </c>
      <c r="E162" s="94">
        <v>10</v>
      </c>
      <c r="F162" s="94">
        <v>8</v>
      </c>
      <c r="G162" s="94">
        <v>0</v>
      </c>
      <c r="H162" s="94">
        <v>0</v>
      </c>
      <c r="I162" s="96">
        <f t="shared" si="2"/>
        <v>26</v>
      </c>
    </row>
    <row r="163" spans="3:9" x14ac:dyDescent="0.3">
      <c r="C163" s="88" t="s">
        <v>264</v>
      </c>
      <c r="D163" s="94">
        <v>10</v>
      </c>
      <c r="E163" s="94">
        <v>8</v>
      </c>
      <c r="F163" s="94">
        <v>8</v>
      </c>
      <c r="G163" s="94">
        <v>0</v>
      </c>
      <c r="H163" s="94">
        <v>0</v>
      </c>
      <c r="I163" s="96">
        <f t="shared" si="2"/>
        <v>26</v>
      </c>
    </row>
    <row r="164" spans="3:9" x14ac:dyDescent="0.3">
      <c r="C164" s="88" t="s">
        <v>258</v>
      </c>
      <c r="D164" s="94">
        <v>10</v>
      </c>
      <c r="E164" s="94">
        <v>8</v>
      </c>
      <c r="F164" s="94">
        <v>8</v>
      </c>
      <c r="G164" s="94">
        <v>0</v>
      </c>
      <c r="H164" s="94">
        <v>0</v>
      </c>
      <c r="I164" s="96">
        <f t="shared" si="2"/>
        <v>26</v>
      </c>
    </row>
    <row r="165" spans="3:9" x14ac:dyDescent="0.3">
      <c r="C165" s="88" t="s">
        <v>266</v>
      </c>
      <c r="D165" s="94">
        <v>10</v>
      </c>
      <c r="E165" s="94">
        <v>8</v>
      </c>
      <c r="F165" s="94">
        <v>8</v>
      </c>
      <c r="G165" s="94">
        <v>0</v>
      </c>
      <c r="H165" s="94">
        <v>0</v>
      </c>
      <c r="I165" s="96">
        <f t="shared" si="2"/>
        <v>26</v>
      </c>
    </row>
    <row r="166" spans="3:9" x14ac:dyDescent="0.3">
      <c r="C166" s="88" t="s">
        <v>263</v>
      </c>
      <c r="D166" s="94">
        <v>10</v>
      </c>
      <c r="E166" s="94">
        <v>8</v>
      </c>
      <c r="F166" s="94">
        <v>8</v>
      </c>
      <c r="G166" s="94">
        <v>0</v>
      </c>
      <c r="H166" s="94">
        <v>0</v>
      </c>
      <c r="I166" s="96">
        <f t="shared" si="2"/>
        <v>26</v>
      </c>
    </row>
    <row r="167" spans="3:9" x14ac:dyDescent="0.3">
      <c r="C167" s="88" t="s">
        <v>109</v>
      </c>
      <c r="D167" s="94">
        <v>10</v>
      </c>
      <c r="E167" s="94">
        <v>5</v>
      </c>
      <c r="F167" s="94">
        <v>5</v>
      </c>
      <c r="G167" s="94">
        <v>0</v>
      </c>
      <c r="H167" s="94">
        <v>5</v>
      </c>
      <c r="I167" s="96">
        <f t="shared" si="2"/>
        <v>25</v>
      </c>
    </row>
    <row r="168" spans="3:9" x14ac:dyDescent="0.3">
      <c r="C168" s="88" t="s">
        <v>296</v>
      </c>
      <c r="D168" s="94">
        <v>10</v>
      </c>
      <c r="E168" s="94">
        <v>5</v>
      </c>
      <c r="F168" s="94">
        <v>5</v>
      </c>
      <c r="G168" s="94">
        <v>0</v>
      </c>
      <c r="H168" s="94">
        <v>5</v>
      </c>
      <c r="I168" s="96">
        <f t="shared" si="2"/>
        <v>25</v>
      </c>
    </row>
    <row r="169" spans="3:9" x14ac:dyDescent="0.3">
      <c r="C169" s="88" t="s">
        <v>285</v>
      </c>
      <c r="D169" s="94">
        <v>10</v>
      </c>
      <c r="E169" s="94">
        <v>5</v>
      </c>
      <c r="F169" s="94">
        <v>5</v>
      </c>
      <c r="G169" s="94">
        <v>0</v>
      </c>
      <c r="H169" s="94">
        <v>5</v>
      </c>
      <c r="I169" s="96">
        <f t="shared" si="2"/>
        <v>25</v>
      </c>
    </row>
    <row r="170" spans="3:9" x14ac:dyDescent="0.3">
      <c r="C170" s="88" t="s">
        <v>309</v>
      </c>
      <c r="D170" s="94">
        <v>10</v>
      </c>
      <c r="E170" s="94">
        <v>5</v>
      </c>
      <c r="F170" s="94">
        <v>5</v>
      </c>
      <c r="G170" s="94">
        <v>0</v>
      </c>
      <c r="H170" s="94">
        <v>5</v>
      </c>
      <c r="I170" s="96">
        <f t="shared" si="2"/>
        <v>25</v>
      </c>
    </row>
    <row r="171" spans="3:9" x14ac:dyDescent="0.3">
      <c r="C171" s="88" t="s">
        <v>329</v>
      </c>
      <c r="D171" s="94">
        <v>10</v>
      </c>
      <c r="E171" s="94">
        <v>5</v>
      </c>
      <c r="F171" s="94">
        <v>5</v>
      </c>
      <c r="G171" s="94">
        <v>0</v>
      </c>
      <c r="H171" s="94">
        <v>5</v>
      </c>
      <c r="I171" s="96">
        <f t="shared" si="2"/>
        <v>25</v>
      </c>
    </row>
    <row r="172" spans="3:9" x14ac:dyDescent="0.3">
      <c r="C172" s="88" t="s">
        <v>146</v>
      </c>
      <c r="D172" s="94">
        <v>10</v>
      </c>
      <c r="E172" s="94">
        <v>10</v>
      </c>
      <c r="F172" s="94">
        <v>5</v>
      </c>
      <c r="G172" s="94">
        <v>0</v>
      </c>
      <c r="H172" s="94">
        <v>0</v>
      </c>
      <c r="I172" s="96">
        <f t="shared" si="2"/>
        <v>25</v>
      </c>
    </row>
    <row r="173" spans="3:9" x14ac:dyDescent="0.3">
      <c r="C173" s="88" t="s">
        <v>153</v>
      </c>
      <c r="D173" s="94">
        <v>10</v>
      </c>
      <c r="E173" s="94">
        <v>10</v>
      </c>
      <c r="F173" s="94">
        <v>5</v>
      </c>
      <c r="G173" s="94">
        <v>0</v>
      </c>
      <c r="H173" s="94">
        <v>0</v>
      </c>
      <c r="I173" s="96">
        <f t="shared" si="2"/>
        <v>25</v>
      </c>
    </row>
    <row r="174" spans="3:9" x14ac:dyDescent="0.3">
      <c r="C174" s="88" t="s">
        <v>252</v>
      </c>
      <c r="D174" s="94">
        <v>10</v>
      </c>
      <c r="E174" s="94">
        <v>5</v>
      </c>
      <c r="F174" s="94">
        <v>5</v>
      </c>
      <c r="G174" s="94">
        <v>0</v>
      </c>
      <c r="H174" s="94">
        <v>5</v>
      </c>
      <c r="I174" s="96">
        <f t="shared" si="2"/>
        <v>25</v>
      </c>
    </row>
    <row r="175" spans="3:9" x14ac:dyDescent="0.3">
      <c r="C175" s="88" t="s">
        <v>19</v>
      </c>
      <c r="D175" s="94">
        <v>8</v>
      </c>
      <c r="E175" s="94">
        <v>8</v>
      </c>
      <c r="F175" s="94">
        <v>8</v>
      </c>
      <c r="G175" s="94">
        <v>0</v>
      </c>
      <c r="H175" s="94">
        <v>0</v>
      </c>
      <c r="I175" s="97">
        <f t="shared" si="2"/>
        <v>24</v>
      </c>
    </row>
    <row r="176" spans="3:9" x14ac:dyDescent="0.3">
      <c r="C176" s="88" t="s">
        <v>15</v>
      </c>
      <c r="D176" s="94">
        <v>8</v>
      </c>
      <c r="E176" s="94">
        <v>8</v>
      </c>
      <c r="F176" s="94">
        <v>8</v>
      </c>
      <c r="G176" s="94">
        <v>0</v>
      </c>
      <c r="H176" s="94">
        <v>0</v>
      </c>
      <c r="I176" s="97">
        <f t="shared" si="2"/>
        <v>24</v>
      </c>
    </row>
    <row r="177" spans="3:9" x14ac:dyDescent="0.3">
      <c r="C177" s="88" t="s">
        <v>297</v>
      </c>
      <c r="D177" s="94">
        <v>10</v>
      </c>
      <c r="E177" s="94">
        <v>3</v>
      </c>
      <c r="F177" s="94">
        <v>8</v>
      </c>
      <c r="G177" s="94">
        <v>3</v>
      </c>
      <c r="H177" s="94">
        <v>0</v>
      </c>
      <c r="I177" s="97">
        <f t="shared" si="2"/>
        <v>24</v>
      </c>
    </row>
    <row r="178" spans="3:9" x14ac:dyDescent="0.3">
      <c r="C178" s="88" t="s">
        <v>209</v>
      </c>
      <c r="D178" s="94">
        <v>8</v>
      </c>
      <c r="E178" s="94">
        <v>8</v>
      </c>
      <c r="F178" s="94">
        <v>8</v>
      </c>
      <c r="G178" s="94">
        <v>0</v>
      </c>
      <c r="H178" s="94">
        <v>0</v>
      </c>
      <c r="I178" s="97">
        <f t="shared" si="2"/>
        <v>24</v>
      </c>
    </row>
    <row r="179" spans="3:9" x14ac:dyDescent="0.3">
      <c r="C179" s="88" t="s">
        <v>341</v>
      </c>
      <c r="D179" s="94">
        <v>8</v>
      </c>
      <c r="E179" s="94">
        <v>5</v>
      </c>
      <c r="F179" s="94">
        <v>8</v>
      </c>
      <c r="G179" s="94">
        <v>3</v>
      </c>
      <c r="H179" s="94">
        <v>0</v>
      </c>
      <c r="I179" s="97">
        <f t="shared" si="2"/>
        <v>24</v>
      </c>
    </row>
    <row r="180" spans="3:9" x14ac:dyDescent="0.3">
      <c r="C180" s="88" t="s">
        <v>108</v>
      </c>
      <c r="D180" s="94">
        <v>10</v>
      </c>
      <c r="E180" s="94">
        <v>3</v>
      </c>
      <c r="F180" s="94">
        <v>5</v>
      </c>
      <c r="G180" s="94">
        <v>0</v>
      </c>
      <c r="H180" s="94">
        <v>5</v>
      </c>
      <c r="I180" s="97">
        <f t="shared" si="2"/>
        <v>23</v>
      </c>
    </row>
    <row r="181" spans="3:9" x14ac:dyDescent="0.3">
      <c r="C181" s="88" t="s">
        <v>113</v>
      </c>
      <c r="D181" s="94">
        <v>10</v>
      </c>
      <c r="E181" s="94">
        <v>3</v>
      </c>
      <c r="F181" s="94">
        <v>5</v>
      </c>
      <c r="G181" s="94">
        <v>0</v>
      </c>
      <c r="H181" s="94">
        <v>5</v>
      </c>
      <c r="I181" s="97">
        <f t="shared" si="2"/>
        <v>23</v>
      </c>
    </row>
    <row r="182" spans="3:9" x14ac:dyDescent="0.3">
      <c r="C182" s="88" t="s">
        <v>121</v>
      </c>
      <c r="D182" s="94">
        <v>10</v>
      </c>
      <c r="E182" s="94">
        <v>8</v>
      </c>
      <c r="F182" s="94">
        <v>5</v>
      </c>
      <c r="G182" s="94">
        <v>0</v>
      </c>
      <c r="H182" s="94">
        <v>0</v>
      </c>
      <c r="I182" s="97">
        <f t="shared" si="2"/>
        <v>23</v>
      </c>
    </row>
    <row r="183" spans="3:9" x14ac:dyDescent="0.3">
      <c r="C183" s="88" t="s">
        <v>115</v>
      </c>
      <c r="D183" s="94">
        <v>10</v>
      </c>
      <c r="E183" s="94">
        <v>3</v>
      </c>
      <c r="F183" s="94">
        <v>5</v>
      </c>
      <c r="G183" s="94">
        <v>0</v>
      </c>
      <c r="H183" s="94">
        <v>5</v>
      </c>
      <c r="I183" s="97">
        <f t="shared" si="2"/>
        <v>23</v>
      </c>
    </row>
    <row r="184" spans="3:9" x14ac:dyDescent="0.3">
      <c r="C184" s="88" t="s">
        <v>279</v>
      </c>
      <c r="D184" s="94">
        <v>10</v>
      </c>
      <c r="E184" s="94">
        <v>5</v>
      </c>
      <c r="F184" s="94">
        <v>8</v>
      </c>
      <c r="G184" s="94">
        <v>0</v>
      </c>
      <c r="H184" s="94">
        <v>0</v>
      </c>
      <c r="I184" s="97">
        <f t="shared" si="2"/>
        <v>23</v>
      </c>
    </row>
    <row r="185" spans="3:9" x14ac:dyDescent="0.3">
      <c r="C185" s="88" t="s">
        <v>6</v>
      </c>
      <c r="D185" s="94">
        <v>10</v>
      </c>
      <c r="E185" s="94">
        <v>5</v>
      </c>
      <c r="F185" s="94">
        <v>8</v>
      </c>
      <c r="G185" s="94">
        <v>0</v>
      </c>
      <c r="H185" s="94">
        <v>0</v>
      </c>
      <c r="I185" s="97">
        <f t="shared" si="2"/>
        <v>23</v>
      </c>
    </row>
    <row r="186" spans="3:9" x14ac:dyDescent="0.3">
      <c r="C186" s="88" t="s">
        <v>9</v>
      </c>
      <c r="D186" s="94">
        <v>10</v>
      </c>
      <c r="E186" s="94">
        <v>5</v>
      </c>
      <c r="F186" s="94">
        <v>8</v>
      </c>
      <c r="G186" s="94">
        <v>0</v>
      </c>
      <c r="H186" s="94">
        <v>0</v>
      </c>
      <c r="I186" s="97">
        <f t="shared" si="2"/>
        <v>23</v>
      </c>
    </row>
    <row r="187" spans="3:9" x14ac:dyDescent="0.3">
      <c r="C187" s="88" t="s">
        <v>10</v>
      </c>
      <c r="D187" s="94">
        <v>10</v>
      </c>
      <c r="E187" s="94">
        <v>5</v>
      </c>
      <c r="F187" s="94">
        <v>8</v>
      </c>
      <c r="G187" s="94">
        <v>0</v>
      </c>
      <c r="H187" s="94">
        <v>0</v>
      </c>
      <c r="I187" s="97">
        <f t="shared" si="2"/>
        <v>23</v>
      </c>
    </row>
    <row r="188" spans="3:9" x14ac:dyDescent="0.3">
      <c r="C188" s="88" t="s">
        <v>11</v>
      </c>
      <c r="D188" s="94">
        <v>10</v>
      </c>
      <c r="E188" s="94">
        <v>5</v>
      </c>
      <c r="F188" s="94">
        <v>8</v>
      </c>
      <c r="G188" s="94">
        <v>0</v>
      </c>
      <c r="H188" s="94">
        <v>0</v>
      </c>
      <c r="I188" s="97">
        <f t="shared" si="2"/>
        <v>23</v>
      </c>
    </row>
    <row r="189" spans="3:9" x14ac:dyDescent="0.3">
      <c r="C189" s="88" t="s">
        <v>20</v>
      </c>
      <c r="D189" s="94">
        <v>5</v>
      </c>
      <c r="E189" s="94">
        <v>10</v>
      </c>
      <c r="F189" s="94">
        <v>8</v>
      </c>
      <c r="G189" s="94">
        <v>0</v>
      </c>
      <c r="H189" s="94">
        <v>0</v>
      </c>
      <c r="I189" s="97">
        <f t="shared" si="2"/>
        <v>23</v>
      </c>
    </row>
    <row r="190" spans="3:9" x14ac:dyDescent="0.3">
      <c r="C190" s="88" t="s">
        <v>35</v>
      </c>
      <c r="D190" s="94">
        <v>10</v>
      </c>
      <c r="E190" s="94">
        <v>5</v>
      </c>
      <c r="F190" s="94">
        <v>8</v>
      </c>
      <c r="G190" s="94">
        <v>0</v>
      </c>
      <c r="H190" s="94">
        <v>0</v>
      </c>
      <c r="I190" s="97">
        <f t="shared" si="2"/>
        <v>23</v>
      </c>
    </row>
    <row r="191" spans="3:9" x14ac:dyDescent="0.3">
      <c r="C191" s="88" t="s">
        <v>21</v>
      </c>
      <c r="D191" s="94">
        <v>10</v>
      </c>
      <c r="E191" s="94">
        <v>5</v>
      </c>
      <c r="F191" s="94">
        <v>8</v>
      </c>
      <c r="G191" s="94">
        <v>0</v>
      </c>
      <c r="H191" s="94">
        <v>0</v>
      </c>
      <c r="I191" s="97">
        <f t="shared" si="2"/>
        <v>23</v>
      </c>
    </row>
    <row r="192" spans="3:9" x14ac:dyDescent="0.3">
      <c r="C192" s="88" t="s">
        <v>22</v>
      </c>
      <c r="D192" s="94">
        <v>10</v>
      </c>
      <c r="E192" s="94">
        <v>5</v>
      </c>
      <c r="F192" s="94">
        <v>8</v>
      </c>
      <c r="G192" s="94">
        <v>0</v>
      </c>
      <c r="H192" s="94">
        <v>0</v>
      </c>
      <c r="I192" s="97">
        <f t="shared" si="2"/>
        <v>23</v>
      </c>
    </row>
    <row r="193" spans="3:9" x14ac:dyDescent="0.3">
      <c r="C193" s="88" t="s">
        <v>42</v>
      </c>
      <c r="D193" s="94">
        <v>10</v>
      </c>
      <c r="E193" s="94">
        <v>5</v>
      </c>
      <c r="F193" s="94">
        <v>8</v>
      </c>
      <c r="G193" s="94">
        <v>0</v>
      </c>
      <c r="H193" s="94">
        <v>0</v>
      </c>
      <c r="I193" s="97">
        <f t="shared" si="2"/>
        <v>23</v>
      </c>
    </row>
    <row r="194" spans="3:9" x14ac:dyDescent="0.3">
      <c r="C194" s="88" t="s">
        <v>300</v>
      </c>
      <c r="D194" s="94">
        <v>10</v>
      </c>
      <c r="E194" s="94">
        <v>5</v>
      </c>
      <c r="F194" s="94">
        <v>8</v>
      </c>
      <c r="G194" s="94">
        <v>0</v>
      </c>
      <c r="H194" s="94">
        <v>0</v>
      </c>
      <c r="I194" s="97">
        <f t="shared" si="2"/>
        <v>23</v>
      </c>
    </row>
    <row r="195" spans="3:9" x14ac:dyDescent="0.3">
      <c r="C195" s="88" t="s">
        <v>301</v>
      </c>
      <c r="D195" s="94">
        <v>10</v>
      </c>
      <c r="E195" s="94">
        <v>8</v>
      </c>
      <c r="F195" s="94">
        <v>5</v>
      </c>
      <c r="G195" s="94">
        <v>0</v>
      </c>
      <c r="H195" s="94">
        <v>0</v>
      </c>
      <c r="I195" s="97">
        <f t="shared" si="2"/>
        <v>23</v>
      </c>
    </row>
    <row r="196" spans="3:9" x14ac:dyDescent="0.3">
      <c r="C196" s="88" t="s">
        <v>290</v>
      </c>
      <c r="D196" s="94">
        <v>10</v>
      </c>
      <c r="E196" s="94">
        <v>8</v>
      </c>
      <c r="F196" s="94">
        <v>5</v>
      </c>
      <c r="G196" s="94">
        <v>0</v>
      </c>
      <c r="H196" s="94">
        <v>0</v>
      </c>
      <c r="I196" s="97">
        <f t="shared" si="2"/>
        <v>23</v>
      </c>
    </row>
    <row r="197" spans="3:9" x14ac:dyDescent="0.3">
      <c r="C197" s="88" t="s">
        <v>291</v>
      </c>
      <c r="D197" s="94">
        <v>10</v>
      </c>
      <c r="E197" s="94">
        <v>3</v>
      </c>
      <c r="F197" s="94">
        <v>5</v>
      </c>
      <c r="G197" s="94">
        <v>0</v>
      </c>
      <c r="H197" s="94">
        <v>5</v>
      </c>
      <c r="I197" s="97">
        <f t="shared" si="2"/>
        <v>23</v>
      </c>
    </row>
    <row r="198" spans="3:9" x14ac:dyDescent="0.3">
      <c r="C198" s="88" t="s">
        <v>57</v>
      </c>
      <c r="D198" s="94">
        <v>10</v>
      </c>
      <c r="E198" s="94">
        <v>5</v>
      </c>
      <c r="F198" s="94">
        <v>8</v>
      </c>
      <c r="G198" s="94">
        <v>0</v>
      </c>
      <c r="H198" s="94">
        <v>0</v>
      </c>
      <c r="I198" s="97">
        <f t="shared" si="2"/>
        <v>23</v>
      </c>
    </row>
    <row r="199" spans="3:9" x14ac:dyDescent="0.3">
      <c r="C199" s="88" t="s">
        <v>68</v>
      </c>
      <c r="D199" s="94">
        <v>10</v>
      </c>
      <c r="E199" s="94">
        <v>5</v>
      </c>
      <c r="F199" s="94">
        <v>8</v>
      </c>
      <c r="G199" s="94">
        <v>0</v>
      </c>
      <c r="H199" s="94">
        <v>0</v>
      </c>
      <c r="I199" s="97">
        <f t="shared" si="2"/>
        <v>23</v>
      </c>
    </row>
    <row r="200" spans="3:9" x14ac:dyDescent="0.3">
      <c r="C200" s="88" t="s">
        <v>307</v>
      </c>
      <c r="D200" s="94">
        <v>10</v>
      </c>
      <c r="E200" s="94">
        <v>3</v>
      </c>
      <c r="F200" s="94">
        <v>5</v>
      </c>
      <c r="G200" s="94">
        <v>0</v>
      </c>
      <c r="H200" s="94">
        <v>5</v>
      </c>
      <c r="I200" s="97">
        <f t="shared" si="2"/>
        <v>23</v>
      </c>
    </row>
    <row r="201" spans="3:9" x14ac:dyDescent="0.3">
      <c r="C201" s="88" t="s">
        <v>317</v>
      </c>
      <c r="D201" s="94">
        <v>10</v>
      </c>
      <c r="E201" s="94">
        <v>8</v>
      </c>
      <c r="F201" s="94">
        <v>5</v>
      </c>
      <c r="G201" s="94">
        <v>0</v>
      </c>
      <c r="H201" s="94">
        <v>0</v>
      </c>
      <c r="I201" s="97">
        <f t="shared" ref="I201:I264" si="3">SUM(D201:H201)</f>
        <v>23</v>
      </c>
    </row>
    <row r="202" spans="3:9" x14ac:dyDescent="0.3">
      <c r="C202" s="88" t="s">
        <v>310</v>
      </c>
      <c r="D202" s="94">
        <v>10</v>
      </c>
      <c r="E202" s="94">
        <v>3</v>
      </c>
      <c r="F202" s="94">
        <v>5</v>
      </c>
      <c r="G202" s="94">
        <v>0</v>
      </c>
      <c r="H202" s="94">
        <v>5</v>
      </c>
      <c r="I202" s="97">
        <f t="shared" si="3"/>
        <v>23</v>
      </c>
    </row>
    <row r="203" spans="3:9" x14ac:dyDescent="0.3">
      <c r="C203" s="88" t="s">
        <v>311</v>
      </c>
      <c r="D203" s="94">
        <v>10</v>
      </c>
      <c r="E203" s="94">
        <v>8</v>
      </c>
      <c r="F203" s="94">
        <v>5</v>
      </c>
      <c r="G203" s="94">
        <v>0</v>
      </c>
      <c r="H203" s="94">
        <v>0</v>
      </c>
      <c r="I203" s="97">
        <f t="shared" si="3"/>
        <v>23</v>
      </c>
    </row>
    <row r="204" spans="3:9" x14ac:dyDescent="0.3">
      <c r="C204" s="88" t="s">
        <v>318</v>
      </c>
      <c r="D204" s="94">
        <v>10</v>
      </c>
      <c r="E204" s="94">
        <v>3</v>
      </c>
      <c r="F204" s="94">
        <v>5</v>
      </c>
      <c r="G204" s="94">
        <v>0</v>
      </c>
      <c r="H204" s="94">
        <v>5</v>
      </c>
      <c r="I204" s="97">
        <f t="shared" si="3"/>
        <v>23</v>
      </c>
    </row>
    <row r="205" spans="3:9" x14ac:dyDescent="0.3">
      <c r="C205" s="88" t="s">
        <v>313</v>
      </c>
      <c r="D205" s="94">
        <v>10</v>
      </c>
      <c r="E205" s="94">
        <v>8</v>
      </c>
      <c r="F205" s="94">
        <v>5</v>
      </c>
      <c r="G205" s="94">
        <v>0</v>
      </c>
      <c r="H205" s="94">
        <v>0</v>
      </c>
      <c r="I205" s="97">
        <f t="shared" si="3"/>
        <v>23</v>
      </c>
    </row>
    <row r="206" spans="3:9" x14ac:dyDescent="0.3">
      <c r="C206" s="88" t="s">
        <v>321</v>
      </c>
      <c r="D206" s="94">
        <v>10</v>
      </c>
      <c r="E206" s="94">
        <v>8</v>
      </c>
      <c r="F206" s="94">
        <v>5</v>
      </c>
      <c r="G206" s="94">
        <v>0</v>
      </c>
      <c r="H206" s="94">
        <v>0</v>
      </c>
      <c r="I206" s="97">
        <f t="shared" si="3"/>
        <v>23</v>
      </c>
    </row>
    <row r="207" spans="3:9" x14ac:dyDescent="0.3">
      <c r="C207" s="88" t="s">
        <v>323</v>
      </c>
      <c r="D207" s="94">
        <v>10</v>
      </c>
      <c r="E207" s="94">
        <v>8</v>
      </c>
      <c r="F207" s="94">
        <v>5</v>
      </c>
      <c r="G207" s="94">
        <v>0</v>
      </c>
      <c r="H207" s="94">
        <v>0</v>
      </c>
      <c r="I207" s="97">
        <f t="shared" si="3"/>
        <v>23</v>
      </c>
    </row>
    <row r="208" spans="3:9" x14ac:dyDescent="0.3">
      <c r="C208" s="88" t="s">
        <v>165</v>
      </c>
      <c r="D208" s="94">
        <v>10</v>
      </c>
      <c r="E208" s="94">
        <v>5</v>
      </c>
      <c r="F208" s="94">
        <v>8</v>
      </c>
      <c r="G208" s="94">
        <v>0</v>
      </c>
      <c r="H208" s="94">
        <v>0</v>
      </c>
      <c r="I208" s="97">
        <f t="shared" si="3"/>
        <v>23</v>
      </c>
    </row>
    <row r="209" spans="3:9" x14ac:dyDescent="0.3">
      <c r="C209" s="88" t="s">
        <v>210</v>
      </c>
      <c r="D209" s="94">
        <v>10</v>
      </c>
      <c r="E209" s="94">
        <v>8</v>
      </c>
      <c r="F209" s="94">
        <v>5</v>
      </c>
      <c r="G209" s="94">
        <v>0</v>
      </c>
      <c r="H209" s="94">
        <v>0</v>
      </c>
      <c r="I209" s="97">
        <f t="shared" si="3"/>
        <v>23</v>
      </c>
    </row>
    <row r="210" spans="3:9" x14ac:dyDescent="0.3">
      <c r="C210" s="88" t="s">
        <v>202</v>
      </c>
      <c r="D210" s="94">
        <v>5</v>
      </c>
      <c r="E210" s="94">
        <v>10</v>
      </c>
      <c r="F210" s="94">
        <v>8</v>
      </c>
      <c r="G210" s="94">
        <v>0</v>
      </c>
      <c r="H210" s="94">
        <v>0</v>
      </c>
      <c r="I210" s="97">
        <f t="shared" si="3"/>
        <v>23</v>
      </c>
    </row>
    <row r="211" spans="3:9" x14ac:dyDescent="0.3">
      <c r="C211" s="88" t="s">
        <v>211</v>
      </c>
      <c r="D211" s="94">
        <v>10</v>
      </c>
      <c r="E211" s="94">
        <v>8</v>
      </c>
      <c r="F211" s="94">
        <v>5</v>
      </c>
      <c r="G211" s="94">
        <v>0</v>
      </c>
      <c r="H211" s="94">
        <v>0</v>
      </c>
      <c r="I211" s="97">
        <f t="shared" si="3"/>
        <v>23</v>
      </c>
    </row>
    <row r="212" spans="3:9" x14ac:dyDescent="0.3">
      <c r="C212" s="88" t="s">
        <v>204</v>
      </c>
      <c r="D212" s="94">
        <v>10</v>
      </c>
      <c r="E212" s="94">
        <v>5</v>
      </c>
      <c r="F212" s="94">
        <v>8</v>
      </c>
      <c r="G212" s="94">
        <v>0</v>
      </c>
      <c r="H212" s="94">
        <v>0</v>
      </c>
      <c r="I212" s="97">
        <f t="shared" si="3"/>
        <v>23</v>
      </c>
    </row>
    <row r="213" spans="3:9" x14ac:dyDescent="0.3">
      <c r="C213" s="88" t="s">
        <v>205</v>
      </c>
      <c r="D213" s="94">
        <v>3</v>
      </c>
      <c r="E213" s="94">
        <v>5</v>
      </c>
      <c r="F213" s="94">
        <v>5</v>
      </c>
      <c r="G213" s="94">
        <v>0</v>
      </c>
      <c r="H213" s="94">
        <v>10</v>
      </c>
      <c r="I213" s="97">
        <f t="shared" si="3"/>
        <v>23</v>
      </c>
    </row>
    <row r="214" spans="3:9" x14ac:dyDescent="0.3">
      <c r="C214" s="88" t="s">
        <v>216</v>
      </c>
      <c r="D214" s="94">
        <v>10</v>
      </c>
      <c r="E214" s="94">
        <v>8</v>
      </c>
      <c r="F214" s="94">
        <v>5</v>
      </c>
      <c r="G214" s="94">
        <v>0</v>
      </c>
      <c r="H214" s="94">
        <v>0</v>
      </c>
      <c r="I214" s="97">
        <f t="shared" si="3"/>
        <v>23</v>
      </c>
    </row>
    <row r="215" spans="3:9" x14ac:dyDescent="0.3">
      <c r="C215" s="88" t="s">
        <v>192</v>
      </c>
      <c r="D215" s="94">
        <v>10</v>
      </c>
      <c r="E215" s="94">
        <v>5</v>
      </c>
      <c r="F215" s="94">
        <v>8</v>
      </c>
      <c r="G215" s="94">
        <v>0</v>
      </c>
      <c r="H215" s="94">
        <v>0</v>
      </c>
      <c r="I215" s="97">
        <f t="shared" si="3"/>
        <v>23</v>
      </c>
    </row>
    <row r="216" spans="3:9" x14ac:dyDescent="0.3">
      <c r="C216" s="88" t="s">
        <v>207</v>
      </c>
      <c r="D216" s="94">
        <v>5</v>
      </c>
      <c r="E216" s="94">
        <v>10</v>
      </c>
      <c r="F216" s="94">
        <v>8</v>
      </c>
      <c r="G216" s="94">
        <v>0</v>
      </c>
      <c r="H216" s="94">
        <v>0</v>
      </c>
      <c r="I216" s="97">
        <f t="shared" si="3"/>
        <v>23</v>
      </c>
    </row>
    <row r="217" spans="3:9" x14ac:dyDescent="0.3">
      <c r="C217" s="88" t="s">
        <v>225</v>
      </c>
      <c r="D217" s="94">
        <v>8</v>
      </c>
      <c r="E217" s="94">
        <v>10</v>
      </c>
      <c r="F217" s="94">
        <v>5</v>
      </c>
      <c r="G217" s="94">
        <v>0</v>
      </c>
      <c r="H217" s="94">
        <v>0</v>
      </c>
      <c r="I217" s="97">
        <f t="shared" si="3"/>
        <v>23</v>
      </c>
    </row>
    <row r="218" spans="3:9" x14ac:dyDescent="0.3">
      <c r="C218" s="88" t="s">
        <v>92</v>
      </c>
      <c r="D218" s="94">
        <v>10</v>
      </c>
      <c r="E218" s="94">
        <v>5</v>
      </c>
      <c r="F218" s="94">
        <v>8</v>
      </c>
      <c r="G218" s="94">
        <v>0</v>
      </c>
      <c r="H218" s="94">
        <v>0</v>
      </c>
      <c r="I218" s="97">
        <f t="shared" si="3"/>
        <v>23</v>
      </c>
    </row>
    <row r="219" spans="3:9" x14ac:dyDescent="0.3">
      <c r="C219" s="88" t="s">
        <v>129</v>
      </c>
      <c r="D219" s="94">
        <v>10</v>
      </c>
      <c r="E219" s="94">
        <v>5</v>
      </c>
      <c r="F219" s="94">
        <v>8</v>
      </c>
      <c r="G219" s="94">
        <v>0</v>
      </c>
      <c r="H219" s="94">
        <v>0</v>
      </c>
      <c r="I219" s="97">
        <f t="shared" si="3"/>
        <v>23</v>
      </c>
    </row>
    <row r="220" spans="3:9" x14ac:dyDescent="0.3">
      <c r="C220" s="88" t="s">
        <v>157</v>
      </c>
      <c r="D220" s="94">
        <v>10</v>
      </c>
      <c r="E220" s="94">
        <v>5</v>
      </c>
      <c r="F220" s="94">
        <v>8</v>
      </c>
      <c r="G220" s="94">
        <v>0</v>
      </c>
      <c r="H220" s="94">
        <v>0</v>
      </c>
      <c r="I220" s="97">
        <f t="shared" si="3"/>
        <v>23</v>
      </c>
    </row>
    <row r="221" spans="3:9" x14ac:dyDescent="0.3">
      <c r="C221" s="88" t="s">
        <v>151</v>
      </c>
      <c r="D221" s="94">
        <v>10</v>
      </c>
      <c r="E221" s="94">
        <v>3</v>
      </c>
      <c r="F221" s="94">
        <v>0</v>
      </c>
      <c r="G221" s="94">
        <v>0</v>
      </c>
      <c r="H221" s="94">
        <v>10</v>
      </c>
      <c r="I221" s="97">
        <f t="shared" si="3"/>
        <v>23</v>
      </c>
    </row>
    <row r="222" spans="3:9" x14ac:dyDescent="0.3">
      <c r="C222" s="88" t="s">
        <v>152</v>
      </c>
      <c r="D222" s="94">
        <v>10</v>
      </c>
      <c r="E222" s="94">
        <v>8</v>
      </c>
      <c r="F222" s="94">
        <v>5</v>
      </c>
      <c r="G222" s="94">
        <v>0</v>
      </c>
      <c r="H222" s="94">
        <v>0</v>
      </c>
      <c r="I222" s="97">
        <f t="shared" si="3"/>
        <v>23</v>
      </c>
    </row>
    <row r="223" spans="3:9" x14ac:dyDescent="0.3">
      <c r="C223" s="88" t="s">
        <v>244</v>
      </c>
      <c r="D223" s="94">
        <v>10</v>
      </c>
      <c r="E223" s="94">
        <v>8</v>
      </c>
      <c r="F223" s="94">
        <v>5</v>
      </c>
      <c r="G223" s="94">
        <v>0</v>
      </c>
      <c r="H223" s="94">
        <v>0</v>
      </c>
      <c r="I223" s="97">
        <f t="shared" si="3"/>
        <v>23</v>
      </c>
    </row>
    <row r="224" spans="3:9" x14ac:dyDescent="0.3">
      <c r="C224" s="88" t="s">
        <v>251</v>
      </c>
      <c r="D224" s="94">
        <v>10</v>
      </c>
      <c r="E224" s="94">
        <v>8</v>
      </c>
      <c r="F224" s="94">
        <v>5</v>
      </c>
      <c r="G224" s="94">
        <v>0</v>
      </c>
      <c r="H224" s="94">
        <v>0</v>
      </c>
      <c r="I224" s="97">
        <f t="shared" si="3"/>
        <v>23</v>
      </c>
    </row>
    <row r="225" spans="3:9" x14ac:dyDescent="0.3">
      <c r="C225" s="88" t="s">
        <v>256</v>
      </c>
      <c r="D225" s="94">
        <v>10</v>
      </c>
      <c r="E225" s="94">
        <v>5</v>
      </c>
      <c r="F225" s="94">
        <v>8</v>
      </c>
      <c r="G225" s="94">
        <v>0</v>
      </c>
      <c r="H225" s="94">
        <v>0</v>
      </c>
      <c r="I225" s="97">
        <f t="shared" si="3"/>
        <v>23</v>
      </c>
    </row>
    <row r="226" spans="3:9" x14ac:dyDescent="0.3">
      <c r="C226" s="88" t="s">
        <v>257</v>
      </c>
      <c r="D226" s="94">
        <v>5</v>
      </c>
      <c r="E226" s="94">
        <v>10</v>
      </c>
      <c r="F226" s="94">
        <v>8</v>
      </c>
      <c r="G226" s="94">
        <v>0</v>
      </c>
      <c r="H226" s="94">
        <v>0</v>
      </c>
      <c r="I226" s="97">
        <f t="shared" si="3"/>
        <v>23</v>
      </c>
    </row>
    <row r="227" spans="3:9" x14ac:dyDescent="0.3">
      <c r="C227" s="88" t="s">
        <v>272</v>
      </c>
      <c r="D227" s="94">
        <v>3</v>
      </c>
      <c r="E227" s="94">
        <v>10</v>
      </c>
      <c r="F227" s="94">
        <v>8</v>
      </c>
      <c r="G227" s="94">
        <v>0</v>
      </c>
      <c r="H227" s="94">
        <v>0</v>
      </c>
      <c r="I227" s="97">
        <f t="shared" si="3"/>
        <v>21</v>
      </c>
    </row>
    <row r="228" spans="3:9" x14ac:dyDescent="0.3">
      <c r="C228" s="88" t="s">
        <v>274</v>
      </c>
      <c r="D228" s="94">
        <v>3</v>
      </c>
      <c r="E228" s="94">
        <v>10</v>
      </c>
      <c r="F228" s="94">
        <v>8</v>
      </c>
      <c r="G228" s="94">
        <v>0</v>
      </c>
      <c r="H228" s="94">
        <v>0</v>
      </c>
      <c r="I228" s="97">
        <f t="shared" si="3"/>
        <v>21</v>
      </c>
    </row>
    <row r="229" spans="3:9" x14ac:dyDescent="0.3">
      <c r="C229" s="88" t="s">
        <v>275</v>
      </c>
      <c r="D229" s="94">
        <v>5</v>
      </c>
      <c r="E229" s="94">
        <v>8</v>
      </c>
      <c r="F229" s="94">
        <v>8</v>
      </c>
      <c r="G229" s="94">
        <v>0</v>
      </c>
      <c r="H229" s="94">
        <v>0</v>
      </c>
      <c r="I229" s="97">
        <f t="shared" si="3"/>
        <v>21</v>
      </c>
    </row>
    <row r="230" spans="3:9" x14ac:dyDescent="0.3">
      <c r="C230" s="88" t="s">
        <v>24</v>
      </c>
      <c r="D230" s="94">
        <v>3</v>
      </c>
      <c r="E230" s="94">
        <v>10</v>
      </c>
      <c r="F230" s="94">
        <v>8</v>
      </c>
      <c r="G230" s="94">
        <v>0</v>
      </c>
      <c r="H230" s="94">
        <v>0</v>
      </c>
      <c r="I230" s="97">
        <f t="shared" si="3"/>
        <v>21</v>
      </c>
    </row>
    <row r="231" spans="3:9" x14ac:dyDescent="0.3">
      <c r="C231" s="88" t="s">
        <v>33</v>
      </c>
      <c r="D231" s="94">
        <v>5</v>
      </c>
      <c r="E231" s="94">
        <v>8</v>
      </c>
      <c r="F231" s="94">
        <v>8</v>
      </c>
      <c r="G231" s="94">
        <v>0</v>
      </c>
      <c r="H231" s="94">
        <v>0</v>
      </c>
      <c r="I231" s="97">
        <f t="shared" si="3"/>
        <v>21</v>
      </c>
    </row>
    <row r="232" spans="3:9" x14ac:dyDescent="0.3">
      <c r="C232" s="88" t="s">
        <v>34</v>
      </c>
      <c r="D232" s="94">
        <v>8</v>
      </c>
      <c r="E232" s="94">
        <v>5</v>
      </c>
      <c r="F232" s="94">
        <v>8</v>
      </c>
      <c r="G232" s="94">
        <v>0</v>
      </c>
      <c r="H232" s="94">
        <v>0</v>
      </c>
      <c r="I232" s="97">
        <f t="shared" si="3"/>
        <v>21</v>
      </c>
    </row>
    <row r="233" spans="3:9" x14ac:dyDescent="0.3">
      <c r="C233" s="88" t="s">
        <v>26</v>
      </c>
      <c r="D233" s="94">
        <v>5</v>
      </c>
      <c r="E233" s="94">
        <v>8</v>
      </c>
      <c r="F233" s="94">
        <v>8</v>
      </c>
      <c r="G233" s="94">
        <v>0</v>
      </c>
      <c r="H233" s="94">
        <v>0</v>
      </c>
      <c r="I233" s="97">
        <f t="shared" si="3"/>
        <v>21</v>
      </c>
    </row>
    <row r="234" spans="3:9" x14ac:dyDescent="0.3">
      <c r="C234" s="88" t="s">
        <v>28</v>
      </c>
      <c r="D234" s="94">
        <v>3</v>
      </c>
      <c r="E234" s="94">
        <v>10</v>
      </c>
      <c r="F234" s="94">
        <v>8</v>
      </c>
      <c r="G234" s="94">
        <v>0</v>
      </c>
      <c r="H234" s="94">
        <v>0</v>
      </c>
      <c r="I234" s="97">
        <f t="shared" si="3"/>
        <v>21</v>
      </c>
    </row>
    <row r="235" spans="3:9" x14ac:dyDescent="0.3">
      <c r="C235" s="88" t="s">
        <v>14</v>
      </c>
      <c r="D235" s="94">
        <v>3</v>
      </c>
      <c r="E235" s="94">
        <v>10</v>
      </c>
      <c r="F235" s="94">
        <v>8</v>
      </c>
      <c r="G235" s="94">
        <v>0</v>
      </c>
      <c r="H235" s="94">
        <v>0</v>
      </c>
      <c r="I235" s="97">
        <f t="shared" si="3"/>
        <v>21</v>
      </c>
    </row>
    <row r="236" spans="3:9" x14ac:dyDescent="0.3">
      <c r="C236" s="88" t="s">
        <v>358</v>
      </c>
      <c r="D236" s="94">
        <v>3</v>
      </c>
      <c r="E236" s="94">
        <v>10</v>
      </c>
      <c r="F236" s="94">
        <v>8</v>
      </c>
      <c r="G236" s="94">
        <v>0</v>
      </c>
      <c r="H236" s="94">
        <v>0</v>
      </c>
      <c r="I236" s="97">
        <f t="shared" si="3"/>
        <v>21</v>
      </c>
    </row>
    <row r="237" spans="3:9" x14ac:dyDescent="0.3">
      <c r="C237" s="88" t="s">
        <v>16</v>
      </c>
      <c r="D237" s="94">
        <v>5</v>
      </c>
      <c r="E237" s="94">
        <v>8</v>
      </c>
      <c r="F237" s="94">
        <v>8</v>
      </c>
      <c r="G237" s="94">
        <v>0</v>
      </c>
      <c r="H237" s="94">
        <v>0</v>
      </c>
      <c r="I237" s="97">
        <f t="shared" si="3"/>
        <v>21</v>
      </c>
    </row>
    <row r="238" spans="3:9" x14ac:dyDescent="0.3">
      <c r="C238" s="88" t="s">
        <v>166</v>
      </c>
      <c r="D238" s="94">
        <v>8</v>
      </c>
      <c r="E238" s="94">
        <v>5</v>
      </c>
      <c r="F238" s="94">
        <v>8</v>
      </c>
      <c r="G238" s="94">
        <v>0</v>
      </c>
      <c r="H238" s="94">
        <v>0</v>
      </c>
      <c r="I238" s="97">
        <f t="shared" si="3"/>
        <v>21</v>
      </c>
    </row>
    <row r="239" spans="3:9" x14ac:dyDescent="0.3">
      <c r="C239" s="88" t="s">
        <v>184</v>
      </c>
      <c r="D239" s="94">
        <v>5</v>
      </c>
      <c r="E239" s="94">
        <v>8</v>
      </c>
      <c r="F239" s="94">
        <v>8</v>
      </c>
      <c r="G239" s="94">
        <v>0</v>
      </c>
      <c r="H239" s="94">
        <v>0</v>
      </c>
      <c r="I239" s="97">
        <f t="shared" si="3"/>
        <v>21</v>
      </c>
    </row>
    <row r="240" spans="3:9" x14ac:dyDescent="0.3">
      <c r="C240" s="88" t="s">
        <v>217</v>
      </c>
      <c r="D240" s="94">
        <v>5</v>
      </c>
      <c r="E240" s="94">
        <v>8</v>
      </c>
      <c r="F240" s="94">
        <v>8</v>
      </c>
      <c r="G240" s="94">
        <v>0</v>
      </c>
      <c r="H240" s="94">
        <v>0</v>
      </c>
      <c r="I240" s="97">
        <f t="shared" si="3"/>
        <v>21</v>
      </c>
    </row>
    <row r="241" spans="3:9" x14ac:dyDescent="0.3">
      <c r="C241" s="88" t="s">
        <v>236</v>
      </c>
      <c r="D241" s="94">
        <v>3</v>
      </c>
      <c r="E241" s="94">
        <v>3</v>
      </c>
      <c r="F241" s="94">
        <v>5</v>
      </c>
      <c r="G241" s="94">
        <v>0</v>
      </c>
      <c r="H241" s="94">
        <v>10</v>
      </c>
      <c r="I241" s="97">
        <f t="shared" si="3"/>
        <v>21</v>
      </c>
    </row>
    <row r="242" spans="3:9" x14ac:dyDescent="0.3">
      <c r="C242" s="88" t="s">
        <v>91</v>
      </c>
      <c r="D242" s="94">
        <v>10</v>
      </c>
      <c r="E242" s="94">
        <v>5</v>
      </c>
      <c r="F242" s="94">
        <v>3</v>
      </c>
      <c r="G242" s="94">
        <v>3</v>
      </c>
      <c r="H242" s="94">
        <v>0</v>
      </c>
      <c r="I242" s="97">
        <f t="shared" si="3"/>
        <v>21</v>
      </c>
    </row>
    <row r="243" spans="3:9" x14ac:dyDescent="0.3">
      <c r="C243" s="88" t="s">
        <v>334</v>
      </c>
      <c r="D243" s="94">
        <v>5</v>
      </c>
      <c r="E243" s="94">
        <v>8</v>
      </c>
      <c r="F243" s="94">
        <v>8</v>
      </c>
      <c r="G243" s="94">
        <v>0</v>
      </c>
      <c r="H243" s="94">
        <v>0</v>
      </c>
      <c r="I243" s="97">
        <f t="shared" si="3"/>
        <v>21</v>
      </c>
    </row>
    <row r="244" spans="3:9" x14ac:dyDescent="0.3">
      <c r="C244" s="88" t="s">
        <v>336</v>
      </c>
      <c r="D244" s="94">
        <v>3</v>
      </c>
      <c r="E244" s="94">
        <v>10</v>
      </c>
      <c r="F244" s="94">
        <v>8</v>
      </c>
      <c r="G244" s="94">
        <v>0</v>
      </c>
      <c r="H244" s="94">
        <v>0</v>
      </c>
      <c r="I244" s="97">
        <f t="shared" si="3"/>
        <v>21</v>
      </c>
    </row>
    <row r="245" spans="3:9" x14ac:dyDescent="0.3">
      <c r="C245" s="88" t="s">
        <v>154</v>
      </c>
      <c r="D245" s="94">
        <v>10</v>
      </c>
      <c r="E245" s="94">
        <v>3</v>
      </c>
      <c r="F245" s="94">
        <v>0</v>
      </c>
      <c r="G245" s="94">
        <v>3</v>
      </c>
      <c r="H245" s="94">
        <v>5</v>
      </c>
      <c r="I245" s="97">
        <f t="shared" si="3"/>
        <v>21</v>
      </c>
    </row>
    <row r="246" spans="3:9" x14ac:dyDescent="0.3">
      <c r="C246" s="88" t="s">
        <v>253</v>
      </c>
      <c r="D246" s="94">
        <v>5</v>
      </c>
      <c r="E246" s="94">
        <v>8</v>
      </c>
      <c r="F246" s="94">
        <v>8</v>
      </c>
      <c r="G246" s="94">
        <v>0</v>
      </c>
      <c r="H246" s="94">
        <v>0</v>
      </c>
      <c r="I246" s="97">
        <f t="shared" si="3"/>
        <v>21</v>
      </c>
    </row>
    <row r="247" spans="3:9" x14ac:dyDescent="0.3">
      <c r="C247" s="88" t="s">
        <v>284</v>
      </c>
      <c r="D247" s="94">
        <v>10</v>
      </c>
      <c r="E247" s="94">
        <v>5</v>
      </c>
      <c r="F247" s="94">
        <v>5</v>
      </c>
      <c r="G247" s="94">
        <v>0</v>
      </c>
      <c r="H247" s="94">
        <v>0</v>
      </c>
      <c r="I247" s="97">
        <f t="shared" si="3"/>
        <v>20</v>
      </c>
    </row>
    <row r="248" spans="3:9" x14ac:dyDescent="0.3">
      <c r="C248" s="88" t="s">
        <v>327</v>
      </c>
      <c r="D248" s="94">
        <v>5</v>
      </c>
      <c r="E248" s="94">
        <v>5</v>
      </c>
      <c r="F248" s="94">
        <v>5</v>
      </c>
      <c r="G248" s="94">
        <v>0</v>
      </c>
      <c r="H248" s="94">
        <v>5</v>
      </c>
      <c r="I248" s="97">
        <f t="shared" si="3"/>
        <v>20</v>
      </c>
    </row>
    <row r="249" spans="3:9" x14ac:dyDescent="0.3">
      <c r="C249" s="88" t="s">
        <v>125</v>
      </c>
      <c r="D249" s="94">
        <v>5</v>
      </c>
      <c r="E249" s="94">
        <v>5</v>
      </c>
      <c r="F249" s="94">
        <v>5</v>
      </c>
      <c r="G249" s="94">
        <v>0</v>
      </c>
      <c r="H249" s="94">
        <v>5</v>
      </c>
      <c r="I249" s="97">
        <f t="shared" si="3"/>
        <v>20</v>
      </c>
    </row>
    <row r="250" spans="3:9" x14ac:dyDescent="0.3">
      <c r="C250" s="88" t="s">
        <v>278</v>
      </c>
      <c r="D250" s="94">
        <v>3</v>
      </c>
      <c r="E250" s="94">
        <v>8</v>
      </c>
      <c r="F250" s="94">
        <v>8</v>
      </c>
      <c r="G250" s="94">
        <v>0</v>
      </c>
      <c r="H250" s="94">
        <v>0</v>
      </c>
      <c r="I250" s="97">
        <f t="shared" si="3"/>
        <v>19</v>
      </c>
    </row>
    <row r="251" spans="3:9" x14ac:dyDescent="0.3">
      <c r="C251" s="88" t="s">
        <v>281</v>
      </c>
      <c r="D251" s="94">
        <v>3</v>
      </c>
      <c r="E251" s="94">
        <v>8</v>
      </c>
      <c r="F251" s="94">
        <v>8</v>
      </c>
      <c r="G251" s="94">
        <v>0</v>
      </c>
      <c r="H251" s="94">
        <v>0</v>
      </c>
      <c r="I251" s="97">
        <f t="shared" si="3"/>
        <v>19</v>
      </c>
    </row>
    <row r="252" spans="3:9" x14ac:dyDescent="0.3">
      <c r="C252" s="88" t="s">
        <v>39</v>
      </c>
      <c r="D252" s="94">
        <v>3</v>
      </c>
      <c r="E252" s="94">
        <v>8</v>
      </c>
      <c r="F252" s="94">
        <v>8</v>
      </c>
      <c r="G252" s="94">
        <v>0</v>
      </c>
      <c r="H252" s="94">
        <v>0</v>
      </c>
      <c r="I252" s="97">
        <f t="shared" si="3"/>
        <v>19</v>
      </c>
    </row>
    <row r="253" spans="3:9" x14ac:dyDescent="0.3">
      <c r="C253" s="88" t="s">
        <v>200</v>
      </c>
      <c r="D253" s="94">
        <v>3</v>
      </c>
      <c r="E253" s="94">
        <v>8</v>
      </c>
      <c r="F253" s="94">
        <v>8</v>
      </c>
      <c r="G253" s="94">
        <v>0</v>
      </c>
      <c r="H253" s="94">
        <v>0</v>
      </c>
      <c r="I253" s="97">
        <f t="shared" si="3"/>
        <v>19</v>
      </c>
    </row>
    <row r="254" spans="3:9" x14ac:dyDescent="0.3">
      <c r="C254" s="88" t="s">
        <v>228</v>
      </c>
      <c r="D254" s="94">
        <v>3</v>
      </c>
      <c r="E254" s="94">
        <v>8</v>
      </c>
      <c r="F254" s="94">
        <v>8</v>
      </c>
      <c r="G254" s="94">
        <v>0</v>
      </c>
      <c r="H254" s="94">
        <v>0</v>
      </c>
      <c r="I254" s="97">
        <f t="shared" si="3"/>
        <v>19</v>
      </c>
    </row>
    <row r="255" spans="3:9" x14ac:dyDescent="0.3">
      <c r="C255" s="88" t="s">
        <v>230</v>
      </c>
      <c r="D255" s="94">
        <v>3</v>
      </c>
      <c r="E255" s="94">
        <v>8</v>
      </c>
      <c r="F255" s="94">
        <v>8</v>
      </c>
      <c r="G255" s="94">
        <v>0</v>
      </c>
      <c r="H255" s="94">
        <v>0</v>
      </c>
      <c r="I255" s="97">
        <f t="shared" si="3"/>
        <v>19</v>
      </c>
    </row>
    <row r="256" spans="3:9" x14ac:dyDescent="0.3">
      <c r="C256" s="88" t="s">
        <v>280</v>
      </c>
      <c r="D256" s="94">
        <v>5</v>
      </c>
      <c r="E256" s="94">
        <v>5</v>
      </c>
      <c r="F256" s="94">
        <v>8</v>
      </c>
      <c r="G256" s="94">
        <v>0</v>
      </c>
      <c r="H256" s="94">
        <v>0</v>
      </c>
      <c r="I256" s="97">
        <f t="shared" si="3"/>
        <v>18</v>
      </c>
    </row>
    <row r="257" spans="3:9" x14ac:dyDescent="0.3">
      <c r="C257" s="88" t="s">
        <v>277</v>
      </c>
      <c r="D257" s="94">
        <v>5</v>
      </c>
      <c r="E257" s="94">
        <v>5</v>
      </c>
      <c r="F257" s="94">
        <v>5</v>
      </c>
      <c r="G257" s="94">
        <v>3</v>
      </c>
      <c r="H257" s="94">
        <v>0</v>
      </c>
      <c r="I257" s="97">
        <f t="shared" si="3"/>
        <v>18</v>
      </c>
    </row>
    <row r="258" spans="3:9" x14ac:dyDescent="0.3">
      <c r="C258" s="88" t="s">
        <v>29</v>
      </c>
      <c r="D258" s="94">
        <v>5</v>
      </c>
      <c r="E258" s="94">
        <v>8</v>
      </c>
      <c r="F258" s="94">
        <v>5</v>
      </c>
      <c r="G258" s="94">
        <v>0</v>
      </c>
      <c r="H258" s="94">
        <v>0</v>
      </c>
      <c r="I258" s="97">
        <f t="shared" si="3"/>
        <v>18</v>
      </c>
    </row>
    <row r="259" spans="3:9" x14ac:dyDescent="0.3">
      <c r="C259" s="88" t="s">
        <v>302</v>
      </c>
      <c r="D259" s="94">
        <v>10</v>
      </c>
      <c r="E259" s="94">
        <v>3</v>
      </c>
      <c r="F259" s="94">
        <v>5</v>
      </c>
      <c r="G259" s="94">
        <v>0</v>
      </c>
      <c r="H259" s="94">
        <v>0</v>
      </c>
      <c r="I259" s="97">
        <f t="shared" si="3"/>
        <v>18</v>
      </c>
    </row>
    <row r="260" spans="3:9" x14ac:dyDescent="0.3">
      <c r="C260" s="88" t="s">
        <v>201</v>
      </c>
      <c r="D260" s="94">
        <v>5</v>
      </c>
      <c r="E260" s="94">
        <v>8</v>
      </c>
      <c r="F260" s="94">
        <v>5</v>
      </c>
      <c r="G260" s="94">
        <v>0</v>
      </c>
      <c r="H260" s="94">
        <v>0</v>
      </c>
      <c r="I260" s="97">
        <f t="shared" si="3"/>
        <v>18</v>
      </c>
    </row>
    <row r="261" spans="3:9" x14ac:dyDescent="0.3">
      <c r="C261" s="88" t="s">
        <v>203</v>
      </c>
      <c r="D261" s="94">
        <v>5</v>
      </c>
      <c r="E261" s="94">
        <v>5</v>
      </c>
      <c r="F261" s="94">
        <v>8</v>
      </c>
      <c r="G261" s="94">
        <v>0</v>
      </c>
      <c r="H261" s="94">
        <v>0</v>
      </c>
      <c r="I261" s="97">
        <f t="shared" si="3"/>
        <v>18</v>
      </c>
    </row>
    <row r="262" spans="3:9" x14ac:dyDescent="0.3">
      <c r="C262" s="88" t="s">
        <v>206</v>
      </c>
      <c r="D262" s="94">
        <v>5</v>
      </c>
      <c r="E262" s="94">
        <v>8</v>
      </c>
      <c r="F262" s="94">
        <v>5</v>
      </c>
      <c r="G262" s="94">
        <v>0</v>
      </c>
      <c r="H262" s="94">
        <v>0</v>
      </c>
      <c r="I262" s="97">
        <f t="shared" si="3"/>
        <v>18</v>
      </c>
    </row>
    <row r="263" spans="3:9" x14ac:dyDescent="0.3">
      <c r="C263" s="88" t="s">
        <v>159</v>
      </c>
      <c r="D263" s="94">
        <v>10</v>
      </c>
      <c r="E263" s="94">
        <v>3</v>
      </c>
      <c r="F263" s="94">
        <v>5</v>
      </c>
      <c r="G263" s="94">
        <v>0</v>
      </c>
      <c r="H263" s="94">
        <v>0</v>
      </c>
      <c r="I263" s="97">
        <f t="shared" si="3"/>
        <v>18</v>
      </c>
    </row>
    <row r="264" spans="3:9" x14ac:dyDescent="0.3">
      <c r="C264" s="88" t="s">
        <v>12</v>
      </c>
      <c r="D264" s="94">
        <v>3</v>
      </c>
      <c r="E264" s="94">
        <v>5</v>
      </c>
      <c r="F264" s="94">
        <v>8</v>
      </c>
      <c r="G264" s="94">
        <v>0</v>
      </c>
      <c r="H264" s="94">
        <v>0</v>
      </c>
      <c r="I264" s="97">
        <f t="shared" si="3"/>
        <v>16</v>
      </c>
    </row>
    <row r="265" spans="3:9" x14ac:dyDescent="0.3">
      <c r="C265" s="88" t="s">
        <v>182</v>
      </c>
      <c r="D265" s="94">
        <v>3</v>
      </c>
      <c r="E265" s="94">
        <v>5</v>
      </c>
      <c r="F265" s="94">
        <v>8</v>
      </c>
      <c r="G265" s="94">
        <v>0</v>
      </c>
      <c r="H265" s="94">
        <v>0</v>
      </c>
      <c r="I265" s="97">
        <f t="shared" ref="I265:I270" si="4">SUM(D265:H265)</f>
        <v>16</v>
      </c>
    </row>
    <row r="266" spans="3:9" x14ac:dyDescent="0.3">
      <c r="C266" s="88" t="s">
        <v>229</v>
      </c>
      <c r="D266" s="94">
        <v>3</v>
      </c>
      <c r="E266" s="94">
        <v>5</v>
      </c>
      <c r="F266" s="94">
        <v>8</v>
      </c>
      <c r="G266" s="94">
        <v>0</v>
      </c>
      <c r="H266" s="94">
        <v>0</v>
      </c>
      <c r="I266" s="97">
        <f t="shared" si="4"/>
        <v>16</v>
      </c>
    </row>
    <row r="267" spans="3:9" x14ac:dyDescent="0.3">
      <c r="C267" s="88" t="s">
        <v>147</v>
      </c>
      <c r="D267" s="94">
        <v>10</v>
      </c>
      <c r="E267" s="94">
        <v>5</v>
      </c>
      <c r="F267" s="94">
        <v>0</v>
      </c>
      <c r="G267" s="94">
        <v>0</v>
      </c>
      <c r="H267" s="94">
        <v>0</v>
      </c>
      <c r="I267" s="97">
        <f t="shared" si="4"/>
        <v>15</v>
      </c>
    </row>
    <row r="268" spans="3:9" x14ac:dyDescent="0.3">
      <c r="C268" s="88" t="s">
        <v>25</v>
      </c>
      <c r="D268" s="94">
        <v>3</v>
      </c>
      <c r="E268" s="94">
        <v>3</v>
      </c>
      <c r="F268" s="94">
        <v>8</v>
      </c>
      <c r="G268" s="94">
        <v>0</v>
      </c>
      <c r="H268" s="94">
        <v>0</v>
      </c>
      <c r="I268" s="97">
        <f t="shared" si="4"/>
        <v>14</v>
      </c>
    </row>
    <row r="269" spans="3:9" x14ac:dyDescent="0.3">
      <c r="C269" s="88" t="s">
        <v>265</v>
      </c>
      <c r="D269" s="94">
        <v>3</v>
      </c>
      <c r="E269" s="94">
        <v>3</v>
      </c>
      <c r="F269" s="94">
        <v>8</v>
      </c>
      <c r="G269" s="94">
        <v>0</v>
      </c>
      <c r="H269" s="94">
        <v>0</v>
      </c>
      <c r="I269" s="97">
        <f t="shared" si="4"/>
        <v>14</v>
      </c>
    </row>
    <row r="270" spans="3:9" x14ac:dyDescent="0.3">
      <c r="C270" s="88" t="s">
        <v>219</v>
      </c>
      <c r="D270" s="94">
        <v>5</v>
      </c>
      <c r="E270" s="94">
        <v>3</v>
      </c>
      <c r="F270" s="94">
        <v>5</v>
      </c>
      <c r="G270" s="94">
        <v>0</v>
      </c>
      <c r="H270" s="94">
        <v>0</v>
      </c>
      <c r="I270" s="97">
        <f t="shared" si="4"/>
        <v>13</v>
      </c>
    </row>
    <row r="271" spans="3:9" x14ac:dyDescent="0.3">
      <c r="C271" s="86" t="s">
        <v>462</v>
      </c>
      <c r="D271" s="87">
        <v>2353</v>
      </c>
      <c r="E271" s="87">
        <v>1531</v>
      </c>
      <c r="F271" s="87">
        <v>1846</v>
      </c>
      <c r="G271" s="87">
        <v>310</v>
      </c>
      <c r="H271" s="87">
        <v>1045</v>
      </c>
      <c r="I271">
        <f>SUM(I9:I270)</f>
        <v>7020</v>
      </c>
    </row>
  </sheetData>
  <mergeCells count="1">
    <mergeCell ref="C6:K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81"/>
  <sheetViews>
    <sheetView workbookViewId="0">
      <selection activeCell="H5" sqref="H5"/>
    </sheetView>
  </sheetViews>
  <sheetFormatPr baseColWidth="10" defaultRowHeight="18.75" x14ac:dyDescent="0.3"/>
  <cols>
    <col min="1" max="1" width="31.69921875" bestFit="1" customWidth="1"/>
    <col min="2" max="2" width="12.8984375" customWidth="1"/>
    <col min="3" max="3" width="13.19921875" customWidth="1"/>
    <col min="4" max="4" width="7.296875" customWidth="1"/>
    <col min="5" max="5" width="13.69921875" customWidth="1"/>
    <col min="6" max="6" width="9.8984375" customWidth="1"/>
  </cols>
  <sheetData>
    <row r="3" spans="1:6" x14ac:dyDescent="0.3">
      <c r="B3" s="82" t="s">
        <v>464</v>
      </c>
    </row>
    <row r="4" spans="1:6" x14ac:dyDescent="0.3">
      <c r="A4" s="82" t="s">
        <v>461</v>
      </c>
      <c r="B4" t="s">
        <v>463</v>
      </c>
      <c r="C4" t="s">
        <v>465</v>
      </c>
      <c r="D4" t="s">
        <v>466</v>
      </c>
      <c r="E4" t="s">
        <v>467</v>
      </c>
      <c r="F4" t="s">
        <v>468</v>
      </c>
    </row>
    <row r="5" spans="1:6" x14ac:dyDescent="0.3">
      <c r="A5" s="83" t="s">
        <v>106</v>
      </c>
      <c r="B5" s="84">
        <v>120</v>
      </c>
      <c r="C5" s="84">
        <v>66</v>
      </c>
      <c r="D5" s="84">
        <v>78</v>
      </c>
      <c r="E5" s="84">
        <v>22</v>
      </c>
      <c r="F5" s="84">
        <v>35</v>
      </c>
    </row>
    <row r="6" spans="1:6" x14ac:dyDescent="0.3">
      <c r="A6" s="88" t="s">
        <v>107</v>
      </c>
      <c r="B6" s="84">
        <v>10</v>
      </c>
      <c r="C6" s="84">
        <v>5</v>
      </c>
      <c r="D6" s="84">
        <v>5</v>
      </c>
      <c r="E6" s="84">
        <v>10</v>
      </c>
      <c r="F6" s="84">
        <v>0</v>
      </c>
    </row>
    <row r="7" spans="1:6" x14ac:dyDescent="0.3">
      <c r="A7" s="88" t="s">
        <v>108</v>
      </c>
      <c r="B7" s="84">
        <v>10</v>
      </c>
      <c r="C7" s="84">
        <v>3</v>
      </c>
      <c r="D7" s="84">
        <v>5</v>
      </c>
      <c r="E7" s="84">
        <v>0</v>
      </c>
      <c r="F7" s="84">
        <v>5</v>
      </c>
    </row>
    <row r="8" spans="1:6" x14ac:dyDescent="0.3">
      <c r="A8" s="88" t="s">
        <v>112</v>
      </c>
      <c r="B8" s="84">
        <v>10</v>
      </c>
      <c r="C8" s="84">
        <v>3</v>
      </c>
      <c r="D8" s="84">
        <v>8</v>
      </c>
      <c r="E8" s="84">
        <v>3</v>
      </c>
      <c r="F8" s="84">
        <v>5</v>
      </c>
    </row>
    <row r="9" spans="1:6" x14ac:dyDescent="0.3">
      <c r="A9" s="88" t="s">
        <v>109</v>
      </c>
      <c r="B9" s="84">
        <v>10</v>
      </c>
      <c r="C9" s="84">
        <v>5</v>
      </c>
      <c r="D9" s="84">
        <v>5</v>
      </c>
      <c r="E9" s="84">
        <v>0</v>
      </c>
      <c r="F9" s="84">
        <v>5</v>
      </c>
    </row>
    <row r="10" spans="1:6" x14ac:dyDescent="0.3">
      <c r="A10" s="88" t="s">
        <v>113</v>
      </c>
      <c r="B10" s="84">
        <v>10</v>
      </c>
      <c r="C10" s="84">
        <v>3</v>
      </c>
      <c r="D10" s="84">
        <v>5</v>
      </c>
      <c r="E10" s="84">
        <v>0</v>
      </c>
      <c r="F10" s="84">
        <v>5</v>
      </c>
    </row>
    <row r="11" spans="1:6" x14ac:dyDescent="0.3">
      <c r="A11" s="88" t="s">
        <v>119</v>
      </c>
      <c r="B11" s="84">
        <v>10</v>
      </c>
      <c r="C11" s="84">
        <v>10</v>
      </c>
      <c r="D11" s="84">
        <v>8</v>
      </c>
      <c r="E11" s="84">
        <v>0</v>
      </c>
      <c r="F11" s="84">
        <v>0</v>
      </c>
    </row>
    <row r="12" spans="1:6" x14ac:dyDescent="0.3">
      <c r="A12" s="88" t="s">
        <v>120</v>
      </c>
      <c r="B12" s="84">
        <v>10</v>
      </c>
      <c r="C12" s="84">
        <v>8</v>
      </c>
      <c r="D12" s="84">
        <v>8</v>
      </c>
      <c r="E12" s="84">
        <v>3</v>
      </c>
      <c r="F12" s="84">
        <v>0</v>
      </c>
    </row>
    <row r="13" spans="1:6" x14ac:dyDescent="0.3">
      <c r="A13" s="88" t="s">
        <v>117</v>
      </c>
      <c r="B13" s="84">
        <v>10</v>
      </c>
      <c r="C13" s="84">
        <v>5</v>
      </c>
      <c r="D13" s="84">
        <v>8</v>
      </c>
      <c r="E13" s="84">
        <v>3</v>
      </c>
      <c r="F13" s="84">
        <v>5</v>
      </c>
    </row>
    <row r="14" spans="1:6" x14ac:dyDescent="0.3">
      <c r="A14" s="88" t="s">
        <v>114</v>
      </c>
      <c r="B14" s="84">
        <v>10</v>
      </c>
      <c r="C14" s="84">
        <v>5</v>
      </c>
      <c r="D14" s="84">
        <v>8</v>
      </c>
      <c r="E14" s="84">
        <v>0</v>
      </c>
      <c r="F14" s="84">
        <v>5</v>
      </c>
    </row>
    <row r="15" spans="1:6" x14ac:dyDescent="0.3">
      <c r="A15" s="88" t="s">
        <v>121</v>
      </c>
      <c r="B15" s="84">
        <v>10</v>
      </c>
      <c r="C15" s="84">
        <v>8</v>
      </c>
      <c r="D15" s="84">
        <v>5</v>
      </c>
      <c r="E15" s="84">
        <v>0</v>
      </c>
      <c r="F15" s="84">
        <v>0</v>
      </c>
    </row>
    <row r="16" spans="1:6" x14ac:dyDescent="0.3">
      <c r="A16" s="88" t="s">
        <v>110</v>
      </c>
      <c r="B16" s="84">
        <v>10</v>
      </c>
      <c r="C16" s="84">
        <v>8</v>
      </c>
      <c r="D16" s="84">
        <v>8</v>
      </c>
      <c r="E16" s="84">
        <v>3</v>
      </c>
      <c r="F16" s="84">
        <v>0</v>
      </c>
    </row>
    <row r="17" spans="1:6" x14ac:dyDescent="0.3">
      <c r="A17" s="88" t="s">
        <v>115</v>
      </c>
      <c r="B17" s="84">
        <v>10</v>
      </c>
      <c r="C17" s="84">
        <v>3</v>
      </c>
      <c r="D17" s="84">
        <v>5</v>
      </c>
      <c r="E17" s="84">
        <v>0</v>
      </c>
      <c r="F17" s="84">
        <v>5</v>
      </c>
    </row>
    <row r="18" spans="1:6" x14ac:dyDescent="0.3">
      <c r="A18" s="83" t="s">
        <v>270</v>
      </c>
      <c r="B18" s="84">
        <v>47</v>
      </c>
      <c r="C18" s="84">
        <v>67</v>
      </c>
      <c r="D18" s="84">
        <v>66</v>
      </c>
      <c r="E18" s="84">
        <v>11</v>
      </c>
      <c r="F18" s="84">
        <v>0</v>
      </c>
    </row>
    <row r="19" spans="1:6" x14ac:dyDescent="0.3">
      <c r="A19" s="88" t="s">
        <v>272</v>
      </c>
      <c r="B19" s="84">
        <v>3</v>
      </c>
      <c r="C19" s="84">
        <v>10</v>
      </c>
      <c r="D19" s="84">
        <v>8</v>
      </c>
      <c r="E19" s="84">
        <v>0</v>
      </c>
      <c r="F19" s="84">
        <v>0</v>
      </c>
    </row>
    <row r="20" spans="1:6" x14ac:dyDescent="0.3">
      <c r="A20" s="88" t="s">
        <v>278</v>
      </c>
      <c r="B20" s="84">
        <v>3</v>
      </c>
      <c r="C20" s="84">
        <v>8</v>
      </c>
      <c r="D20" s="84">
        <v>8</v>
      </c>
      <c r="E20" s="84">
        <v>0</v>
      </c>
      <c r="F20" s="84">
        <v>0</v>
      </c>
    </row>
    <row r="21" spans="1:6" x14ac:dyDescent="0.3">
      <c r="A21" s="88" t="s">
        <v>279</v>
      </c>
      <c r="B21" s="84">
        <v>10</v>
      </c>
      <c r="C21" s="84">
        <v>5</v>
      </c>
      <c r="D21" s="84">
        <v>8</v>
      </c>
      <c r="E21" s="84">
        <v>0</v>
      </c>
      <c r="F21" s="84">
        <v>0</v>
      </c>
    </row>
    <row r="22" spans="1:6" x14ac:dyDescent="0.3">
      <c r="A22" s="88" t="s">
        <v>273</v>
      </c>
      <c r="B22" s="84">
        <v>10</v>
      </c>
      <c r="C22" s="84">
        <v>8</v>
      </c>
      <c r="D22" s="84">
        <v>5</v>
      </c>
      <c r="E22" s="84">
        <v>8</v>
      </c>
      <c r="F22" s="84">
        <v>0</v>
      </c>
    </row>
    <row r="23" spans="1:6" x14ac:dyDescent="0.3">
      <c r="A23" s="88" t="s">
        <v>274</v>
      </c>
      <c r="B23" s="84">
        <v>3</v>
      </c>
      <c r="C23" s="84">
        <v>10</v>
      </c>
      <c r="D23" s="84">
        <v>8</v>
      </c>
      <c r="E23" s="84">
        <v>0</v>
      </c>
      <c r="F23" s="84">
        <v>0</v>
      </c>
    </row>
    <row r="24" spans="1:6" x14ac:dyDescent="0.3">
      <c r="A24" s="88" t="s">
        <v>280</v>
      </c>
      <c r="B24" s="84">
        <v>5</v>
      </c>
      <c r="C24" s="84">
        <v>5</v>
      </c>
      <c r="D24" s="84">
        <v>8</v>
      </c>
      <c r="E24" s="84">
        <v>0</v>
      </c>
      <c r="F24" s="84">
        <v>0</v>
      </c>
    </row>
    <row r="25" spans="1:6" x14ac:dyDescent="0.3">
      <c r="A25" s="88" t="s">
        <v>277</v>
      </c>
      <c r="B25" s="84">
        <v>5</v>
      </c>
      <c r="C25" s="84">
        <v>5</v>
      </c>
      <c r="D25" s="84">
        <v>5</v>
      </c>
      <c r="E25" s="84">
        <v>3</v>
      </c>
      <c r="F25" s="84">
        <v>0</v>
      </c>
    </row>
    <row r="26" spans="1:6" x14ac:dyDescent="0.3">
      <c r="A26" s="88" t="s">
        <v>275</v>
      </c>
      <c r="B26" s="84">
        <v>5</v>
      </c>
      <c r="C26" s="84">
        <v>8</v>
      </c>
      <c r="D26" s="84">
        <v>8</v>
      </c>
      <c r="E26" s="84">
        <v>0</v>
      </c>
      <c r="F26" s="84">
        <v>0</v>
      </c>
    </row>
    <row r="27" spans="1:6" x14ac:dyDescent="0.3">
      <c r="A27" s="88" t="s">
        <v>281</v>
      </c>
      <c r="B27" s="84">
        <v>3</v>
      </c>
      <c r="C27" s="84">
        <v>8</v>
      </c>
      <c r="D27" s="84">
        <v>8</v>
      </c>
      <c r="E27" s="84">
        <v>0</v>
      </c>
      <c r="F27" s="84">
        <v>0</v>
      </c>
    </row>
    <row r="28" spans="1:6" x14ac:dyDescent="0.3">
      <c r="A28" s="83" t="s">
        <v>5</v>
      </c>
      <c r="B28" s="84">
        <v>246</v>
      </c>
      <c r="C28" s="84">
        <v>248</v>
      </c>
      <c r="D28" s="84">
        <v>258</v>
      </c>
      <c r="E28" s="84">
        <v>6</v>
      </c>
      <c r="F28" s="84">
        <v>25</v>
      </c>
    </row>
    <row r="29" spans="1:6" x14ac:dyDescent="0.3">
      <c r="A29" s="88" t="s">
        <v>39</v>
      </c>
      <c r="B29" s="84">
        <v>3</v>
      </c>
      <c r="C29" s="84">
        <v>8</v>
      </c>
      <c r="D29" s="84">
        <v>8</v>
      </c>
      <c r="E29" s="84">
        <v>0</v>
      </c>
      <c r="F29" s="84">
        <v>0</v>
      </c>
    </row>
    <row r="30" spans="1:6" x14ac:dyDescent="0.3">
      <c r="A30" s="88" t="s">
        <v>24</v>
      </c>
      <c r="B30" s="84">
        <v>3</v>
      </c>
      <c r="C30" s="84">
        <v>10</v>
      </c>
      <c r="D30" s="84">
        <v>8</v>
      </c>
      <c r="E30" s="84">
        <v>0</v>
      </c>
      <c r="F30" s="84">
        <v>0</v>
      </c>
    </row>
    <row r="31" spans="1:6" x14ac:dyDescent="0.3">
      <c r="A31" s="88" t="s">
        <v>6</v>
      </c>
      <c r="B31" s="84">
        <v>10</v>
      </c>
      <c r="C31" s="84">
        <v>5</v>
      </c>
      <c r="D31" s="84">
        <v>8</v>
      </c>
      <c r="E31" s="84">
        <v>0</v>
      </c>
      <c r="F31" s="84">
        <v>0</v>
      </c>
    </row>
    <row r="32" spans="1:6" x14ac:dyDescent="0.3">
      <c r="A32" s="88" t="s">
        <v>25</v>
      </c>
      <c r="B32" s="84">
        <v>3</v>
      </c>
      <c r="C32" s="84">
        <v>3</v>
      </c>
      <c r="D32" s="84">
        <v>8</v>
      </c>
      <c r="E32" s="84">
        <v>0</v>
      </c>
      <c r="F32" s="84">
        <v>0</v>
      </c>
    </row>
    <row r="33" spans="1:6" x14ac:dyDescent="0.3">
      <c r="A33" s="88" t="s">
        <v>7</v>
      </c>
      <c r="B33" s="84">
        <v>10</v>
      </c>
      <c r="C33" s="84">
        <v>5</v>
      </c>
      <c r="D33" s="84">
        <v>5</v>
      </c>
      <c r="E33" s="84">
        <v>3</v>
      </c>
      <c r="F33" s="84">
        <v>5</v>
      </c>
    </row>
    <row r="34" spans="1:6" x14ac:dyDescent="0.3">
      <c r="A34" s="88" t="s">
        <v>33</v>
      </c>
      <c r="B34" s="84">
        <v>5</v>
      </c>
      <c r="C34" s="84">
        <v>8</v>
      </c>
      <c r="D34" s="84">
        <v>8</v>
      </c>
      <c r="E34" s="84">
        <v>0</v>
      </c>
      <c r="F34" s="84">
        <v>0</v>
      </c>
    </row>
    <row r="35" spans="1:6" x14ac:dyDescent="0.3">
      <c r="A35" s="88" t="s">
        <v>8</v>
      </c>
      <c r="B35" s="84">
        <v>10</v>
      </c>
      <c r="C35" s="84">
        <v>8</v>
      </c>
      <c r="D35" s="84">
        <v>8</v>
      </c>
      <c r="E35" s="84">
        <v>0</v>
      </c>
      <c r="F35" s="84">
        <v>0</v>
      </c>
    </row>
    <row r="36" spans="1:6" x14ac:dyDescent="0.3">
      <c r="A36" s="88" t="s">
        <v>9</v>
      </c>
      <c r="B36" s="84">
        <v>10</v>
      </c>
      <c r="C36" s="84">
        <v>5</v>
      </c>
      <c r="D36" s="84">
        <v>8</v>
      </c>
      <c r="E36" s="84">
        <v>0</v>
      </c>
      <c r="F36" s="84">
        <v>0</v>
      </c>
    </row>
    <row r="37" spans="1:6" x14ac:dyDescent="0.3">
      <c r="A37" s="88" t="s">
        <v>19</v>
      </c>
      <c r="B37" s="84">
        <v>8</v>
      </c>
      <c r="C37" s="84">
        <v>8</v>
      </c>
      <c r="D37" s="84">
        <v>8</v>
      </c>
      <c r="E37" s="84">
        <v>0</v>
      </c>
      <c r="F37" s="84">
        <v>0</v>
      </c>
    </row>
    <row r="38" spans="1:6" x14ac:dyDescent="0.3">
      <c r="A38" s="88" t="s">
        <v>10</v>
      </c>
      <c r="B38" s="84">
        <v>10</v>
      </c>
      <c r="C38" s="84">
        <v>5</v>
      </c>
      <c r="D38" s="84">
        <v>8</v>
      </c>
      <c r="E38" s="84">
        <v>0</v>
      </c>
      <c r="F38" s="84">
        <v>0</v>
      </c>
    </row>
    <row r="39" spans="1:6" x14ac:dyDescent="0.3">
      <c r="A39" s="88" t="s">
        <v>40</v>
      </c>
      <c r="B39" s="84">
        <v>10</v>
      </c>
      <c r="C39" s="84">
        <v>10</v>
      </c>
      <c r="D39" s="84">
        <v>8</v>
      </c>
      <c r="E39" s="84">
        <v>0</v>
      </c>
      <c r="F39" s="84">
        <v>10</v>
      </c>
    </row>
    <row r="40" spans="1:6" x14ac:dyDescent="0.3">
      <c r="A40" s="88" t="s">
        <v>11</v>
      </c>
      <c r="B40" s="84">
        <v>10</v>
      </c>
      <c r="C40" s="84">
        <v>5</v>
      </c>
      <c r="D40" s="84">
        <v>8</v>
      </c>
      <c r="E40" s="84">
        <v>0</v>
      </c>
      <c r="F40" s="84">
        <v>0</v>
      </c>
    </row>
    <row r="41" spans="1:6" x14ac:dyDescent="0.3">
      <c r="A41" s="88" t="s">
        <v>34</v>
      </c>
      <c r="B41" s="84">
        <v>8</v>
      </c>
      <c r="C41" s="84">
        <v>5</v>
      </c>
      <c r="D41" s="84">
        <v>8</v>
      </c>
      <c r="E41" s="84">
        <v>0</v>
      </c>
      <c r="F41" s="84">
        <v>0</v>
      </c>
    </row>
    <row r="42" spans="1:6" x14ac:dyDescent="0.3">
      <c r="A42" s="88" t="s">
        <v>41</v>
      </c>
      <c r="B42" s="84">
        <v>8</v>
      </c>
      <c r="C42" s="84">
        <v>10</v>
      </c>
      <c r="D42" s="84">
        <v>8</v>
      </c>
      <c r="E42" s="84">
        <v>0</v>
      </c>
      <c r="F42" s="84">
        <v>0</v>
      </c>
    </row>
    <row r="43" spans="1:6" x14ac:dyDescent="0.3">
      <c r="A43" s="88" t="s">
        <v>26</v>
      </c>
      <c r="B43" s="84">
        <v>5</v>
      </c>
      <c r="C43" s="84">
        <v>8</v>
      </c>
      <c r="D43" s="84">
        <v>8</v>
      </c>
      <c r="E43" s="84">
        <v>0</v>
      </c>
      <c r="F43" s="84">
        <v>0</v>
      </c>
    </row>
    <row r="44" spans="1:6" x14ac:dyDescent="0.3">
      <c r="A44" s="88" t="s">
        <v>12</v>
      </c>
      <c r="B44" s="84">
        <v>3</v>
      </c>
      <c r="C44" s="84">
        <v>5</v>
      </c>
      <c r="D44" s="84">
        <v>8</v>
      </c>
      <c r="E44" s="84">
        <v>0</v>
      </c>
      <c r="F44" s="84">
        <v>0</v>
      </c>
    </row>
    <row r="45" spans="1:6" x14ac:dyDescent="0.3">
      <c r="A45" s="88" t="s">
        <v>27</v>
      </c>
      <c r="B45" s="84">
        <v>10</v>
      </c>
      <c r="C45" s="84">
        <v>8</v>
      </c>
      <c r="D45" s="84">
        <v>8</v>
      </c>
      <c r="E45" s="84">
        <v>0</v>
      </c>
      <c r="F45" s="84">
        <v>0</v>
      </c>
    </row>
    <row r="46" spans="1:6" x14ac:dyDescent="0.3">
      <c r="A46" s="88" t="s">
        <v>37</v>
      </c>
      <c r="B46" s="84">
        <v>10</v>
      </c>
      <c r="C46" s="84">
        <v>10</v>
      </c>
      <c r="D46" s="84">
        <v>8</v>
      </c>
      <c r="E46" s="84">
        <v>3</v>
      </c>
      <c r="F46" s="84">
        <v>10</v>
      </c>
    </row>
    <row r="47" spans="1:6" x14ac:dyDescent="0.3">
      <c r="A47" s="88" t="s">
        <v>28</v>
      </c>
      <c r="B47" s="84">
        <v>3</v>
      </c>
      <c r="C47" s="84">
        <v>10</v>
      </c>
      <c r="D47" s="84">
        <v>8</v>
      </c>
      <c r="E47" s="84">
        <v>0</v>
      </c>
      <c r="F47" s="84">
        <v>0</v>
      </c>
    </row>
    <row r="48" spans="1:6" x14ac:dyDescent="0.3">
      <c r="A48" s="88" t="s">
        <v>13</v>
      </c>
      <c r="B48" s="84">
        <v>10</v>
      </c>
      <c r="C48" s="84">
        <v>10</v>
      </c>
      <c r="D48" s="84">
        <v>8</v>
      </c>
      <c r="E48" s="84">
        <v>0</v>
      </c>
      <c r="F48" s="84">
        <v>0</v>
      </c>
    </row>
    <row r="49" spans="1:6" x14ac:dyDescent="0.3">
      <c r="A49" s="88" t="s">
        <v>14</v>
      </c>
      <c r="B49" s="84">
        <v>3</v>
      </c>
      <c r="C49" s="84">
        <v>10</v>
      </c>
      <c r="D49" s="84">
        <v>8</v>
      </c>
      <c r="E49" s="84">
        <v>0</v>
      </c>
      <c r="F49" s="84">
        <v>0</v>
      </c>
    </row>
    <row r="50" spans="1:6" x14ac:dyDescent="0.3">
      <c r="A50" s="88" t="s">
        <v>29</v>
      </c>
      <c r="B50" s="84">
        <v>5</v>
      </c>
      <c r="C50" s="84">
        <v>8</v>
      </c>
      <c r="D50" s="84">
        <v>5</v>
      </c>
      <c r="E50" s="84">
        <v>0</v>
      </c>
      <c r="F50" s="84">
        <v>0</v>
      </c>
    </row>
    <row r="51" spans="1:6" x14ac:dyDescent="0.3">
      <c r="A51" s="88" t="s">
        <v>30</v>
      </c>
      <c r="B51" s="84">
        <v>10</v>
      </c>
      <c r="C51" s="84">
        <v>10</v>
      </c>
      <c r="D51" s="84">
        <v>8</v>
      </c>
      <c r="E51" s="84">
        <v>0</v>
      </c>
      <c r="F51" s="84">
        <v>0</v>
      </c>
    </row>
    <row r="52" spans="1:6" x14ac:dyDescent="0.3">
      <c r="A52" s="88" t="s">
        <v>20</v>
      </c>
      <c r="B52" s="84">
        <v>5</v>
      </c>
      <c r="C52" s="84">
        <v>10</v>
      </c>
      <c r="D52" s="84">
        <v>8</v>
      </c>
      <c r="E52" s="84">
        <v>0</v>
      </c>
      <c r="F52" s="84">
        <v>0</v>
      </c>
    </row>
    <row r="53" spans="1:6" x14ac:dyDescent="0.3">
      <c r="A53" s="88" t="s">
        <v>15</v>
      </c>
      <c r="B53" s="84">
        <v>8</v>
      </c>
      <c r="C53" s="84">
        <v>8</v>
      </c>
      <c r="D53" s="84">
        <v>8</v>
      </c>
      <c r="E53" s="84">
        <v>0</v>
      </c>
      <c r="F53" s="84">
        <v>0</v>
      </c>
    </row>
    <row r="54" spans="1:6" x14ac:dyDescent="0.3">
      <c r="A54" s="88" t="s">
        <v>358</v>
      </c>
      <c r="B54" s="84">
        <v>3</v>
      </c>
      <c r="C54" s="84">
        <v>10</v>
      </c>
      <c r="D54" s="84">
        <v>8</v>
      </c>
      <c r="E54" s="84">
        <v>0</v>
      </c>
      <c r="F54" s="84">
        <v>0</v>
      </c>
    </row>
    <row r="55" spans="1:6" x14ac:dyDescent="0.3">
      <c r="A55" s="88" t="s">
        <v>35</v>
      </c>
      <c r="B55" s="84">
        <v>10</v>
      </c>
      <c r="C55" s="84">
        <v>5</v>
      </c>
      <c r="D55" s="84">
        <v>8</v>
      </c>
      <c r="E55" s="84">
        <v>0</v>
      </c>
      <c r="F55" s="84">
        <v>0</v>
      </c>
    </row>
    <row r="56" spans="1:6" x14ac:dyDescent="0.3">
      <c r="A56" s="88" t="s">
        <v>31</v>
      </c>
      <c r="B56" s="84">
        <v>8</v>
      </c>
      <c r="C56" s="84">
        <v>10</v>
      </c>
      <c r="D56" s="84">
        <v>8</v>
      </c>
      <c r="E56" s="84">
        <v>0</v>
      </c>
      <c r="F56" s="84">
        <v>0</v>
      </c>
    </row>
    <row r="57" spans="1:6" x14ac:dyDescent="0.3">
      <c r="A57" s="88" t="s">
        <v>16</v>
      </c>
      <c r="B57" s="84">
        <v>5</v>
      </c>
      <c r="C57" s="84">
        <v>8</v>
      </c>
      <c r="D57" s="84">
        <v>8</v>
      </c>
      <c r="E57" s="84">
        <v>0</v>
      </c>
      <c r="F57" s="84">
        <v>0</v>
      </c>
    </row>
    <row r="58" spans="1:6" x14ac:dyDescent="0.3">
      <c r="A58" s="88" t="s">
        <v>17</v>
      </c>
      <c r="B58" s="84">
        <v>10</v>
      </c>
      <c r="C58" s="84">
        <v>8</v>
      </c>
      <c r="D58" s="84">
        <v>8</v>
      </c>
      <c r="E58" s="84">
        <v>0</v>
      </c>
      <c r="F58" s="84">
        <v>0</v>
      </c>
    </row>
    <row r="59" spans="1:6" x14ac:dyDescent="0.3">
      <c r="A59" s="88" t="s">
        <v>21</v>
      </c>
      <c r="B59" s="84">
        <v>10</v>
      </c>
      <c r="C59" s="84">
        <v>5</v>
      </c>
      <c r="D59" s="84">
        <v>8</v>
      </c>
      <c r="E59" s="84">
        <v>0</v>
      </c>
      <c r="F59" s="84">
        <v>0</v>
      </c>
    </row>
    <row r="60" spans="1:6" x14ac:dyDescent="0.3">
      <c r="A60" s="88" t="s">
        <v>22</v>
      </c>
      <c r="B60" s="84">
        <v>10</v>
      </c>
      <c r="C60" s="84">
        <v>5</v>
      </c>
      <c r="D60" s="84">
        <v>8</v>
      </c>
      <c r="E60" s="84">
        <v>0</v>
      </c>
      <c r="F60" s="84">
        <v>0</v>
      </c>
    </row>
    <row r="61" spans="1:6" x14ac:dyDescent="0.3">
      <c r="A61" s="88" t="s">
        <v>42</v>
      </c>
      <c r="B61" s="84">
        <v>10</v>
      </c>
      <c r="C61" s="84">
        <v>5</v>
      </c>
      <c r="D61" s="84">
        <v>8</v>
      </c>
      <c r="E61" s="84">
        <v>0</v>
      </c>
      <c r="F61" s="84">
        <v>0</v>
      </c>
    </row>
    <row r="62" spans="1:6" x14ac:dyDescent="0.3">
      <c r="A62" s="83" t="s">
        <v>282</v>
      </c>
      <c r="B62" s="84">
        <v>158</v>
      </c>
      <c r="C62" s="84">
        <v>85</v>
      </c>
      <c r="D62" s="84">
        <v>101</v>
      </c>
      <c r="E62" s="84">
        <v>9</v>
      </c>
      <c r="F62" s="84">
        <v>55</v>
      </c>
    </row>
    <row r="63" spans="1:6" x14ac:dyDescent="0.3">
      <c r="A63" s="88" t="s">
        <v>284</v>
      </c>
      <c r="B63" s="84">
        <v>10</v>
      </c>
      <c r="C63" s="84">
        <v>5</v>
      </c>
      <c r="D63" s="84">
        <v>5</v>
      </c>
      <c r="E63" s="84">
        <v>0</v>
      </c>
      <c r="F63" s="84">
        <v>0</v>
      </c>
    </row>
    <row r="64" spans="1:6" x14ac:dyDescent="0.3">
      <c r="A64" s="88" t="s">
        <v>288</v>
      </c>
      <c r="B64" s="84">
        <v>10</v>
      </c>
      <c r="C64" s="84">
        <v>3</v>
      </c>
      <c r="D64" s="84">
        <v>5</v>
      </c>
      <c r="E64" s="84">
        <v>3</v>
      </c>
      <c r="F64" s="84">
        <v>10</v>
      </c>
    </row>
    <row r="65" spans="1:6" x14ac:dyDescent="0.3">
      <c r="A65" s="88" t="s">
        <v>300</v>
      </c>
      <c r="B65" s="84">
        <v>10</v>
      </c>
      <c r="C65" s="84">
        <v>5</v>
      </c>
      <c r="D65" s="84">
        <v>8</v>
      </c>
      <c r="E65" s="84">
        <v>0</v>
      </c>
      <c r="F65" s="84">
        <v>0</v>
      </c>
    </row>
    <row r="66" spans="1:6" x14ac:dyDescent="0.3">
      <c r="A66" s="88" t="s">
        <v>301</v>
      </c>
      <c r="B66" s="84">
        <v>10</v>
      </c>
      <c r="C66" s="84">
        <v>8</v>
      </c>
      <c r="D66" s="84">
        <v>5</v>
      </c>
      <c r="E66" s="84">
        <v>0</v>
      </c>
      <c r="F66" s="84">
        <v>0</v>
      </c>
    </row>
    <row r="67" spans="1:6" x14ac:dyDescent="0.3">
      <c r="A67" s="88" t="s">
        <v>289</v>
      </c>
      <c r="B67" s="84">
        <v>10</v>
      </c>
      <c r="C67" s="84">
        <v>8</v>
      </c>
      <c r="D67" s="84">
        <v>8</v>
      </c>
      <c r="E67" s="84">
        <v>0</v>
      </c>
      <c r="F67" s="84">
        <v>0</v>
      </c>
    </row>
    <row r="68" spans="1:6" x14ac:dyDescent="0.3">
      <c r="A68" s="88" t="s">
        <v>295</v>
      </c>
      <c r="B68" s="84">
        <v>10</v>
      </c>
      <c r="C68" s="84">
        <v>5</v>
      </c>
      <c r="D68" s="84">
        <v>8</v>
      </c>
      <c r="E68" s="84">
        <v>0</v>
      </c>
      <c r="F68" s="84">
        <v>5</v>
      </c>
    </row>
    <row r="69" spans="1:6" x14ac:dyDescent="0.3">
      <c r="A69" s="88" t="s">
        <v>293</v>
      </c>
      <c r="B69" s="84">
        <v>10</v>
      </c>
      <c r="C69" s="84">
        <v>3</v>
      </c>
      <c r="D69" s="84">
        <v>8</v>
      </c>
      <c r="E69" s="84">
        <v>0</v>
      </c>
      <c r="F69" s="84">
        <v>10</v>
      </c>
    </row>
    <row r="70" spans="1:6" x14ac:dyDescent="0.3">
      <c r="A70" s="88" t="s">
        <v>290</v>
      </c>
      <c r="B70" s="84">
        <v>10</v>
      </c>
      <c r="C70" s="84">
        <v>8</v>
      </c>
      <c r="D70" s="84">
        <v>5</v>
      </c>
      <c r="E70" s="84">
        <v>0</v>
      </c>
      <c r="F70" s="84">
        <v>0</v>
      </c>
    </row>
    <row r="71" spans="1:6" x14ac:dyDescent="0.3">
      <c r="A71" s="88" t="s">
        <v>296</v>
      </c>
      <c r="B71" s="84">
        <v>10</v>
      </c>
      <c r="C71" s="84">
        <v>5</v>
      </c>
      <c r="D71" s="84">
        <v>5</v>
      </c>
      <c r="E71" s="84">
        <v>0</v>
      </c>
      <c r="F71" s="84">
        <v>5</v>
      </c>
    </row>
    <row r="72" spans="1:6" x14ac:dyDescent="0.3">
      <c r="A72" s="88" t="s">
        <v>297</v>
      </c>
      <c r="B72" s="84">
        <v>10</v>
      </c>
      <c r="C72" s="84">
        <v>3</v>
      </c>
      <c r="D72" s="84">
        <v>8</v>
      </c>
      <c r="E72" s="84">
        <v>3</v>
      </c>
      <c r="F72" s="84">
        <v>0</v>
      </c>
    </row>
    <row r="73" spans="1:6" x14ac:dyDescent="0.3">
      <c r="A73" s="88" t="s">
        <v>302</v>
      </c>
      <c r="B73" s="84">
        <v>10</v>
      </c>
      <c r="C73" s="84">
        <v>3</v>
      </c>
      <c r="D73" s="84">
        <v>5</v>
      </c>
      <c r="E73" s="84">
        <v>0</v>
      </c>
      <c r="F73" s="84">
        <v>0</v>
      </c>
    </row>
    <row r="74" spans="1:6" x14ac:dyDescent="0.3">
      <c r="A74" s="88" t="s">
        <v>285</v>
      </c>
      <c r="B74" s="84">
        <v>10</v>
      </c>
      <c r="C74" s="84">
        <v>5</v>
      </c>
      <c r="D74" s="84">
        <v>5</v>
      </c>
      <c r="E74" s="84">
        <v>0</v>
      </c>
      <c r="F74" s="84">
        <v>5</v>
      </c>
    </row>
    <row r="75" spans="1:6" x14ac:dyDescent="0.3">
      <c r="A75" s="88" t="s">
        <v>286</v>
      </c>
      <c r="B75" s="84">
        <v>10</v>
      </c>
      <c r="C75" s="84">
        <v>8</v>
      </c>
      <c r="D75" s="84">
        <v>8</v>
      </c>
      <c r="E75" s="84">
        <v>0</v>
      </c>
      <c r="F75" s="84">
        <v>5</v>
      </c>
    </row>
    <row r="76" spans="1:6" x14ac:dyDescent="0.3">
      <c r="A76" s="88" t="s">
        <v>291</v>
      </c>
      <c r="B76" s="84">
        <v>10</v>
      </c>
      <c r="C76" s="84">
        <v>3</v>
      </c>
      <c r="D76" s="84">
        <v>5</v>
      </c>
      <c r="E76" s="84">
        <v>0</v>
      </c>
      <c r="F76" s="84">
        <v>5</v>
      </c>
    </row>
    <row r="77" spans="1:6" x14ac:dyDescent="0.3">
      <c r="A77" s="88" t="s">
        <v>298</v>
      </c>
      <c r="B77" s="84">
        <v>8</v>
      </c>
      <c r="C77" s="84">
        <v>5</v>
      </c>
      <c r="D77" s="84">
        <v>5</v>
      </c>
      <c r="E77" s="84">
        <v>3</v>
      </c>
      <c r="F77" s="84">
        <v>5</v>
      </c>
    </row>
    <row r="78" spans="1:6" x14ac:dyDescent="0.3">
      <c r="A78" s="88" t="s">
        <v>292</v>
      </c>
      <c r="B78" s="84">
        <v>10</v>
      </c>
      <c r="C78" s="84">
        <v>8</v>
      </c>
      <c r="D78" s="84">
        <v>8</v>
      </c>
      <c r="E78" s="84">
        <v>0</v>
      </c>
      <c r="F78" s="84">
        <v>5</v>
      </c>
    </row>
    <row r="79" spans="1:6" x14ac:dyDescent="0.3">
      <c r="A79" s="83" t="s">
        <v>43</v>
      </c>
      <c r="B79" s="84">
        <v>220</v>
      </c>
      <c r="C79" s="84">
        <v>98</v>
      </c>
      <c r="D79" s="84">
        <v>164</v>
      </c>
      <c r="E79" s="84">
        <v>39</v>
      </c>
      <c r="F79" s="84">
        <v>150</v>
      </c>
    </row>
    <row r="80" spans="1:6" x14ac:dyDescent="0.3">
      <c r="A80" s="88" t="s">
        <v>45</v>
      </c>
      <c r="B80" s="84">
        <v>10</v>
      </c>
      <c r="C80" s="84">
        <v>3</v>
      </c>
      <c r="D80" s="84">
        <v>5</v>
      </c>
      <c r="E80" s="84">
        <v>0</v>
      </c>
      <c r="F80" s="84">
        <v>10</v>
      </c>
    </row>
    <row r="81" spans="1:6" x14ac:dyDescent="0.3">
      <c r="A81" s="88" t="s">
        <v>65</v>
      </c>
      <c r="B81" s="84">
        <v>10</v>
      </c>
      <c r="C81" s="84">
        <v>8</v>
      </c>
      <c r="D81" s="84">
        <v>8</v>
      </c>
      <c r="E81" s="84">
        <v>0</v>
      </c>
      <c r="F81" s="84">
        <v>0</v>
      </c>
    </row>
    <row r="82" spans="1:6" x14ac:dyDescent="0.3">
      <c r="A82" s="88" t="s">
        <v>53</v>
      </c>
      <c r="B82" s="84">
        <v>10</v>
      </c>
      <c r="C82" s="84">
        <v>3</v>
      </c>
      <c r="D82" s="84">
        <v>8</v>
      </c>
      <c r="E82" s="84">
        <v>3</v>
      </c>
      <c r="F82" s="84">
        <v>10</v>
      </c>
    </row>
    <row r="83" spans="1:6" x14ac:dyDescent="0.3">
      <c r="A83" s="88" t="s">
        <v>59</v>
      </c>
      <c r="B83" s="84">
        <v>10</v>
      </c>
      <c r="C83" s="84">
        <v>3</v>
      </c>
      <c r="D83" s="84">
        <v>8</v>
      </c>
      <c r="E83" s="84">
        <v>10</v>
      </c>
      <c r="F83" s="84">
        <v>5</v>
      </c>
    </row>
    <row r="84" spans="1:6" x14ac:dyDescent="0.3">
      <c r="A84" s="88" t="s">
        <v>46</v>
      </c>
      <c r="B84" s="84">
        <v>10</v>
      </c>
      <c r="C84" s="84">
        <v>8</v>
      </c>
      <c r="D84" s="84">
        <v>8</v>
      </c>
      <c r="E84" s="84">
        <v>0</v>
      </c>
      <c r="F84" s="84">
        <v>0</v>
      </c>
    </row>
    <row r="85" spans="1:6" x14ac:dyDescent="0.3">
      <c r="A85" s="88" t="s">
        <v>47</v>
      </c>
      <c r="B85" s="84">
        <v>10</v>
      </c>
      <c r="C85" s="84">
        <v>5</v>
      </c>
      <c r="D85" s="84">
        <v>8</v>
      </c>
      <c r="E85" s="84">
        <v>0</v>
      </c>
      <c r="F85" s="84">
        <v>10</v>
      </c>
    </row>
    <row r="86" spans="1:6" x14ac:dyDescent="0.3">
      <c r="A86" s="88" t="s">
        <v>60</v>
      </c>
      <c r="B86" s="84">
        <v>10</v>
      </c>
      <c r="C86" s="84">
        <v>3</v>
      </c>
      <c r="D86" s="84">
        <v>8</v>
      </c>
      <c r="E86" s="84">
        <v>0</v>
      </c>
      <c r="F86" s="84">
        <v>10</v>
      </c>
    </row>
    <row r="87" spans="1:6" x14ac:dyDescent="0.3">
      <c r="A87" s="88" t="s">
        <v>66</v>
      </c>
      <c r="B87" s="84">
        <v>10</v>
      </c>
      <c r="C87" s="84">
        <v>8</v>
      </c>
      <c r="D87" s="84">
        <v>8</v>
      </c>
      <c r="E87" s="84">
        <v>0</v>
      </c>
      <c r="F87" s="84">
        <v>0</v>
      </c>
    </row>
    <row r="88" spans="1:6" x14ac:dyDescent="0.3">
      <c r="A88" s="88" t="s">
        <v>67</v>
      </c>
      <c r="B88" s="84">
        <v>10</v>
      </c>
      <c r="C88" s="84">
        <v>3</v>
      </c>
      <c r="D88" s="84">
        <v>8</v>
      </c>
      <c r="E88" s="84">
        <v>3</v>
      </c>
      <c r="F88" s="84">
        <v>10</v>
      </c>
    </row>
    <row r="89" spans="1:6" x14ac:dyDescent="0.3">
      <c r="A89" s="88" t="s">
        <v>48</v>
      </c>
      <c r="B89" s="84">
        <v>10</v>
      </c>
      <c r="C89" s="84">
        <v>3</v>
      </c>
      <c r="D89" s="84">
        <v>5</v>
      </c>
      <c r="E89" s="84">
        <v>0</v>
      </c>
      <c r="F89" s="84">
        <v>10</v>
      </c>
    </row>
    <row r="90" spans="1:6" x14ac:dyDescent="0.3">
      <c r="A90" s="88" t="s">
        <v>54</v>
      </c>
      <c r="B90" s="84">
        <v>10</v>
      </c>
      <c r="C90" s="84">
        <v>3</v>
      </c>
      <c r="D90" s="84">
        <v>5</v>
      </c>
      <c r="E90" s="84">
        <v>3</v>
      </c>
      <c r="F90" s="84">
        <v>5</v>
      </c>
    </row>
    <row r="91" spans="1:6" x14ac:dyDescent="0.3">
      <c r="A91" s="88" t="s">
        <v>61</v>
      </c>
      <c r="B91" s="84">
        <v>10</v>
      </c>
      <c r="C91" s="84">
        <v>3</v>
      </c>
      <c r="D91" s="84">
        <v>8</v>
      </c>
      <c r="E91" s="84">
        <v>0</v>
      </c>
      <c r="F91" s="84">
        <v>10</v>
      </c>
    </row>
    <row r="92" spans="1:6" x14ac:dyDescent="0.3">
      <c r="A92" s="88" t="s">
        <v>49</v>
      </c>
      <c r="B92" s="84">
        <v>10</v>
      </c>
      <c r="C92" s="84">
        <v>3</v>
      </c>
      <c r="D92" s="84">
        <v>8</v>
      </c>
      <c r="E92" s="84">
        <v>0</v>
      </c>
      <c r="F92" s="84">
        <v>10</v>
      </c>
    </row>
    <row r="93" spans="1:6" x14ac:dyDescent="0.3">
      <c r="A93" s="88" t="s">
        <v>55</v>
      </c>
      <c r="B93" s="84">
        <v>10</v>
      </c>
      <c r="C93" s="84">
        <v>3</v>
      </c>
      <c r="D93" s="84">
        <v>8</v>
      </c>
      <c r="E93" s="84">
        <v>10</v>
      </c>
      <c r="F93" s="84">
        <v>10</v>
      </c>
    </row>
    <row r="94" spans="1:6" x14ac:dyDescent="0.3">
      <c r="A94" s="88" t="s">
        <v>56</v>
      </c>
      <c r="B94" s="84">
        <v>10</v>
      </c>
      <c r="C94" s="84">
        <v>5</v>
      </c>
      <c r="D94" s="84">
        <v>8</v>
      </c>
      <c r="E94" s="84">
        <v>0</v>
      </c>
      <c r="F94" s="84">
        <v>10</v>
      </c>
    </row>
    <row r="95" spans="1:6" x14ac:dyDescent="0.3">
      <c r="A95" s="88" t="s">
        <v>57</v>
      </c>
      <c r="B95" s="84">
        <v>10</v>
      </c>
      <c r="C95" s="84">
        <v>5</v>
      </c>
      <c r="D95" s="84">
        <v>8</v>
      </c>
      <c r="E95" s="84">
        <v>0</v>
      </c>
      <c r="F95" s="84">
        <v>0</v>
      </c>
    </row>
    <row r="96" spans="1:6" x14ac:dyDescent="0.3">
      <c r="A96" s="88" t="s">
        <v>50</v>
      </c>
      <c r="B96" s="84">
        <v>10</v>
      </c>
      <c r="C96" s="84">
        <v>3</v>
      </c>
      <c r="D96" s="84">
        <v>5</v>
      </c>
      <c r="E96" s="84">
        <v>10</v>
      </c>
      <c r="F96" s="84">
        <v>10</v>
      </c>
    </row>
    <row r="97" spans="1:6" x14ac:dyDescent="0.3">
      <c r="A97" s="88" t="s">
        <v>62</v>
      </c>
      <c r="B97" s="84">
        <v>10</v>
      </c>
      <c r="C97" s="84">
        <v>5</v>
      </c>
      <c r="D97" s="84">
        <v>8</v>
      </c>
      <c r="E97" s="84">
        <v>0</v>
      </c>
      <c r="F97" s="84">
        <v>10</v>
      </c>
    </row>
    <row r="98" spans="1:6" x14ac:dyDescent="0.3">
      <c r="A98" s="88" t="s">
        <v>68</v>
      </c>
      <c r="B98" s="84">
        <v>10</v>
      </c>
      <c r="C98" s="84">
        <v>5</v>
      </c>
      <c r="D98" s="84">
        <v>8</v>
      </c>
      <c r="E98" s="84">
        <v>0</v>
      </c>
      <c r="F98" s="84">
        <v>0</v>
      </c>
    </row>
    <row r="99" spans="1:6" x14ac:dyDescent="0.3">
      <c r="A99" s="88" t="s">
        <v>69</v>
      </c>
      <c r="B99" s="84">
        <v>10</v>
      </c>
      <c r="C99" s="84">
        <v>8</v>
      </c>
      <c r="D99" s="84">
        <v>8</v>
      </c>
      <c r="E99" s="84">
        <v>0</v>
      </c>
      <c r="F99" s="84">
        <v>0</v>
      </c>
    </row>
    <row r="100" spans="1:6" x14ac:dyDescent="0.3">
      <c r="A100" s="88" t="s">
        <v>63</v>
      </c>
      <c r="B100" s="84">
        <v>10</v>
      </c>
      <c r="C100" s="84">
        <v>5</v>
      </c>
      <c r="D100" s="84">
        <v>8</v>
      </c>
      <c r="E100" s="84">
        <v>0</v>
      </c>
      <c r="F100" s="84">
        <v>10</v>
      </c>
    </row>
    <row r="101" spans="1:6" x14ac:dyDescent="0.3">
      <c r="A101" s="88" t="s">
        <v>51</v>
      </c>
      <c r="B101" s="84">
        <v>10</v>
      </c>
      <c r="C101" s="84">
        <v>3</v>
      </c>
      <c r="D101" s="84">
        <v>8</v>
      </c>
      <c r="E101" s="84">
        <v>0</v>
      </c>
      <c r="F101" s="84">
        <v>10</v>
      </c>
    </row>
    <row r="102" spans="1:6" x14ac:dyDescent="0.3">
      <c r="A102" s="83" t="s">
        <v>303</v>
      </c>
      <c r="B102" s="84">
        <v>215</v>
      </c>
      <c r="C102" s="84">
        <v>116</v>
      </c>
      <c r="D102" s="84">
        <v>131</v>
      </c>
      <c r="E102" s="84">
        <v>20</v>
      </c>
      <c r="F102" s="84">
        <v>85</v>
      </c>
    </row>
    <row r="103" spans="1:6" x14ac:dyDescent="0.3">
      <c r="A103" s="88" t="s">
        <v>307</v>
      </c>
      <c r="B103" s="84">
        <v>10</v>
      </c>
      <c r="C103" s="84">
        <v>3</v>
      </c>
      <c r="D103" s="84">
        <v>5</v>
      </c>
      <c r="E103" s="84">
        <v>0</v>
      </c>
      <c r="F103" s="84">
        <v>5</v>
      </c>
    </row>
    <row r="104" spans="1:6" x14ac:dyDescent="0.3">
      <c r="A104" s="88" t="s">
        <v>316</v>
      </c>
      <c r="B104" s="84">
        <v>10</v>
      </c>
      <c r="C104" s="84">
        <v>3</v>
      </c>
      <c r="D104" s="84">
        <v>8</v>
      </c>
      <c r="E104" s="84">
        <v>0</v>
      </c>
      <c r="F104" s="84">
        <v>5</v>
      </c>
    </row>
    <row r="105" spans="1:6" x14ac:dyDescent="0.3">
      <c r="A105" s="88" t="s">
        <v>326</v>
      </c>
      <c r="B105" s="84">
        <v>10</v>
      </c>
      <c r="C105" s="84">
        <v>5</v>
      </c>
      <c r="D105" s="84">
        <v>8</v>
      </c>
      <c r="E105" s="84">
        <v>0</v>
      </c>
      <c r="F105" s="84">
        <v>5</v>
      </c>
    </row>
    <row r="106" spans="1:6" x14ac:dyDescent="0.3">
      <c r="A106" s="88" t="s">
        <v>327</v>
      </c>
      <c r="B106" s="84">
        <v>5</v>
      </c>
      <c r="C106" s="84">
        <v>5</v>
      </c>
      <c r="D106" s="84">
        <v>5</v>
      </c>
      <c r="E106" s="84">
        <v>0</v>
      </c>
      <c r="F106" s="84">
        <v>5</v>
      </c>
    </row>
    <row r="107" spans="1:6" x14ac:dyDescent="0.3">
      <c r="A107" s="88" t="s">
        <v>308</v>
      </c>
      <c r="B107" s="84">
        <v>10</v>
      </c>
      <c r="C107" s="84">
        <v>3</v>
      </c>
      <c r="D107" s="84">
        <v>8</v>
      </c>
      <c r="E107" s="84">
        <v>3</v>
      </c>
      <c r="F107" s="84">
        <v>5</v>
      </c>
    </row>
    <row r="108" spans="1:6" x14ac:dyDescent="0.3">
      <c r="A108" s="88" t="s">
        <v>304</v>
      </c>
      <c r="B108" s="84">
        <v>10</v>
      </c>
      <c r="C108" s="84">
        <v>10</v>
      </c>
      <c r="D108" s="84">
        <v>8</v>
      </c>
      <c r="E108" s="84">
        <v>0</v>
      </c>
      <c r="F108" s="84">
        <v>5</v>
      </c>
    </row>
    <row r="109" spans="1:6" x14ac:dyDescent="0.3">
      <c r="A109" s="88" t="s">
        <v>317</v>
      </c>
      <c r="B109" s="84">
        <v>10</v>
      </c>
      <c r="C109" s="84">
        <v>8</v>
      </c>
      <c r="D109" s="84">
        <v>5</v>
      </c>
      <c r="E109" s="84">
        <v>0</v>
      </c>
      <c r="F109" s="84">
        <v>0</v>
      </c>
    </row>
    <row r="110" spans="1:6" x14ac:dyDescent="0.3">
      <c r="A110" s="88" t="s">
        <v>305</v>
      </c>
      <c r="B110" s="84">
        <v>10</v>
      </c>
      <c r="C110" s="84">
        <v>8</v>
      </c>
      <c r="D110" s="84">
        <v>5</v>
      </c>
      <c r="E110" s="84">
        <v>0</v>
      </c>
      <c r="F110" s="84">
        <v>5</v>
      </c>
    </row>
    <row r="111" spans="1:6" x14ac:dyDescent="0.3">
      <c r="A111" s="88" t="s">
        <v>309</v>
      </c>
      <c r="B111" s="84">
        <v>10</v>
      </c>
      <c r="C111" s="84">
        <v>5</v>
      </c>
      <c r="D111" s="84">
        <v>5</v>
      </c>
      <c r="E111" s="84">
        <v>0</v>
      </c>
      <c r="F111" s="84">
        <v>5</v>
      </c>
    </row>
    <row r="112" spans="1:6" x14ac:dyDescent="0.3">
      <c r="A112" s="88" t="s">
        <v>329</v>
      </c>
      <c r="B112" s="84">
        <v>10</v>
      </c>
      <c r="C112" s="84">
        <v>5</v>
      </c>
      <c r="D112" s="84">
        <v>5</v>
      </c>
      <c r="E112" s="84">
        <v>0</v>
      </c>
      <c r="F112" s="84">
        <v>5</v>
      </c>
    </row>
    <row r="113" spans="1:6" x14ac:dyDescent="0.3">
      <c r="A113" s="88" t="s">
        <v>310</v>
      </c>
      <c r="B113" s="84">
        <v>10</v>
      </c>
      <c r="C113" s="84">
        <v>3</v>
      </c>
      <c r="D113" s="84">
        <v>5</v>
      </c>
      <c r="E113" s="84">
        <v>0</v>
      </c>
      <c r="F113" s="84">
        <v>5</v>
      </c>
    </row>
    <row r="114" spans="1:6" x14ac:dyDescent="0.3">
      <c r="A114" s="88" t="s">
        <v>311</v>
      </c>
      <c r="B114" s="84">
        <v>10</v>
      </c>
      <c r="C114" s="84">
        <v>8</v>
      </c>
      <c r="D114" s="84">
        <v>5</v>
      </c>
      <c r="E114" s="84">
        <v>0</v>
      </c>
      <c r="F114" s="84">
        <v>0</v>
      </c>
    </row>
    <row r="115" spans="1:6" x14ac:dyDescent="0.3">
      <c r="A115" s="88" t="s">
        <v>318</v>
      </c>
      <c r="B115" s="84">
        <v>10</v>
      </c>
      <c r="C115" s="84">
        <v>3</v>
      </c>
      <c r="D115" s="84">
        <v>5</v>
      </c>
      <c r="E115" s="84">
        <v>0</v>
      </c>
      <c r="F115" s="84">
        <v>5</v>
      </c>
    </row>
    <row r="116" spans="1:6" x14ac:dyDescent="0.3">
      <c r="A116" s="88" t="s">
        <v>312</v>
      </c>
      <c r="B116" s="84">
        <v>10</v>
      </c>
      <c r="C116" s="84">
        <v>3</v>
      </c>
      <c r="D116" s="84">
        <v>8</v>
      </c>
      <c r="E116" s="84">
        <v>3</v>
      </c>
      <c r="F116" s="84">
        <v>5</v>
      </c>
    </row>
    <row r="117" spans="1:6" x14ac:dyDescent="0.3">
      <c r="A117" s="88" t="s">
        <v>313</v>
      </c>
      <c r="B117" s="84">
        <v>10</v>
      </c>
      <c r="C117" s="84">
        <v>8</v>
      </c>
      <c r="D117" s="84">
        <v>5</v>
      </c>
      <c r="E117" s="84">
        <v>0</v>
      </c>
      <c r="F117" s="84">
        <v>0</v>
      </c>
    </row>
    <row r="118" spans="1:6" x14ac:dyDescent="0.3">
      <c r="A118" s="88" t="s">
        <v>319</v>
      </c>
      <c r="B118" s="84">
        <v>10</v>
      </c>
      <c r="C118" s="84">
        <v>3</v>
      </c>
      <c r="D118" s="84">
        <v>5</v>
      </c>
      <c r="E118" s="84">
        <v>3</v>
      </c>
      <c r="F118" s="84">
        <v>5</v>
      </c>
    </row>
    <row r="119" spans="1:6" x14ac:dyDescent="0.3">
      <c r="A119" s="88" t="s">
        <v>321</v>
      </c>
      <c r="B119" s="84">
        <v>10</v>
      </c>
      <c r="C119" s="84">
        <v>8</v>
      </c>
      <c r="D119" s="84">
        <v>5</v>
      </c>
      <c r="E119" s="84">
        <v>0</v>
      </c>
      <c r="F119" s="84">
        <v>0</v>
      </c>
    </row>
    <row r="120" spans="1:6" x14ac:dyDescent="0.3">
      <c r="A120" s="88" t="s">
        <v>322</v>
      </c>
      <c r="B120" s="84">
        <v>10</v>
      </c>
      <c r="C120" s="84">
        <v>3</v>
      </c>
      <c r="D120" s="84">
        <v>8</v>
      </c>
      <c r="E120" s="84">
        <v>0</v>
      </c>
      <c r="F120" s="84">
        <v>5</v>
      </c>
    </row>
    <row r="121" spans="1:6" x14ac:dyDescent="0.3">
      <c r="A121" s="88" t="s">
        <v>323</v>
      </c>
      <c r="B121" s="84">
        <v>10</v>
      </c>
      <c r="C121" s="84">
        <v>8</v>
      </c>
      <c r="D121" s="84">
        <v>5</v>
      </c>
      <c r="E121" s="84">
        <v>0</v>
      </c>
      <c r="F121" s="84">
        <v>0</v>
      </c>
    </row>
    <row r="122" spans="1:6" x14ac:dyDescent="0.3">
      <c r="A122" s="88" t="s">
        <v>324</v>
      </c>
      <c r="B122" s="84">
        <v>10</v>
      </c>
      <c r="C122" s="84">
        <v>3</v>
      </c>
      <c r="D122" s="84">
        <v>5</v>
      </c>
      <c r="E122" s="84">
        <v>3</v>
      </c>
      <c r="F122" s="84">
        <v>5</v>
      </c>
    </row>
    <row r="123" spans="1:6" x14ac:dyDescent="0.3">
      <c r="A123" s="88" t="s">
        <v>314</v>
      </c>
      <c r="B123" s="84">
        <v>10</v>
      </c>
      <c r="C123" s="84">
        <v>8</v>
      </c>
      <c r="D123" s="84">
        <v>8</v>
      </c>
      <c r="E123" s="84">
        <v>0</v>
      </c>
      <c r="F123" s="84">
        <v>5</v>
      </c>
    </row>
    <row r="124" spans="1:6" x14ac:dyDescent="0.3">
      <c r="A124" s="88" t="s">
        <v>330</v>
      </c>
      <c r="B124" s="84">
        <v>10</v>
      </c>
      <c r="C124" s="84">
        <v>3</v>
      </c>
      <c r="D124" s="84">
        <v>5</v>
      </c>
      <c r="E124" s="84">
        <v>8</v>
      </c>
      <c r="F124" s="84">
        <v>5</v>
      </c>
    </row>
    <row r="125" spans="1:6" x14ac:dyDescent="0.3">
      <c r="A125" s="83" t="s">
        <v>161</v>
      </c>
      <c r="B125" s="84">
        <v>152</v>
      </c>
      <c r="C125" s="84">
        <v>85</v>
      </c>
      <c r="D125" s="84">
        <v>141</v>
      </c>
      <c r="E125" s="84">
        <v>9</v>
      </c>
      <c r="F125" s="84">
        <v>120</v>
      </c>
    </row>
    <row r="126" spans="1:6" x14ac:dyDescent="0.3">
      <c r="A126" s="88" t="s">
        <v>163</v>
      </c>
      <c r="B126" s="84">
        <v>10</v>
      </c>
      <c r="C126" s="84">
        <v>5</v>
      </c>
      <c r="D126" s="84">
        <v>8</v>
      </c>
      <c r="E126" s="84">
        <v>0</v>
      </c>
      <c r="F126" s="84">
        <v>10</v>
      </c>
    </row>
    <row r="127" spans="1:6" x14ac:dyDescent="0.3">
      <c r="A127" s="88" t="s">
        <v>180</v>
      </c>
      <c r="B127" s="84">
        <v>8</v>
      </c>
      <c r="C127" s="84">
        <v>5</v>
      </c>
      <c r="D127" s="84">
        <v>8</v>
      </c>
      <c r="E127" s="84">
        <v>0</v>
      </c>
      <c r="F127" s="84">
        <v>10</v>
      </c>
    </row>
    <row r="128" spans="1:6" x14ac:dyDescent="0.3">
      <c r="A128" s="88" t="s">
        <v>181</v>
      </c>
      <c r="B128" s="84">
        <v>10</v>
      </c>
      <c r="C128" s="84">
        <v>3</v>
      </c>
      <c r="D128" s="84">
        <v>8</v>
      </c>
      <c r="E128" s="84">
        <v>0</v>
      </c>
      <c r="F128" s="84">
        <v>10</v>
      </c>
    </row>
    <row r="129" spans="1:6" x14ac:dyDescent="0.3">
      <c r="A129" s="88" t="s">
        <v>168</v>
      </c>
      <c r="B129" s="84">
        <v>10</v>
      </c>
      <c r="C129" s="84">
        <v>5</v>
      </c>
      <c r="D129" s="84">
        <v>8</v>
      </c>
      <c r="E129" s="84">
        <v>3</v>
      </c>
      <c r="F129" s="84">
        <v>5</v>
      </c>
    </row>
    <row r="130" spans="1:6" x14ac:dyDescent="0.3">
      <c r="A130" s="88" t="s">
        <v>173</v>
      </c>
      <c r="B130" s="84">
        <v>10</v>
      </c>
      <c r="C130" s="84">
        <v>5</v>
      </c>
      <c r="D130" s="84">
        <v>8</v>
      </c>
      <c r="E130" s="84">
        <v>0</v>
      </c>
      <c r="F130" s="84">
        <v>10</v>
      </c>
    </row>
    <row r="131" spans="1:6" x14ac:dyDescent="0.3">
      <c r="A131" s="88" t="s">
        <v>182</v>
      </c>
      <c r="B131" s="84">
        <v>3</v>
      </c>
      <c r="C131" s="84">
        <v>5</v>
      </c>
      <c r="D131" s="84">
        <v>8</v>
      </c>
      <c r="E131" s="84">
        <v>0</v>
      </c>
      <c r="F131" s="84">
        <v>0</v>
      </c>
    </row>
    <row r="132" spans="1:6" x14ac:dyDescent="0.3">
      <c r="A132" s="88" t="s">
        <v>169</v>
      </c>
      <c r="B132" s="84">
        <v>8</v>
      </c>
      <c r="C132" s="84">
        <v>3</v>
      </c>
      <c r="D132" s="84">
        <v>8</v>
      </c>
      <c r="E132" s="84">
        <v>0</v>
      </c>
      <c r="F132" s="84">
        <v>10</v>
      </c>
    </row>
    <row r="133" spans="1:6" x14ac:dyDescent="0.3">
      <c r="A133" s="88" t="s">
        <v>174</v>
      </c>
      <c r="B133" s="84">
        <v>10</v>
      </c>
      <c r="C133" s="84">
        <v>3</v>
      </c>
      <c r="D133" s="84">
        <v>8</v>
      </c>
      <c r="E133" s="84">
        <v>3</v>
      </c>
      <c r="F133" s="84">
        <v>10</v>
      </c>
    </row>
    <row r="134" spans="1:6" x14ac:dyDescent="0.3">
      <c r="A134" s="88" t="s">
        <v>164</v>
      </c>
      <c r="B134" s="84">
        <v>10</v>
      </c>
      <c r="C134" s="84">
        <v>8</v>
      </c>
      <c r="D134" s="84">
        <v>8</v>
      </c>
      <c r="E134" s="84">
        <v>0</v>
      </c>
      <c r="F134" s="84">
        <v>0</v>
      </c>
    </row>
    <row r="135" spans="1:6" x14ac:dyDescent="0.3">
      <c r="A135" s="88" t="s">
        <v>171</v>
      </c>
      <c r="B135" s="84">
        <v>10</v>
      </c>
      <c r="C135" s="84">
        <v>3</v>
      </c>
      <c r="D135" s="84">
        <v>8</v>
      </c>
      <c r="E135" s="84">
        <v>0</v>
      </c>
      <c r="F135" s="84">
        <v>10</v>
      </c>
    </row>
    <row r="136" spans="1:6" x14ac:dyDescent="0.3">
      <c r="A136" s="88" t="s">
        <v>165</v>
      </c>
      <c r="B136" s="84">
        <v>10</v>
      </c>
      <c r="C136" s="84">
        <v>5</v>
      </c>
      <c r="D136" s="84">
        <v>8</v>
      </c>
      <c r="E136" s="84">
        <v>0</v>
      </c>
      <c r="F136" s="84">
        <v>0</v>
      </c>
    </row>
    <row r="137" spans="1:6" x14ac:dyDescent="0.3">
      <c r="A137" s="88" t="s">
        <v>183</v>
      </c>
      <c r="B137" s="84">
        <v>5</v>
      </c>
      <c r="C137" s="84">
        <v>3</v>
      </c>
      <c r="D137" s="84">
        <v>8</v>
      </c>
      <c r="E137" s="84">
        <v>0</v>
      </c>
      <c r="F137" s="84">
        <v>10</v>
      </c>
    </row>
    <row r="138" spans="1:6" x14ac:dyDescent="0.3">
      <c r="A138" s="88" t="s">
        <v>166</v>
      </c>
      <c r="B138" s="84">
        <v>8</v>
      </c>
      <c r="C138" s="84">
        <v>5</v>
      </c>
      <c r="D138" s="84">
        <v>8</v>
      </c>
      <c r="E138" s="84">
        <v>0</v>
      </c>
      <c r="F138" s="84">
        <v>0</v>
      </c>
    </row>
    <row r="139" spans="1:6" x14ac:dyDescent="0.3">
      <c r="A139" s="88" t="s">
        <v>175</v>
      </c>
      <c r="B139" s="84">
        <v>5</v>
      </c>
      <c r="C139" s="84">
        <v>3</v>
      </c>
      <c r="D139" s="84">
        <v>8</v>
      </c>
      <c r="E139" s="84">
        <v>0</v>
      </c>
      <c r="F139" s="84">
        <v>10</v>
      </c>
    </row>
    <row r="140" spans="1:6" x14ac:dyDescent="0.3">
      <c r="A140" s="88" t="s">
        <v>184</v>
      </c>
      <c r="B140" s="84">
        <v>5</v>
      </c>
      <c r="C140" s="84">
        <v>8</v>
      </c>
      <c r="D140" s="84">
        <v>8</v>
      </c>
      <c r="E140" s="84">
        <v>0</v>
      </c>
      <c r="F140" s="84">
        <v>0</v>
      </c>
    </row>
    <row r="141" spans="1:6" x14ac:dyDescent="0.3">
      <c r="A141" s="88" t="s">
        <v>185</v>
      </c>
      <c r="B141" s="84">
        <v>10</v>
      </c>
      <c r="C141" s="84">
        <v>3</v>
      </c>
      <c r="D141" s="84">
        <v>8</v>
      </c>
      <c r="E141" s="84">
        <v>3</v>
      </c>
      <c r="F141" s="84">
        <v>5</v>
      </c>
    </row>
    <row r="142" spans="1:6" x14ac:dyDescent="0.3">
      <c r="A142" s="88" t="s">
        <v>177</v>
      </c>
      <c r="B142" s="84">
        <v>10</v>
      </c>
      <c r="C142" s="84">
        <v>8</v>
      </c>
      <c r="D142" s="84">
        <v>5</v>
      </c>
      <c r="E142" s="84">
        <v>0</v>
      </c>
      <c r="F142" s="84">
        <v>10</v>
      </c>
    </row>
    <row r="143" spans="1:6" x14ac:dyDescent="0.3">
      <c r="A143" s="88" t="s">
        <v>178</v>
      </c>
      <c r="B143" s="84">
        <v>10</v>
      </c>
      <c r="C143" s="84">
        <v>5</v>
      </c>
      <c r="D143" s="84">
        <v>8</v>
      </c>
      <c r="E143" s="84">
        <v>0</v>
      </c>
      <c r="F143" s="84">
        <v>10</v>
      </c>
    </row>
    <row r="144" spans="1:6" x14ac:dyDescent="0.3">
      <c r="A144" s="83" t="s">
        <v>186</v>
      </c>
      <c r="B144" s="84">
        <v>214</v>
      </c>
      <c r="C144" s="84">
        <v>182</v>
      </c>
      <c r="D144" s="84">
        <v>181</v>
      </c>
      <c r="E144" s="84">
        <v>3</v>
      </c>
      <c r="F144" s="84">
        <v>70</v>
      </c>
    </row>
    <row r="145" spans="1:6" x14ac:dyDescent="0.3">
      <c r="A145" s="88" t="s">
        <v>200</v>
      </c>
      <c r="B145" s="84">
        <v>3</v>
      </c>
      <c r="C145" s="84">
        <v>8</v>
      </c>
      <c r="D145" s="84">
        <v>8</v>
      </c>
      <c r="E145" s="84">
        <v>0</v>
      </c>
      <c r="F145" s="84">
        <v>0</v>
      </c>
    </row>
    <row r="146" spans="1:6" x14ac:dyDescent="0.3">
      <c r="A146" s="88" t="s">
        <v>209</v>
      </c>
      <c r="B146" s="84">
        <v>8</v>
      </c>
      <c r="C146" s="84">
        <v>8</v>
      </c>
      <c r="D146" s="84">
        <v>8</v>
      </c>
      <c r="E146" s="84">
        <v>0</v>
      </c>
      <c r="F146" s="84">
        <v>0</v>
      </c>
    </row>
    <row r="147" spans="1:6" x14ac:dyDescent="0.3">
      <c r="A147" s="88" t="s">
        <v>210</v>
      </c>
      <c r="B147" s="84">
        <v>10</v>
      </c>
      <c r="C147" s="84">
        <v>8</v>
      </c>
      <c r="D147" s="84">
        <v>5</v>
      </c>
      <c r="E147" s="84">
        <v>0</v>
      </c>
      <c r="F147" s="84">
        <v>0</v>
      </c>
    </row>
    <row r="148" spans="1:6" x14ac:dyDescent="0.3">
      <c r="A148" s="88" t="s">
        <v>188</v>
      </c>
      <c r="B148" s="84">
        <v>10</v>
      </c>
      <c r="C148" s="84">
        <v>8</v>
      </c>
      <c r="D148" s="84">
        <v>8</v>
      </c>
      <c r="E148" s="84">
        <v>0</v>
      </c>
      <c r="F148" s="84">
        <v>0</v>
      </c>
    </row>
    <row r="149" spans="1:6" x14ac:dyDescent="0.3">
      <c r="A149" s="88" t="s">
        <v>194</v>
      </c>
      <c r="B149" s="84">
        <v>10</v>
      </c>
      <c r="C149" s="84">
        <v>8</v>
      </c>
      <c r="D149" s="84">
        <v>8</v>
      </c>
      <c r="E149" s="84">
        <v>0</v>
      </c>
      <c r="F149" s="84">
        <v>0</v>
      </c>
    </row>
    <row r="150" spans="1:6" x14ac:dyDescent="0.3">
      <c r="A150" s="88" t="s">
        <v>190</v>
      </c>
      <c r="B150" s="84">
        <v>10</v>
      </c>
      <c r="C150" s="84">
        <v>5</v>
      </c>
      <c r="D150" s="84">
        <v>8</v>
      </c>
      <c r="E150" s="84">
        <v>0</v>
      </c>
      <c r="F150" s="84">
        <v>10</v>
      </c>
    </row>
    <row r="151" spans="1:6" x14ac:dyDescent="0.3">
      <c r="A151" s="88" t="s">
        <v>201</v>
      </c>
      <c r="B151" s="84">
        <v>5</v>
      </c>
      <c r="C151" s="84">
        <v>8</v>
      </c>
      <c r="D151" s="84">
        <v>5</v>
      </c>
      <c r="E151" s="84">
        <v>0</v>
      </c>
      <c r="F151" s="84">
        <v>0</v>
      </c>
    </row>
    <row r="152" spans="1:6" x14ac:dyDescent="0.3">
      <c r="A152" s="88" t="s">
        <v>195</v>
      </c>
      <c r="B152" s="84">
        <v>10</v>
      </c>
      <c r="C152" s="84">
        <v>10</v>
      </c>
      <c r="D152" s="84">
        <v>8</v>
      </c>
      <c r="E152" s="84">
        <v>0</v>
      </c>
      <c r="F152" s="84">
        <v>0</v>
      </c>
    </row>
    <row r="153" spans="1:6" x14ac:dyDescent="0.3">
      <c r="A153" s="88" t="s">
        <v>215</v>
      </c>
      <c r="B153" s="84">
        <v>10</v>
      </c>
      <c r="C153" s="84">
        <v>10</v>
      </c>
      <c r="D153" s="84">
        <v>8</v>
      </c>
      <c r="E153" s="84">
        <v>0</v>
      </c>
      <c r="F153" s="84">
        <v>0</v>
      </c>
    </row>
    <row r="154" spans="1:6" x14ac:dyDescent="0.3">
      <c r="A154" s="88" t="s">
        <v>202</v>
      </c>
      <c r="B154" s="84">
        <v>5</v>
      </c>
      <c r="C154" s="84">
        <v>10</v>
      </c>
      <c r="D154" s="84">
        <v>8</v>
      </c>
      <c r="E154" s="84">
        <v>0</v>
      </c>
      <c r="F154" s="84">
        <v>0</v>
      </c>
    </row>
    <row r="155" spans="1:6" x14ac:dyDescent="0.3">
      <c r="A155" s="88" t="s">
        <v>203</v>
      </c>
      <c r="B155" s="84">
        <v>5</v>
      </c>
      <c r="C155" s="84">
        <v>5</v>
      </c>
      <c r="D155" s="84">
        <v>8</v>
      </c>
      <c r="E155" s="84">
        <v>0</v>
      </c>
      <c r="F155" s="84">
        <v>0</v>
      </c>
    </row>
    <row r="156" spans="1:6" x14ac:dyDescent="0.3">
      <c r="A156" s="88" t="s">
        <v>191</v>
      </c>
      <c r="B156" s="84">
        <v>10</v>
      </c>
      <c r="C156" s="84">
        <v>3</v>
      </c>
      <c r="D156" s="84">
        <v>8</v>
      </c>
      <c r="E156" s="84">
        <v>0</v>
      </c>
      <c r="F156" s="84">
        <v>10</v>
      </c>
    </row>
    <row r="157" spans="1:6" x14ac:dyDescent="0.3">
      <c r="A157" s="88" t="s">
        <v>211</v>
      </c>
      <c r="B157" s="84">
        <v>10</v>
      </c>
      <c r="C157" s="84">
        <v>8</v>
      </c>
      <c r="D157" s="84">
        <v>5</v>
      </c>
      <c r="E157" s="84">
        <v>0</v>
      </c>
      <c r="F157" s="84">
        <v>0</v>
      </c>
    </row>
    <row r="158" spans="1:6" x14ac:dyDescent="0.3">
      <c r="A158" s="88" t="s">
        <v>204</v>
      </c>
      <c r="B158" s="84">
        <v>10</v>
      </c>
      <c r="C158" s="84">
        <v>5</v>
      </c>
      <c r="D158" s="84">
        <v>8</v>
      </c>
      <c r="E158" s="84">
        <v>0</v>
      </c>
      <c r="F158" s="84">
        <v>0</v>
      </c>
    </row>
    <row r="159" spans="1:6" x14ac:dyDescent="0.3">
      <c r="A159" s="88" t="s">
        <v>196</v>
      </c>
      <c r="B159" s="84">
        <v>10</v>
      </c>
      <c r="C159" s="84">
        <v>5</v>
      </c>
      <c r="D159" s="84">
        <v>8</v>
      </c>
      <c r="E159" s="84">
        <v>0</v>
      </c>
      <c r="F159" s="84">
        <v>10</v>
      </c>
    </row>
    <row r="160" spans="1:6" x14ac:dyDescent="0.3">
      <c r="A160" s="88" t="s">
        <v>205</v>
      </c>
      <c r="B160" s="84">
        <v>3</v>
      </c>
      <c r="C160" s="84">
        <v>5</v>
      </c>
      <c r="D160" s="84">
        <v>5</v>
      </c>
      <c r="E160" s="84">
        <v>0</v>
      </c>
      <c r="F160" s="84">
        <v>10</v>
      </c>
    </row>
    <row r="161" spans="1:6" x14ac:dyDescent="0.3">
      <c r="A161" s="88" t="s">
        <v>212</v>
      </c>
      <c r="B161" s="84">
        <v>10</v>
      </c>
      <c r="C161" s="84">
        <v>3</v>
      </c>
      <c r="D161" s="84">
        <v>5</v>
      </c>
      <c r="E161" s="84">
        <v>0</v>
      </c>
      <c r="F161" s="84">
        <v>10</v>
      </c>
    </row>
    <row r="162" spans="1:6" x14ac:dyDescent="0.3">
      <c r="A162" s="88" t="s">
        <v>206</v>
      </c>
      <c r="B162" s="84">
        <v>5</v>
      </c>
      <c r="C162" s="84">
        <v>8</v>
      </c>
      <c r="D162" s="84">
        <v>5</v>
      </c>
      <c r="E162" s="84">
        <v>0</v>
      </c>
      <c r="F162" s="84">
        <v>0</v>
      </c>
    </row>
    <row r="163" spans="1:6" x14ac:dyDescent="0.3">
      <c r="A163" s="88" t="s">
        <v>213</v>
      </c>
      <c r="B163" s="84">
        <v>10</v>
      </c>
      <c r="C163" s="84">
        <v>3</v>
      </c>
      <c r="D163" s="84">
        <v>5</v>
      </c>
      <c r="E163" s="84">
        <v>3</v>
      </c>
      <c r="F163" s="84">
        <v>10</v>
      </c>
    </row>
    <row r="164" spans="1:6" x14ac:dyDescent="0.3">
      <c r="A164" s="88" t="s">
        <v>197</v>
      </c>
      <c r="B164" s="84">
        <v>10</v>
      </c>
      <c r="C164" s="84">
        <v>10</v>
      </c>
      <c r="D164" s="84">
        <v>8</v>
      </c>
      <c r="E164" s="84">
        <v>0</v>
      </c>
      <c r="F164" s="84">
        <v>0</v>
      </c>
    </row>
    <row r="165" spans="1:6" x14ac:dyDescent="0.3">
      <c r="A165" s="88" t="s">
        <v>198</v>
      </c>
      <c r="B165" s="84">
        <v>10</v>
      </c>
      <c r="C165" s="84">
        <v>10</v>
      </c>
      <c r="D165" s="84">
        <v>8</v>
      </c>
      <c r="E165" s="84">
        <v>0</v>
      </c>
      <c r="F165" s="84">
        <v>0</v>
      </c>
    </row>
    <row r="166" spans="1:6" x14ac:dyDescent="0.3">
      <c r="A166" s="88" t="s">
        <v>216</v>
      </c>
      <c r="B166" s="84">
        <v>10</v>
      </c>
      <c r="C166" s="84">
        <v>8</v>
      </c>
      <c r="D166" s="84">
        <v>5</v>
      </c>
      <c r="E166" s="84">
        <v>0</v>
      </c>
      <c r="F166" s="84">
        <v>0</v>
      </c>
    </row>
    <row r="167" spans="1:6" x14ac:dyDescent="0.3">
      <c r="A167" s="88" t="s">
        <v>192</v>
      </c>
      <c r="B167" s="84">
        <v>10</v>
      </c>
      <c r="C167" s="84">
        <v>5</v>
      </c>
      <c r="D167" s="84">
        <v>8</v>
      </c>
      <c r="E167" s="84">
        <v>0</v>
      </c>
      <c r="F167" s="84">
        <v>0</v>
      </c>
    </row>
    <row r="168" spans="1:6" x14ac:dyDescent="0.3">
      <c r="A168" s="88" t="s">
        <v>207</v>
      </c>
      <c r="B168" s="84">
        <v>5</v>
      </c>
      <c r="C168" s="84">
        <v>10</v>
      </c>
      <c r="D168" s="84">
        <v>8</v>
      </c>
      <c r="E168" s="84">
        <v>0</v>
      </c>
      <c r="F168" s="84">
        <v>0</v>
      </c>
    </row>
    <row r="169" spans="1:6" x14ac:dyDescent="0.3">
      <c r="A169" s="88" t="s">
        <v>217</v>
      </c>
      <c r="B169" s="84">
        <v>5</v>
      </c>
      <c r="C169" s="84">
        <v>8</v>
      </c>
      <c r="D169" s="84">
        <v>8</v>
      </c>
      <c r="E169" s="84">
        <v>0</v>
      </c>
      <c r="F169" s="84">
        <v>0</v>
      </c>
    </row>
    <row r="170" spans="1:6" x14ac:dyDescent="0.3">
      <c r="A170" s="88" t="s">
        <v>199</v>
      </c>
      <c r="B170" s="84">
        <v>10</v>
      </c>
      <c r="C170" s="84">
        <v>3</v>
      </c>
      <c r="D170" s="84">
        <v>5</v>
      </c>
      <c r="E170" s="84">
        <v>0</v>
      </c>
      <c r="F170" s="84">
        <v>10</v>
      </c>
    </row>
    <row r="171" spans="1:6" x14ac:dyDescent="0.3">
      <c r="A171" s="83" t="s">
        <v>176</v>
      </c>
      <c r="B171" s="84">
        <v>140</v>
      </c>
      <c r="C171" s="84">
        <v>113</v>
      </c>
      <c r="D171" s="84">
        <v>140</v>
      </c>
      <c r="E171" s="84">
        <v>13</v>
      </c>
      <c r="F171" s="84">
        <v>130</v>
      </c>
    </row>
    <row r="172" spans="1:6" x14ac:dyDescent="0.3">
      <c r="A172" s="88" t="s">
        <v>225</v>
      </c>
      <c r="B172" s="84">
        <v>8</v>
      </c>
      <c r="C172" s="84">
        <v>10</v>
      </c>
      <c r="D172" s="84">
        <v>5</v>
      </c>
      <c r="E172" s="84">
        <v>0</v>
      </c>
      <c r="F172" s="84">
        <v>0</v>
      </c>
    </row>
    <row r="173" spans="1:6" x14ac:dyDescent="0.3">
      <c r="A173" s="88" t="s">
        <v>219</v>
      </c>
      <c r="B173" s="84">
        <v>5</v>
      </c>
      <c r="C173" s="84">
        <v>3</v>
      </c>
      <c r="D173" s="84">
        <v>5</v>
      </c>
      <c r="E173" s="84">
        <v>0</v>
      </c>
      <c r="F173" s="84">
        <v>0</v>
      </c>
    </row>
    <row r="174" spans="1:6" x14ac:dyDescent="0.3">
      <c r="A174" s="88" t="s">
        <v>220</v>
      </c>
      <c r="B174" s="84">
        <v>10</v>
      </c>
      <c r="C174" s="84">
        <v>5</v>
      </c>
      <c r="D174" s="84">
        <v>8</v>
      </c>
      <c r="E174" s="84">
        <v>3</v>
      </c>
      <c r="F174" s="84">
        <v>10</v>
      </c>
    </row>
    <row r="175" spans="1:6" x14ac:dyDescent="0.3">
      <c r="A175" s="88" t="s">
        <v>235</v>
      </c>
      <c r="B175" s="84">
        <v>3</v>
      </c>
      <c r="C175" s="84">
        <v>5</v>
      </c>
      <c r="D175" s="84">
        <v>8</v>
      </c>
      <c r="E175" s="84">
        <v>0</v>
      </c>
      <c r="F175" s="84">
        <v>10</v>
      </c>
    </row>
    <row r="176" spans="1:6" x14ac:dyDescent="0.3">
      <c r="A176" s="88" t="s">
        <v>226</v>
      </c>
      <c r="B176" s="84">
        <v>10</v>
      </c>
      <c r="C176" s="84">
        <v>8</v>
      </c>
      <c r="D176" s="84">
        <v>5</v>
      </c>
      <c r="E176" s="84">
        <v>0</v>
      </c>
      <c r="F176" s="84">
        <v>5</v>
      </c>
    </row>
    <row r="177" spans="1:6" x14ac:dyDescent="0.3">
      <c r="A177" s="88" t="s">
        <v>236</v>
      </c>
      <c r="B177" s="84">
        <v>3</v>
      </c>
      <c r="C177" s="84">
        <v>3</v>
      </c>
      <c r="D177" s="84">
        <v>5</v>
      </c>
      <c r="E177" s="84">
        <v>0</v>
      </c>
      <c r="F177" s="84">
        <v>10</v>
      </c>
    </row>
    <row r="178" spans="1:6" x14ac:dyDescent="0.3">
      <c r="A178" s="88" t="s">
        <v>232</v>
      </c>
      <c r="B178" s="84">
        <v>10</v>
      </c>
      <c r="C178" s="84">
        <v>3</v>
      </c>
      <c r="D178" s="84">
        <v>8</v>
      </c>
      <c r="E178" s="84">
        <v>0</v>
      </c>
      <c r="F178" s="84">
        <v>10</v>
      </c>
    </row>
    <row r="179" spans="1:6" x14ac:dyDescent="0.3">
      <c r="A179" s="88" t="s">
        <v>221</v>
      </c>
      <c r="B179" s="84">
        <v>8</v>
      </c>
      <c r="C179" s="84">
        <v>5</v>
      </c>
      <c r="D179" s="84">
        <v>8</v>
      </c>
      <c r="E179" s="84">
        <v>0</v>
      </c>
      <c r="F179" s="84">
        <v>10</v>
      </c>
    </row>
    <row r="180" spans="1:6" x14ac:dyDescent="0.3">
      <c r="A180" s="88" t="s">
        <v>222</v>
      </c>
      <c r="B180" s="84">
        <v>10</v>
      </c>
      <c r="C180" s="84">
        <v>5</v>
      </c>
      <c r="D180" s="84">
        <v>8</v>
      </c>
      <c r="E180" s="84">
        <v>0</v>
      </c>
      <c r="F180" s="84">
        <v>10</v>
      </c>
    </row>
    <row r="181" spans="1:6" x14ac:dyDescent="0.3">
      <c r="A181" s="88" t="s">
        <v>223</v>
      </c>
      <c r="B181" s="84">
        <v>10</v>
      </c>
      <c r="C181" s="84">
        <v>3</v>
      </c>
      <c r="D181" s="84">
        <v>3</v>
      </c>
      <c r="E181" s="84">
        <v>0</v>
      </c>
      <c r="F181" s="84">
        <v>10</v>
      </c>
    </row>
    <row r="182" spans="1:6" x14ac:dyDescent="0.3">
      <c r="A182" s="88" t="s">
        <v>241</v>
      </c>
      <c r="B182" s="84">
        <v>3</v>
      </c>
      <c r="C182" s="84">
        <v>8</v>
      </c>
      <c r="D182" s="84">
        <v>8</v>
      </c>
      <c r="E182" s="84">
        <v>0</v>
      </c>
      <c r="F182" s="84">
        <v>10</v>
      </c>
    </row>
    <row r="183" spans="1:6" x14ac:dyDescent="0.3">
      <c r="A183" s="88" t="s">
        <v>237</v>
      </c>
      <c r="B183" s="84">
        <v>8</v>
      </c>
      <c r="C183" s="84">
        <v>3</v>
      </c>
      <c r="D183" s="84">
        <v>8</v>
      </c>
      <c r="E183" s="84">
        <v>0</v>
      </c>
      <c r="F183" s="84">
        <v>10</v>
      </c>
    </row>
    <row r="184" spans="1:6" x14ac:dyDescent="0.3">
      <c r="A184" s="88" t="s">
        <v>227</v>
      </c>
      <c r="B184" s="84">
        <v>10</v>
      </c>
      <c r="C184" s="84">
        <v>10</v>
      </c>
      <c r="D184" s="84">
        <v>8</v>
      </c>
      <c r="E184" s="84">
        <v>0</v>
      </c>
      <c r="F184" s="84">
        <v>0</v>
      </c>
    </row>
    <row r="185" spans="1:6" x14ac:dyDescent="0.3">
      <c r="A185" s="88" t="s">
        <v>228</v>
      </c>
      <c r="B185" s="84">
        <v>3</v>
      </c>
      <c r="C185" s="84">
        <v>8</v>
      </c>
      <c r="D185" s="84">
        <v>8</v>
      </c>
      <c r="E185" s="84">
        <v>0</v>
      </c>
      <c r="F185" s="84">
        <v>0</v>
      </c>
    </row>
    <row r="186" spans="1:6" x14ac:dyDescent="0.3">
      <c r="A186" s="88" t="s">
        <v>233</v>
      </c>
      <c r="B186" s="84">
        <v>10</v>
      </c>
      <c r="C186" s="84">
        <v>8</v>
      </c>
      <c r="D186" s="84">
        <v>8</v>
      </c>
      <c r="E186" s="84">
        <v>0</v>
      </c>
      <c r="F186" s="84">
        <v>10</v>
      </c>
    </row>
    <row r="187" spans="1:6" x14ac:dyDescent="0.3">
      <c r="A187" s="88" t="s">
        <v>229</v>
      </c>
      <c r="B187" s="84">
        <v>3</v>
      </c>
      <c r="C187" s="84">
        <v>5</v>
      </c>
      <c r="D187" s="84">
        <v>8</v>
      </c>
      <c r="E187" s="84">
        <v>0</v>
      </c>
      <c r="F187" s="84">
        <v>0</v>
      </c>
    </row>
    <row r="188" spans="1:6" x14ac:dyDescent="0.3">
      <c r="A188" s="88" t="s">
        <v>238</v>
      </c>
      <c r="B188" s="84">
        <v>10</v>
      </c>
      <c r="C188" s="84">
        <v>3</v>
      </c>
      <c r="D188" s="84">
        <v>5</v>
      </c>
      <c r="E188" s="84">
        <v>10</v>
      </c>
      <c r="F188" s="84">
        <v>5</v>
      </c>
    </row>
    <row r="189" spans="1:6" x14ac:dyDescent="0.3">
      <c r="A189" s="88" t="s">
        <v>234</v>
      </c>
      <c r="B189" s="84">
        <v>10</v>
      </c>
      <c r="C189" s="84">
        <v>5</v>
      </c>
      <c r="D189" s="84">
        <v>8</v>
      </c>
      <c r="E189" s="84">
        <v>0</v>
      </c>
      <c r="F189" s="84">
        <v>10</v>
      </c>
    </row>
    <row r="190" spans="1:6" x14ac:dyDescent="0.3">
      <c r="A190" s="88" t="s">
        <v>230</v>
      </c>
      <c r="B190" s="84">
        <v>3</v>
      </c>
      <c r="C190" s="84">
        <v>8</v>
      </c>
      <c r="D190" s="84">
        <v>8</v>
      </c>
      <c r="E190" s="84">
        <v>0</v>
      </c>
      <c r="F190" s="84">
        <v>0</v>
      </c>
    </row>
    <row r="191" spans="1:6" x14ac:dyDescent="0.3">
      <c r="A191" s="88" t="s">
        <v>239</v>
      </c>
      <c r="B191" s="84">
        <v>3</v>
      </c>
      <c r="C191" s="84">
        <v>5</v>
      </c>
      <c r="D191" s="84">
        <v>8</v>
      </c>
      <c r="E191" s="84">
        <v>0</v>
      </c>
      <c r="F191" s="84">
        <v>10</v>
      </c>
    </row>
    <row r="192" spans="1:6" x14ac:dyDescent="0.3">
      <c r="A192" s="83" t="s">
        <v>71</v>
      </c>
      <c r="B192" s="84">
        <v>240</v>
      </c>
      <c r="C192" s="84">
        <v>78</v>
      </c>
      <c r="D192" s="84">
        <v>146</v>
      </c>
      <c r="E192" s="84">
        <v>105</v>
      </c>
      <c r="F192" s="84">
        <v>125</v>
      </c>
    </row>
    <row r="193" spans="1:6" x14ac:dyDescent="0.3">
      <c r="A193" s="88" t="s">
        <v>73</v>
      </c>
      <c r="B193" s="84">
        <v>10</v>
      </c>
      <c r="C193" s="84">
        <v>3</v>
      </c>
      <c r="D193" s="84">
        <v>8</v>
      </c>
      <c r="E193" s="84">
        <v>3</v>
      </c>
      <c r="F193" s="84">
        <v>5</v>
      </c>
    </row>
    <row r="194" spans="1:6" x14ac:dyDescent="0.3">
      <c r="A194" s="88" t="s">
        <v>77</v>
      </c>
      <c r="B194" s="84">
        <v>10</v>
      </c>
      <c r="C194" s="84">
        <v>3</v>
      </c>
      <c r="D194" s="84">
        <v>8</v>
      </c>
      <c r="E194" s="84">
        <v>10</v>
      </c>
      <c r="F194" s="84">
        <v>10</v>
      </c>
    </row>
    <row r="195" spans="1:6" x14ac:dyDescent="0.3">
      <c r="A195" s="88" t="s">
        <v>88</v>
      </c>
      <c r="B195" s="84">
        <v>10</v>
      </c>
      <c r="C195" s="84">
        <v>3</v>
      </c>
      <c r="D195" s="84">
        <v>10</v>
      </c>
      <c r="E195" s="84">
        <v>0</v>
      </c>
      <c r="F195" s="84">
        <v>5</v>
      </c>
    </row>
    <row r="196" spans="1:6" x14ac:dyDescent="0.3">
      <c r="A196" s="88" t="s">
        <v>82</v>
      </c>
      <c r="B196" s="84">
        <v>10</v>
      </c>
      <c r="C196" s="84">
        <v>3</v>
      </c>
      <c r="D196" s="84">
        <v>8</v>
      </c>
      <c r="E196" s="84">
        <v>5</v>
      </c>
      <c r="F196" s="84">
        <v>10</v>
      </c>
    </row>
    <row r="197" spans="1:6" x14ac:dyDescent="0.3">
      <c r="A197" s="88" t="s">
        <v>83</v>
      </c>
      <c r="B197" s="84">
        <v>10</v>
      </c>
      <c r="C197" s="84">
        <v>3</v>
      </c>
      <c r="D197" s="84">
        <v>8</v>
      </c>
      <c r="E197" s="84">
        <v>10</v>
      </c>
      <c r="F197" s="84">
        <v>10</v>
      </c>
    </row>
    <row r="198" spans="1:6" x14ac:dyDescent="0.3">
      <c r="A198" s="88" t="s">
        <v>74</v>
      </c>
      <c r="B198" s="84">
        <v>10</v>
      </c>
      <c r="C198" s="84">
        <v>5</v>
      </c>
      <c r="D198" s="84">
        <v>8</v>
      </c>
      <c r="E198" s="84">
        <v>0</v>
      </c>
      <c r="F198" s="84">
        <v>5</v>
      </c>
    </row>
    <row r="199" spans="1:6" x14ac:dyDescent="0.3">
      <c r="A199" s="88" t="s">
        <v>75</v>
      </c>
      <c r="B199" s="84">
        <v>10</v>
      </c>
      <c r="C199" s="84">
        <v>3</v>
      </c>
      <c r="D199" s="84">
        <v>8</v>
      </c>
      <c r="E199" s="84">
        <v>3</v>
      </c>
      <c r="F199" s="84">
        <v>10</v>
      </c>
    </row>
    <row r="200" spans="1:6" x14ac:dyDescent="0.3">
      <c r="A200" s="88" t="s">
        <v>85</v>
      </c>
      <c r="B200" s="84">
        <v>10</v>
      </c>
      <c r="C200" s="84">
        <v>3</v>
      </c>
      <c r="D200" s="84">
        <v>8</v>
      </c>
      <c r="E200" s="84">
        <v>10</v>
      </c>
      <c r="F200" s="84">
        <v>10</v>
      </c>
    </row>
    <row r="201" spans="1:6" x14ac:dyDescent="0.3">
      <c r="A201" s="88" t="s">
        <v>89</v>
      </c>
      <c r="B201" s="84">
        <v>10</v>
      </c>
      <c r="C201" s="84">
        <v>3</v>
      </c>
      <c r="D201" s="84">
        <v>5</v>
      </c>
      <c r="E201" s="84">
        <v>10</v>
      </c>
      <c r="F201" s="84">
        <v>5</v>
      </c>
    </row>
    <row r="202" spans="1:6" x14ac:dyDescent="0.3">
      <c r="A202" s="88" t="s">
        <v>78</v>
      </c>
      <c r="B202" s="84">
        <v>10</v>
      </c>
      <c r="C202" s="84">
        <v>3</v>
      </c>
      <c r="D202" s="84">
        <v>8</v>
      </c>
      <c r="E202" s="84">
        <v>0</v>
      </c>
      <c r="F202" s="84">
        <v>5</v>
      </c>
    </row>
    <row r="203" spans="1:6" x14ac:dyDescent="0.3">
      <c r="A203" s="88" t="s">
        <v>91</v>
      </c>
      <c r="B203" s="84">
        <v>10</v>
      </c>
      <c r="C203" s="84">
        <v>5</v>
      </c>
      <c r="D203" s="84">
        <v>3</v>
      </c>
      <c r="E203" s="84">
        <v>3</v>
      </c>
      <c r="F203" s="84">
        <v>0</v>
      </c>
    </row>
    <row r="204" spans="1:6" x14ac:dyDescent="0.3">
      <c r="A204" s="88" t="s">
        <v>92</v>
      </c>
      <c r="B204" s="84">
        <v>10</v>
      </c>
      <c r="C204" s="84">
        <v>5</v>
      </c>
      <c r="D204" s="84">
        <v>8</v>
      </c>
      <c r="E204" s="84">
        <v>0</v>
      </c>
      <c r="F204" s="84">
        <v>0</v>
      </c>
    </row>
    <row r="205" spans="1:6" x14ac:dyDescent="0.3">
      <c r="A205" s="88" t="s">
        <v>95</v>
      </c>
      <c r="B205" s="84">
        <v>10</v>
      </c>
      <c r="C205" s="84">
        <v>3</v>
      </c>
      <c r="D205" s="84">
        <v>8</v>
      </c>
      <c r="E205" s="84">
        <v>8</v>
      </c>
      <c r="F205" s="84">
        <v>5</v>
      </c>
    </row>
    <row r="206" spans="1:6" x14ac:dyDescent="0.3">
      <c r="A206" s="88" t="s">
        <v>99</v>
      </c>
      <c r="B206" s="84">
        <v>10</v>
      </c>
      <c r="C206" s="84">
        <v>3</v>
      </c>
      <c r="D206" s="84">
        <v>8</v>
      </c>
      <c r="E206" s="84">
        <v>10</v>
      </c>
      <c r="F206" s="84">
        <v>5</v>
      </c>
    </row>
    <row r="207" spans="1:6" x14ac:dyDescent="0.3">
      <c r="A207" s="88" t="s">
        <v>80</v>
      </c>
      <c r="B207" s="84">
        <v>60</v>
      </c>
      <c r="C207" s="84">
        <v>18</v>
      </c>
      <c r="D207" s="84">
        <v>8</v>
      </c>
      <c r="E207" s="84">
        <v>10</v>
      </c>
      <c r="F207" s="84">
        <v>5</v>
      </c>
    </row>
    <row r="208" spans="1:6" x14ac:dyDescent="0.3">
      <c r="A208" s="88" t="s">
        <v>96</v>
      </c>
      <c r="B208" s="84">
        <v>10</v>
      </c>
      <c r="C208" s="84">
        <v>3</v>
      </c>
      <c r="D208" s="84">
        <v>8</v>
      </c>
      <c r="E208" s="84">
        <v>0</v>
      </c>
      <c r="F208" s="84">
        <v>10</v>
      </c>
    </row>
    <row r="209" spans="1:6" x14ac:dyDescent="0.3">
      <c r="A209" s="88" t="s">
        <v>97</v>
      </c>
      <c r="B209" s="84">
        <v>10</v>
      </c>
      <c r="C209" s="84">
        <v>3</v>
      </c>
      <c r="D209" s="84">
        <v>8</v>
      </c>
      <c r="E209" s="84">
        <v>3</v>
      </c>
      <c r="F209" s="84">
        <v>10</v>
      </c>
    </row>
    <row r="210" spans="1:6" x14ac:dyDescent="0.3">
      <c r="A210" s="88" t="s">
        <v>102</v>
      </c>
      <c r="B210" s="84">
        <v>10</v>
      </c>
      <c r="C210" s="84">
        <v>3</v>
      </c>
      <c r="D210" s="84">
        <v>8</v>
      </c>
      <c r="E210" s="84">
        <v>10</v>
      </c>
      <c r="F210" s="84">
        <v>10</v>
      </c>
    </row>
    <row r="211" spans="1:6" x14ac:dyDescent="0.3">
      <c r="A211" s="88" t="s">
        <v>104</v>
      </c>
      <c r="B211" s="84">
        <v>10</v>
      </c>
      <c r="C211" s="84">
        <v>3</v>
      </c>
      <c r="D211" s="84">
        <v>8</v>
      </c>
      <c r="E211" s="84">
        <v>10</v>
      </c>
      <c r="F211" s="84">
        <v>5</v>
      </c>
    </row>
    <row r="212" spans="1:6" x14ac:dyDescent="0.3">
      <c r="A212" s="83" t="s">
        <v>276</v>
      </c>
      <c r="B212" s="84">
        <v>114</v>
      </c>
      <c r="C212" s="84">
        <v>85</v>
      </c>
      <c r="D212" s="84">
        <v>101</v>
      </c>
      <c r="E212" s="84">
        <v>11</v>
      </c>
      <c r="F212" s="84">
        <v>45</v>
      </c>
    </row>
    <row r="213" spans="1:6" x14ac:dyDescent="0.3">
      <c r="A213" s="88" t="s">
        <v>332</v>
      </c>
      <c r="B213" s="84">
        <v>10</v>
      </c>
      <c r="C213" s="84">
        <v>8</v>
      </c>
      <c r="D213" s="84">
        <v>8</v>
      </c>
      <c r="E213" s="84">
        <v>3</v>
      </c>
      <c r="F213" s="84">
        <v>0</v>
      </c>
    </row>
    <row r="214" spans="1:6" x14ac:dyDescent="0.3">
      <c r="A214" s="88" t="s">
        <v>342</v>
      </c>
      <c r="B214" s="84">
        <v>10</v>
      </c>
      <c r="C214" s="84">
        <v>5</v>
      </c>
      <c r="D214" s="84">
        <v>8</v>
      </c>
      <c r="E214" s="84">
        <v>0</v>
      </c>
      <c r="F214" s="84">
        <v>10</v>
      </c>
    </row>
    <row r="215" spans="1:6" x14ac:dyDescent="0.3">
      <c r="A215" s="88" t="s">
        <v>343</v>
      </c>
      <c r="B215" s="84">
        <v>10</v>
      </c>
      <c r="C215" s="84">
        <v>5</v>
      </c>
      <c r="D215" s="84">
        <v>8</v>
      </c>
      <c r="E215" s="84">
        <v>0</v>
      </c>
      <c r="F215" s="84">
        <v>5</v>
      </c>
    </row>
    <row r="216" spans="1:6" x14ac:dyDescent="0.3">
      <c r="A216" s="88" t="s">
        <v>333</v>
      </c>
      <c r="B216" s="84">
        <v>8</v>
      </c>
      <c r="C216" s="84">
        <v>10</v>
      </c>
      <c r="D216" s="84">
        <v>8</v>
      </c>
      <c r="E216" s="84">
        <v>0</v>
      </c>
      <c r="F216" s="84">
        <v>0</v>
      </c>
    </row>
    <row r="217" spans="1:6" x14ac:dyDescent="0.3">
      <c r="A217" s="88" t="s">
        <v>334</v>
      </c>
      <c r="B217" s="84">
        <v>5</v>
      </c>
      <c r="C217" s="84">
        <v>8</v>
      </c>
      <c r="D217" s="84">
        <v>8</v>
      </c>
      <c r="E217" s="84">
        <v>0</v>
      </c>
      <c r="F217" s="84">
        <v>0</v>
      </c>
    </row>
    <row r="218" spans="1:6" x14ac:dyDescent="0.3">
      <c r="A218" s="88" t="s">
        <v>335</v>
      </c>
      <c r="B218" s="84">
        <v>10</v>
      </c>
      <c r="C218" s="84">
        <v>8</v>
      </c>
      <c r="D218" s="84">
        <v>8</v>
      </c>
      <c r="E218" s="84">
        <v>0</v>
      </c>
      <c r="F218" s="84">
        <v>0</v>
      </c>
    </row>
    <row r="219" spans="1:6" x14ac:dyDescent="0.3">
      <c r="A219" s="88" t="s">
        <v>337</v>
      </c>
      <c r="B219" s="84">
        <v>10</v>
      </c>
      <c r="C219" s="84">
        <v>5</v>
      </c>
      <c r="D219" s="84">
        <v>8</v>
      </c>
      <c r="E219" s="84">
        <v>0</v>
      </c>
      <c r="F219" s="84">
        <v>10</v>
      </c>
    </row>
    <row r="220" spans="1:6" x14ac:dyDescent="0.3">
      <c r="A220" s="88" t="s">
        <v>338</v>
      </c>
      <c r="B220" s="84">
        <v>10</v>
      </c>
      <c r="C220" s="84">
        <v>5</v>
      </c>
      <c r="D220" s="84">
        <v>5</v>
      </c>
      <c r="E220" s="84">
        <v>5</v>
      </c>
      <c r="F220" s="84">
        <v>5</v>
      </c>
    </row>
    <row r="221" spans="1:6" x14ac:dyDescent="0.3">
      <c r="A221" s="88" t="s">
        <v>336</v>
      </c>
      <c r="B221" s="84">
        <v>3</v>
      </c>
      <c r="C221" s="84">
        <v>10</v>
      </c>
      <c r="D221" s="84">
        <v>8</v>
      </c>
      <c r="E221" s="84">
        <v>0</v>
      </c>
      <c r="F221" s="84">
        <v>0</v>
      </c>
    </row>
    <row r="222" spans="1:6" x14ac:dyDescent="0.3">
      <c r="A222" s="88" t="s">
        <v>339</v>
      </c>
      <c r="B222" s="84">
        <v>10</v>
      </c>
      <c r="C222" s="84">
        <v>5</v>
      </c>
      <c r="D222" s="84">
        <v>8</v>
      </c>
      <c r="E222" s="84">
        <v>0</v>
      </c>
      <c r="F222" s="84">
        <v>10</v>
      </c>
    </row>
    <row r="223" spans="1:6" x14ac:dyDescent="0.3">
      <c r="A223" s="88" t="s">
        <v>341</v>
      </c>
      <c r="B223" s="84">
        <v>8</v>
      </c>
      <c r="C223" s="84">
        <v>5</v>
      </c>
      <c r="D223" s="84">
        <v>8</v>
      </c>
      <c r="E223" s="84">
        <v>3</v>
      </c>
      <c r="F223" s="84">
        <v>0</v>
      </c>
    </row>
    <row r="224" spans="1:6" x14ac:dyDescent="0.3">
      <c r="A224" s="88" t="s">
        <v>344</v>
      </c>
      <c r="B224" s="84">
        <v>10</v>
      </c>
      <c r="C224" s="84">
        <v>3</v>
      </c>
      <c r="D224" s="84">
        <v>8</v>
      </c>
      <c r="E224" s="84">
        <v>0</v>
      </c>
      <c r="F224" s="84">
        <v>5</v>
      </c>
    </row>
    <row r="225" spans="1:6" x14ac:dyDescent="0.3">
      <c r="A225" s="88" t="s">
        <v>345</v>
      </c>
      <c r="B225" s="84">
        <v>10</v>
      </c>
      <c r="C225" s="84">
        <v>8</v>
      </c>
      <c r="D225" s="84">
        <v>8</v>
      </c>
      <c r="E225" s="84">
        <v>0</v>
      </c>
      <c r="F225" s="84">
        <v>0</v>
      </c>
    </row>
    <row r="226" spans="1:6" x14ac:dyDescent="0.3">
      <c r="A226" s="83" t="s">
        <v>122</v>
      </c>
      <c r="B226" s="84">
        <v>116</v>
      </c>
      <c r="C226" s="84">
        <v>70</v>
      </c>
      <c r="D226" s="84">
        <v>95</v>
      </c>
      <c r="E226" s="84">
        <v>32</v>
      </c>
      <c r="F226" s="84">
        <v>70</v>
      </c>
    </row>
    <row r="227" spans="1:6" x14ac:dyDescent="0.3">
      <c r="A227" s="88" t="s">
        <v>124</v>
      </c>
      <c r="B227" s="84">
        <v>10</v>
      </c>
      <c r="C227" s="84">
        <v>5</v>
      </c>
      <c r="D227" s="84">
        <v>8</v>
      </c>
      <c r="E227" s="84">
        <v>3</v>
      </c>
      <c r="F227" s="84">
        <v>5</v>
      </c>
    </row>
    <row r="228" spans="1:6" x14ac:dyDescent="0.3">
      <c r="A228" s="88" t="s">
        <v>128</v>
      </c>
      <c r="B228" s="84">
        <v>10</v>
      </c>
      <c r="C228" s="84">
        <v>3</v>
      </c>
      <c r="D228" s="84">
        <v>5</v>
      </c>
      <c r="E228" s="84">
        <v>8</v>
      </c>
      <c r="F228" s="84">
        <v>0</v>
      </c>
    </row>
    <row r="229" spans="1:6" x14ac:dyDescent="0.3">
      <c r="A229" s="88" t="s">
        <v>132</v>
      </c>
      <c r="B229" s="84">
        <v>10</v>
      </c>
      <c r="C229" s="84">
        <v>5</v>
      </c>
      <c r="D229" s="84">
        <v>8</v>
      </c>
      <c r="E229" s="84">
        <v>3</v>
      </c>
      <c r="F229" s="84">
        <v>5</v>
      </c>
    </row>
    <row r="230" spans="1:6" x14ac:dyDescent="0.3">
      <c r="A230" s="88" t="s">
        <v>133</v>
      </c>
      <c r="B230" s="84">
        <v>10</v>
      </c>
      <c r="C230" s="84">
        <v>5</v>
      </c>
      <c r="D230" s="84">
        <v>8</v>
      </c>
      <c r="E230" s="84">
        <v>0</v>
      </c>
      <c r="F230" s="84">
        <v>5</v>
      </c>
    </row>
    <row r="231" spans="1:6" x14ac:dyDescent="0.3">
      <c r="A231" s="88" t="s">
        <v>129</v>
      </c>
      <c r="B231" s="84">
        <v>10</v>
      </c>
      <c r="C231" s="84">
        <v>5</v>
      </c>
      <c r="D231" s="84">
        <v>8</v>
      </c>
      <c r="E231" s="84">
        <v>0</v>
      </c>
      <c r="F231" s="84">
        <v>0</v>
      </c>
    </row>
    <row r="232" spans="1:6" x14ac:dyDescent="0.3">
      <c r="A232" s="88" t="s">
        <v>135</v>
      </c>
      <c r="B232" s="84">
        <v>3</v>
      </c>
      <c r="C232" s="84">
        <v>10</v>
      </c>
      <c r="D232" s="84">
        <v>8</v>
      </c>
      <c r="E232" s="84">
        <v>0</v>
      </c>
      <c r="F232" s="84">
        <v>5</v>
      </c>
    </row>
    <row r="233" spans="1:6" x14ac:dyDescent="0.3">
      <c r="A233" s="88" t="s">
        <v>136</v>
      </c>
      <c r="B233" s="84">
        <v>8</v>
      </c>
      <c r="C233" s="84">
        <v>3</v>
      </c>
      <c r="D233" s="84">
        <v>8</v>
      </c>
      <c r="E233" s="84">
        <v>8</v>
      </c>
      <c r="F233" s="84">
        <v>10</v>
      </c>
    </row>
    <row r="234" spans="1:6" x14ac:dyDescent="0.3">
      <c r="A234" s="88" t="s">
        <v>125</v>
      </c>
      <c r="B234" s="84">
        <v>5</v>
      </c>
      <c r="C234" s="84">
        <v>5</v>
      </c>
      <c r="D234" s="84">
        <v>5</v>
      </c>
      <c r="E234" s="84">
        <v>0</v>
      </c>
      <c r="F234" s="84">
        <v>5</v>
      </c>
    </row>
    <row r="235" spans="1:6" x14ac:dyDescent="0.3">
      <c r="A235" s="88" t="s">
        <v>130</v>
      </c>
      <c r="B235" s="84">
        <v>10</v>
      </c>
      <c r="C235" s="84">
        <v>3</v>
      </c>
      <c r="D235" s="84">
        <v>8</v>
      </c>
      <c r="E235" s="84">
        <v>0</v>
      </c>
      <c r="F235" s="84">
        <v>5</v>
      </c>
    </row>
    <row r="236" spans="1:6" x14ac:dyDescent="0.3">
      <c r="A236" s="88" t="s">
        <v>138</v>
      </c>
      <c r="B236" s="84">
        <v>10</v>
      </c>
      <c r="C236" s="84">
        <v>3</v>
      </c>
      <c r="D236" s="84">
        <v>5</v>
      </c>
      <c r="E236" s="84">
        <v>10</v>
      </c>
      <c r="F236" s="84">
        <v>10</v>
      </c>
    </row>
    <row r="237" spans="1:6" x14ac:dyDescent="0.3">
      <c r="A237" s="88" t="s">
        <v>137</v>
      </c>
      <c r="B237" s="84">
        <v>10</v>
      </c>
      <c r="C237" s="84">
        <v>8</v>
      </c>
      <c r="D237" s="84">
        <v>8</v>
      </c>
      <c r="E237" s="84">
        <v>0</v>
      </c>
      <c r="F237" s="84">
        <v>5</v>
      </c>
    </row>
    <row r="238" spans="1:6" x14ac:dyDescent="0.3">
      <c r="A238" s="88" t="s">
        <v>126</v>
      </c>
      <c r="B238" s="84">
        <v>10</v>
      </c>
      <c r="C238" s="84">
        <v>10</v>
      </c>
      <c r="D238" s="84">
        <v>8</v>
      </c>
      <c r="E238" s="84">
        <v>0</v>
      </c>
      <c r="F238" s="84">
        <v>5</v>
      </c>
    </row>
    <row r="239" spans="1:6" x14ac:dyDescent="0.3">
      <c r="A239" s="88" t="s">
        <v>139</v>
      </c>
      <c r="B239" s="84">
        <v>10</v>
      </c>
      <c r="C239" s="84">
        <v>5</v>
      </c>
      <c r="D239" s="84">
        <v>8</v>
      </c>
      <c r="E239" s="84">
        <v>0</v>
      </c>
      <c r="F239" s="84">
        <v>10</v>
      </c>
    </row>
    <row r="240" spans="1:6" x14ac:dyDescent="0.3">
      <c r="A240" s="83" t="s">
        <v>140</v>
      </c>
      <c r="B240" s="84">
        <v>160</v>
      </c>
      <c r="C240" s="84">
        <v>87</v>
      </c>
      <c r="D240" s="84">
        <v>80</v>
      </c>
      <c r="E240" s="84">
        <v>15</v>
      </c>
      <c r="F240" s="84">
        <v>65</v>
      </c>
    </row>
    <row r="241" spans="1:6" x14ac:dyDescent="0.3">
      <c r="A241" s="88" t="s">
        <v>142</v>
      </c>
      <c r="B241" s="84">
        <v>10</v>
      </c>
      <c r="C241" s="84">
        <v>3</v>
      </c>
      <c r="D241" s="84">
        <v>5</v>
      </c>
      <c r="E241" s="84">
        <v>3</v>
      </c>
      <c r="F241" s="84">
        <v>5</v>
      </c>
    </row>
    <row r="242" spans="1:6" x14ac:dyDescent="0.3">
      <c r="A242" s="88" t="s">
        <v>144</v>
      </c>
      <c r="B242" s="84">
        <v>10</v>
      </c>
      <c r="C242" s="84">
        <v>3</v>
      </c>
      <c r="D242" s="84">
        <v>8</v>
      </c>
      <c r="E242" s="84">
        <v>3</v>
      </c>
      <c r="F242" s="84">
        <v>5</v>
      </c>
    </row>
    <row r="243" spans="1:6" x14ac:dyDescent="0.3">
      <c r="A243" s="88" t="s">
        <v>145</v>
      </c>
      <c r="B243" s="84">
        <v>10</v>
      </c>
      <c r="C243" s="84">
        <v>10</v>
      </c>
      <c r="D243" s="84">
        <v>5</v>
      </c>
      <c r="E243" s="84">
        <v>0</v>
      </c>
      <c r="F243" s="84">
        <v>5</v>
      </c>
    </row>
    <row r="244" spans="1:6" x14ac:dyDescent="0.3">
      <c r="A244" s="88" t="s">
        <v>146</v>
      </c>
      <c r="B244" s="84">
        <v>10</v>
      </c>
      <c r="C244" s="84">
        <v>10</v>
      </c>
      <c r="D244" s="84">
        <v>5</v>
      </c>
      <c r="E244" s="84">
        <v>0</v>
      </c>
      <c r="F244" s="84">
        <v>0</v>
      </c>
    </row>
    <row r="245" spans="1:6" x14ac:dyDescent="0.3">
      <c r="A245" s="88" t="s">
        <v>147</v>
      </c>
      <c r="B245" s="84">
        <v>10</v>
      </c>
      <c r="C245" s="84">
        <v>5</v>
      </c>
      <c r="D245" s="84">
        <v>0</v>
      </c>
      <c r="E245" s="84">
        <v>0</v>
      </c>
      <c r="F245" s="84">
        <v>0</v>
      </c>
    </row>
    <row r="246" spans="1:6" x14ac:dyDescent="0.3">
      <c r="A246" s="88" t="s">
        <v>156</v>
      </c>
      <c r="B246" s="84">
        <v>10</v>
      </c>
      <c r="C246" s="84">
        <v>3</v>
      </c>
      <c r="D246" s="84">
        <v>8</v>
      </c>
      <c r="E246" s="84">
        <v>3</v>
      </c>
      <c r="F246" s="84">
        <v>5</v>
      </c>
    </row>
    <row r="247" spans="1:6" x14ac:dyDescent="0.3">
      <c r="A247" s="88" t="s">
        <v>150</v>
      </c>
      <c r="B247" s="84">
        <v>10</v>
      </c>
      <c r="C247" s="84">
        <v>3</v>
      </c>
      <c r="D247" s="84">
        <v>5</v>
      </c>
      <c r="E247" s="84">
        <v>3</v>
      </c>
      <c r="F247" s="84">
        <v>10</v>
      </c>
    </row>
    <row r="248" spans="1:6" x14ac:dyDescent="0.3">
      <c r="A248" s="88" t="s">
        <v>157</v>
      </c>
      <c r="B248" s="84">
        <v>10</v>
      </c>
      <c r="C248" s="84">
        <v>5</v>
      </c>
      <c r="D248" s="84">
        <v>8</v>
      </c>
      <c r="E248" s="84">
        <v>0</v>
      </c>
      <c r="F248" s="84">
        <v>0</v>
      </c>
    </row>
    <row r="249" spans="1:6" x14ac:dyDescent="0.3">
      <c r="A249" s="88" t="s">
        <v>158</v>
      </c>
      <c r="B249" s="84">
        <v>10</v>
      </c>
      <c r="C249" s="84">
        <v>5</v>
      </c>
      <c r="D249" s="84">
        <v>5</v>
      </c>
      <c r="E249" s="84">
        <v>0</v>
      </c>
      <c r="F249" s="84">
        <v>10</v>
      </c>
    </row>
    <row r="250" spans="1:6" x14ac:dyDescent="0.3">
      <c r="A250" s="88" t="s">
        <v>151</v>
      </c>
      <c r="B250" s="84">
        <v>10</v>
      </c>
      <c r="C250" s="84">
        <v>3</v>
      </c>
      <c r="D250" s="84">
        <v>0</v>
      </c>
      <c r="E250" s="84">
        <v>0</v>
      </c>
      <c r="F250" s="84">
        <v>10</v>
      </c>
    </row>
    <row r="251" spans="1:6" x14ac:dyDescent="0.3">
      <c r="A251" s="88" t="s">
        <v>148</v>
      </c>
      <c r="B251" s="84">
        <v>10</v>
      </c>
      <c r="C251" s="84">
        <v>5</v>
      </c>
      <c r="D251" s="84">
        <v>8</v>
      </c>
      <c r="E251" s="84">
        <v>0</v>
      </c>
      <c r="F251" s="84">
        <v>10</v>
      </c>
    </row>
    <row r="252" spans="1:6" x14ac:dyDescent="0.3">
      <c r="A252" s="88" t="s">
        <v>152</v>
      </c>
      <c r="B252" s="84">
        <v>10</v>
      </c>
      <c r="C252" s="84">
        <v>8</v>
      </c>
      <c r="D252" s="84">
        <v>5</v>
      </c>
      <c r="E252" s="84">
        <v>0</v>
      </c>
      <c r="F252" s="84">
        <v>0</v>
      </c>
    </row>
    <row r="253" spans="1:6" x14ac:dyDescent="0.3">
      <c r="A253" s="88" t="s">
        <v>149</v>
      </c>
      <c r="B253" s="84">
        <v>10</v>
      </c>
      <c r="C253" s="84">
        <v>8</v>
      </c>
      <c r="D253" s="84">
        <v>8</v>
      </c>
      <c r="E253" s="84">
        <v>0</v>
      </c>
      <c r="F253" s="84">
        <v>0</v>
      </c>
    </row>
    <row r="254" spans="1:6" x14ac:dyDescent="0.3">
      <c r="A254" s="88" t="s">
        <v>153</v>
      </c>
      <c r="B254" s="84">
        <v>10</v>
      </c>
      <c r="C254" s="84">
        <v>10</v>
      </c>
      <c r="D254" s="84">
        <v>5</v>
      </c>
      <c r="E254" s="84">
        <v>0</v>
      </c>
      <c r="F254" s="84">
        <v>0</v>
      </c>
    </row>
    <row r="255" spans="1:6" x14ac:dyDescent="0.3">
      <c r="A255" s="88" t="s">
        <v>154</v>
      </c>
      <c r="B255" s="84">
        <v>10</v>
      </c>
      <c r="C255" s="84">
        <v>3</v>
      </c>
      <c r="D255" s="84">
        <v>0</v>
      </c>
      <c r="E255" s="84">
        <v>3</v>
      </c>
      <c r="F255" s="84">
        <v>5</v>
      </c>
    </row>
    <row r="256" spans="1:6" x14ac:dyDescent="0.3">
      <c r="A256" s="88" t="s">
        <v>159</v>
      </c>
      <c r="B256" s="84">
        <v>10</v>
      </c>
      <c r="C256" s="84">
        <v>3</v>
      </c>
      <c r="D256" s="84">
        <v>5</v>
      </c>
      <c r="E256" s="84">
        <v>0</v>
      </c>
      <c r="F256" s="84">
        <v>0</v>
      </c>
    </row>
    <row r="257" spans="1:6" x14ac:dyDescent="0.3">
      <c r="A257" s="83" t="s">
        <v>242</v>
      </c>
      <c r="B257" s="84">
        <v>211</v>
      </c>
      <c r="C257" s="84">
        <v>151</v>
      </c>
      <c r="D257" s="84">
        <v>164</v>
      </c>
      <c r="E257" s="84">
        <v>15</v>
      </c>
      <c r="F257" s="84">
        <v>70</v>
      </c>
    </row>
    <row r="258" spans="1:6" x14ac:dyDescent="0.3">
      <c r="A258" s="88" t="s">
        <v>244</v>
      </c>
      <c r="B258" s="84">
        <v>10</v>
      </c>
      <c r="C258" s="84">
        <v>8</v>
      </c>
      <c r="D258" s="84">
        <v>5</v>
      </c>
      <c r="E258" s="84">
        <v>0</v>
      </c>
      <c r="F258" s="84">
        <v>0</v>
      </c>
    </row>
    <row r="259" spans="1:6" x14ac:dyDescent="0.3">
      <c r="A259" s="88" t="s">
        <v>245</v>
      </c>
      <c r="B259" s="84">
        <v>10</v>
      </c>
      <c r="C259" s="84">
        <v>8</v>
      </c>
      <c r="D259" s="84">
        <v>8</v>
      </c>
      <c r="E259" s="84">
        <v>0</v>
      </c>
      <c r="F259" s="84">
        <v>0</v>
      </c>
    </row>
    <row r="260" spans="1:6" x14ac:dyDescent="0.3">
      <c r="A260" s="88" t="s">
        <v>260</v>
      </c>
      <c r="B260" s="84">
        <v>10</v>
      </c>
      <c r="C260" s="84">
        <v>5</v>
      </c>
      <c r="D260" s="84">
        <v>8</v>
      </c>
      <c r="E260" s="84">
        <v>0</v>
      </c>
      <c r="F260" s="84">
        <v>10</v>
      </c>
    </row>
    <row r="261" spans="1:6" x14ac:dyDescent="0.3">
      <c r="A261" s="88" t="s">
        <v>251</v>
      </c>
      <c r="B261" s="84">
        <v>10</v>
      </c>
      <c r="C261" s="84">
        <v>8</v>
      </c>
      <c r="D261" s="84">
        <v>5</v>
      </c>
      <c r="E261" s="84">
        <v>0</v>
      </c>
      <c r="F261" s="84">
        <v>0</v>
      </c>
    </row>
    <row r="262" spans="1:6" x14ac:dyDescent="0.3">
      <c r="A262" s="88" t="s">
        <v>261</v>
      </c>
      <c r="B262" s="84">
        <v>10</v>
      </c>
      <c r="C262" s="84">
        <v>5</v>
      </c>
      <c r="D262" s="84">
        <v>5</v>
      </c>
      <c r="E262" s="84">
        <v>0</v>
      </c>
      <c r="F262" s="84">
        <v>10</v>
      </c>
    </row>
    <row r="263" spans="1:6" x14ac:dyDescent="0.3">
      <c r="A263" s="88" t="s">
        <v>252</v>
      </c>
      <c r="B263" s="84">
        <v>10</v>
      </c>
      <c r="C263" s="84">
        <v>5</v>
      </c>
      <c r="D263" s="84">
        <v>5</v>
      </c>
      <c r="E263" s="84">
        <v>0</v>
      </c>
      <c r="F263" s="84">
        <v>5</v>
      </c>
    </row>
    <row r="264" spans="1:6" x14ac:dyDescent="0.3">
      <c r="A264" s="88" t="s">
        <v>246</v>
      </c>
      <c r="B264" s="84">
        <v>10</v>
      </c>
      <c r="C264" s="84">
        <v>10</v>
      </c>
      <c r="D264" s="84">
        <v>8</v>
      </c>
      <c r="E264" s="84">
        <v>0</v>
      </c>
      <c r="F264" s="84">
        <v>0</v>
      </c>
    </row>
    <row r="265" spans="1:6" x14ac:dyDescent="0.3">
      <c r="A265" s="88" t="s">
        <v>255</v>
      </c>
      <c r="B265" s="84">
        <v>10</v>
      </c>
      <c r="C265" s="84">
        <v>5</v>
      </c>
      <c r="D265" s="84">
        <v>8</v>
      </c>
      <c r="E265" s="84">
        <v>5</v>
      </c>
      <c r="F265" s="84">
        <v>0</v>
      </c>
    </row>
    <row r="266" spans="1:6" x14ac:dyDescent="0.3">
      <c r="A266" s="88" t="s">
        <v>249</v>
      </c>
      <c r="B266" s="84">
        <v>10</v>
      </c>
      <c r="C266" s="84">
        <v>5</v>
      </c>
      <c r="D266" s="84">
        <v>8</v>
      </c>
      <c r="E266" s="84">
        <v>0</v>
      </c>
      <c r="F266" s="84">
        <v>10</v>
      </c>
    </row>
    <row r="267" spans="1:6" x14ac:dyDescent="0.3">
      <c r="A267" s="88" t="s">
        <v>253</v>
      </c>
      <c r="B267" s="84">
        <v>5</v>
      </c>
      <c r="C267" s="84">
        <v>8</v>
      </c>
      <c r="D267" s="84">
        <v>8</v>
      </c>
      <c r="E267" s="84">
        <v>0</v>
      </c>
      <c r="F267" s="84">
        <v>0</v>
      </c>
    </row>
    <row r="268" spans="1:6" x14ac:dyDescent="0.3">
      <c r="A268" s="88" t="s">
        <v>247</v>
      </c>
      <c r="B268" s="84">
        <v>10</v>
      </c>
      <c r="C268" s="84">
        <v>8</v>
      </c>
      <c r="D268" s="84">
        <v>8</v>
      </c>
      <c r="E268" s="84">
        <v>0</v>
      </c>
      <c r="F268" s="84">
        <v>0</v>
      </c>
    </row>
    <row r="269" spans="1:6" x14ac:dyDescent="0.3">
      <c r="A269" s="88" t="s">
        <v>248</v>
      </c>
      <c r="B269" s="84">
        <v>8</v>
      </c>
      <c r="C269" s="84">
        <v>10</v>
      </c>
      <c r="D269" s="84">
        <v>8</v>
      </c>
      <c r="E269" s="84">
        <v>0</v>
      </c>
      <c r="F269" s="84">
        <v>0</v>
      </c>
    </row>
    <row r="270" spans="1:6" x14ac:dyDescent="0.3">
      <c r="A270" s="88" t="s">
        <v>264</v>
      </c>
      <c r="B270" s="84">
        <v>10</v>
      </c>
      <c r="C270" s="84">
        <v>8</v>
      </c>
      <c r="D270" s="84">
        <v>8</v>
      </c>
      <c r="E270" s="84">
        <v>0</v>
      </c>
      <c r="F270" s="84">
        <v>0</v>
      </c>
    </row>
    <row r="271" spans="1:6" x14ac:dyDescent="0.3">
      <c r="A271" s="88" t="s">
        <v>256</v>
      </c>
      <c r="B271" s="84">
        <v>10</v>
      </c>
      <c r="C271" s="84">
        <v>5</v>
      </c>
      <c r="D271" s="84">
        <v>8</v>
      </c>
      <c r="E271" s="84">
        <v>0</v>
      </c>
      <c r="F271" s="84">
        <v>0</v>
      </c>
    </row>
    <row r="272" spans="1:6" x14ac:dyDescent="0.3">
      <c r="A272" s="88" t="s">
        <v>257</v>
      </c>
      <c r="B272" s="84">
        <v>5</v>
      </c>
      <c r="C272" s="84">
        <v>10</v>
      </c>
      <c r="D272" s="84">
        <v>8</v>
      </c>
      <c r="E272" s="84">
        <v>0</v>
      </c>
      <c r="F272" s="84">
        <v>0</v>
      </c>
    </row>
    <row r="273" spans="1:6" x14ac:dyDescent="0.3">
      <c r="A273" s="88" t="s">
        <v>250</v>
      </c>
      <c r="B273" s="84">
        <v>10</v>
      </c>
      <c r="C273" s="84">
        <v>5</v>
      </c>
      <c r="D273" s="84">
        <v>5</v>
      </c>
      <c r="E273" s="84">
        <v>0</v>
      </c>
      <c r="F273" s="84">
        <v>10</v>
      </c>
    </row>
    <row r="274" spans="1:6" x14ac:dyDescent="0.3">
      <c r="A274" s="88" t="s">
        <v>265</v>
      </c>
      <c r="B274" s="84">
        <v>3</v>
      </c>
      <c r="C274" s="84">
        <v>3</v>
      </c>
      <c r="D274" s="84">
        <v>8</v>
      </c>
      <c r="E274" s="84">
        <v>0</v>
      </c>
      <c r="F274" s="84">
        <v>0</v>
      </c>
    </row>
    <row r="275" spans="1:6" x14ac:dyDescent="0.3">
      <c r="A275" s="88" t="s">
        <v>258</v>
      </c>
      <c r="B275" s="84">
        <v>10</v>
      </c>
      <c r="C275" s="84">
        <v>8</v>
      </c>
      <c r="D275" s="84">
        <v>8</v>
      </c>
      <c r="E275" s="84">
        <v>0</v>
      </c>
      <c r="F275" s="84">
        <v>0</v>
      </c>
    </row>
    <row r="276" spans="1:6" x14ac:dyDescent="0.3">
      <c r="A276" s="88" t="s">
        <v>266</v>
      </c>
      <c r="B276" s="84">
        <v>10</v>
      </c>
      <c r="C276" s="84">
        <v>8</v>
      </c>
      <c r="D276" s="84">
        <v>8</v>
      </c>
      <c r="E276" s="84">
        <v>0</v>
      </c>
      <c r="F276" s="84">
        <v>0</v>
      </c>
    </row>
    <row r="277" spans="1:6" x14ac:dyDescent="0.3">
      <c r="A277" s="88" t="s">
        <v>267</v>
      </c>
      <c r="B277" s="84">
        <v>10</v>
      </c>
      <c r="C277" s="84">
        <v>3</v>
      </c>
      <c r="D277" s="84">
        <v>8</v>
      </c>
      <c r="E277" s="84">
        <v>0</v>
      </c>
      <c r="F277" s="84">
        <v>10</v>
      </c>
    </row>
    <row r="278" spans="1:6" x14ac:dyDescent="0.3">
      <c r="A278" s="88" t="s">
        <v>262</v>
      </c>
      <c r="B278" s="84">
        <v>10</v>
      </c>
      <c r="C278" s="84">
        <v>5</v>
      </c>
      <c r="D278" s="84">
        <v>3</v>
      </c>
      <c r="E278" s="84">
        <v>0</v>
      </c>
      <c r="F278" s="84">
        <v>10</v>
      </c>
    </row>
    <row r="279" spans="1:6" x14ac:dyDescent="0.3">
      <c r="A279" s="88" t="s">
        <v>263</v>
      </c>
      <c r="B279" s="84">
        <v>10</v>
      </c>
      <c r="C279" s="84">
        <v>8</v>
      </c>
      <c r="D279" s="84">
        <v>8</v>
      </c>
      <c r="E279" s="84">
        <v>0</v>
      </c>
      <c r="F279" s="84">
        <v>0</v>
      </c>
    </row>
    <row r="280" spans="1:6" x14ac:dyDescent="0.3">
      <c r="A280" s="88" t="s">
        <v>268</v>
      </c>
      <c r="B280" s="84">
        <v>10</v>
      </c>
      <c r="C280" s="84">
        <v>3</v>
      </c>
      <c r="D280" s="84">
        <v>8</v>
      </c>
      <c r="E280" s="84">
        <v>10</v>
      </c>
      <c r="F280" s="84">
        <v>5</v>
      </c>
    </row>
    <row r="281" spans="1:6" x14ac:dyDescent="0.3">
      <c r="A281" s="83" t="s">
        <v>462</v>
      </c>
      <c r="B281" s="84">
        <v>2353</v>
      </c>
      <c r="C281" s="84">
        <v>1531</v>
      </c>
      <c r="D281" s="84">
        <v>1846</v>
      </c>
      <c r="E281" s="84">
        <v>310</v>
      </c>
      <c r="F281" s="84">
        <v>1045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5"/>
  <sheetViews>
    <sheetView topLeftCell="A43" workbookViewId="0">
      <selection activeCell="G53" sqref="G53"/>
    </sheetView>
  </sheetViews>
  <sheetFormatPr baseColWidth="10" defaultRowHeight="18.75" x14ac:dyDescent="0.3"/>
  <cols>
    <col min="1" max="1" width="26.5" customWidth="1"/>
    <col min="2" max="6" width="0" hidden="1" customWidth="1"/>
  </cols>
  <sheetData>
    <row r="1" spans="1:7" x14ac:dyDescent="0.3">
      <c r="A1" s="154" t="s">
        <v>478</v>
      </c>
      <c r="B1" s="154"/>
      <c r="C1" s="154"/>
      <c r="D1" s="154"/>
      <c r="E1" s="154"/>
      <c r="F1" s="154"/>
      <c r="G1" s="154"/>
    </row>
    <row r="3" spans="1:7" ht="38.25" x14ac:dyDescent="0.3">
      <c r="A3" s="91" t="s">
        <v>476</v>
      </c>
      <c r="B3" s="91" t="s">
        <v>446</v>
      </c>
      <c r="C3" s="91" t="s">
        <v>378</v>
      </c>
      <c r="D3" s="91" t="s">
        <v>447</v>
      </c>
      <c r="E3" s="91" t="s">
        <v>449</v>
      </c>
      <c r="F3" s="91" t="s">
        <v>418</v>
      </c>
      <c r="G3" s="92" t="s">
        <v>484</v>
      </c>
    </row>
    <row r="4" spans="1:7" x14ac:dyDescent="0.3">
      <c r="A4" s="100" t="s">
        <v>37</v>
      </c>
      <c r="B4" s="94">
        <v>10</v>
      </c>
      <c r="C4" s="94">
        <v>10</v>
      </c>
      <c r="D4" s="94">
        <v>8</v>
      </c>
      <c r="E4" s="94">
        <v>3</v>
      </c>
      <c r="F4" s="94">
        <v>10</v>
      </c>
      <c r="G4" s="101">
        <v>1</v>
      </c>
    </row>
    <row r="5" spans="1:7" x14ac:dyDescent="0.3">
      <c r="A5" s="100" t="s">
        <v>55</v>
      </c>
      <c r="B5" s="94">
        <v>10</v>
      </c>
      <c r="C5" s="94">
        <v>3</v>
      </c>
      <c r="D5" s="94">
        <v>8</v>
      </c>
      <c r="E5" s="94">
        <v>10</v>
      </c>
      <c r="F5" s="94">
        <v>10</v>
      </c>
      <c r="G5" s="101" t="s">
        <v>485</v>
      </c>
    </row>
    <row r="6" spans="1:7" x14ac:dyDescent="0.3">
      <c r="A6" s="100" t="s">
        <v>77</v>
      </c>
      <c r="B6" s="94">
        <v>10</v>
      </c>
      <c r="C6" s="94">
        <v>3</v>
      </c>
      <c r="D6" s="94">
        <v>8</v>
      </c>
      <c r="E6" s="94">
        <v>10</v>
      </c>
      <c r="F6" s="94">
        <v>10</v>
      </c>
      <c r="G6" s="101" t="s">
        <v>486</v>
      </c>
    </row>
    <row r="7" spans="1:7" x14ac:dyDescent="0.3">
      <c r="A7" s="100" t="s">
        <v>83</v>
      </c>
      <c r="B7" s="94">
        <v>10</v>
      </c>
      <c r="C7" s="94">
        <v>3</v>
      </c>
      <c r="D7" s="94">
        <v>8</v>
      </c>
      <c r="E7" s="94">
        <v>10</v>
      </c>
      <c r="F7" s="94">
        <v>10</v>
      </c>
      <c r="G7" s="95"/>
    </row>
    <row r="8" spans="1:7" x14ac:dyDescent="0.3">
      <c r="A8" s="100" t="s">
        <v>85</v>
      </c>
      <c r="B8" s="94">
        <v>10</v>
      </c>
      <c r="C8" s="94">
        <v>3</v>
      </c>
      <c r="D8" s="94">
        <v>8</v>
      </c>
      <c r="E8" s="94">
        <v>10</v>
      </c>
      <c r="F8" s="94">
        <v>10</v>
      </c>
      <c r="G8" s="95"/>
    </row>
    <row r="9" spans="1:7" x14ac:dyDescent="0.3">
      <c r="A9" s="100" t="s">
        <v>102</v>
      </c>
      <c r="B9" s="94">
        <v>10</v>
      </c>
      <c r="C9" s="94">
        <v>3</v>
      </c>
      <c r="D9" s="94">
        <v>8</v>
      </c>
      <c r="E9" s="94">
        <v>10</v>
      </c>
      <c r="F9" s="94">
        <v>10</v>
      </c>
      <c r="G9" s="95"/>
    </row>
    <row r="10" spans="1:7" x14ac:dyDescent="0.3">
      <c r="A10" s="100" t="s">
        <v>40</v>
      </c>
      <c r="B10" s="94">
        <v>10</v>
      </c>
      <c r="C10" s="94">
        <v>10</v>
      </c>
      <c r="D10" s="94">
        <v>8</v>
      </c>
      <c r="E10" s="94">
        <v>0</v>
      </c>
      <c r="F10" s="94">
        <v>10</v>
      </c>
      <c r="G10" s="95"/>
    </row>
    <row r="11" spans="1:7" x14ac:dyDescent="0.3">
      <c r="A11" s="100" t="s">
        <v>50</v>
      </c>
      <c r="B11" s="94">
        <v>10</v>
      </c>
      <c r="C11" s="94">
        <v>3</v>
      </c>
      <c r="D11" s="94">
        <v>5</v>
      </c>
      <c r="E11" s="94">
        <v>10</v>
      </c>
      <c r="F11" s="94">
        <v>10</v>
      </c>
      <c r="G11" s="95"/>
    </row>
    <row r="12" spans="1:7" x14ac:dyDescent="0.3">
      <c r="A12" s="100" t="s">
        <v>138</v>
      </c>
      <c r="B12" s="94">
        <v>10</v>
      </c>
      <c r="C12" s="94">
        <v>3</v>
      </c>
      <c r="D12" s="94">
        <v>5</v>
      </c>
      <c r="E12" s="94">
        <v>10</v>
      </c>
      <c r="F12" s="94">
        <v>10</v>
      </c>
      <c r="G12" s="95"/>
    </row>
    <row r="13" spans="1:7" x14ac:dyDescent="0.3">
      <c r="A13" s="100" t="s">
        <v>136</v>
      </c>
      <c r="B13" s="94">
        <v>8</v>
      </c>
      <c r="C13" s="94">
        <v>3</v>
      </c>
      <c r="D13" s="94">
        <v>8</v>
      </c>
      <c r="E13" s="94">
        <v>8</v>
      </c>
      <c r="F13" s="94">
        <v>10</v>
      </c>
      <c r="G13" s="95"/>
    </row>
    <row r="14" spans="1:7" x14ac:dyDescent="0.3">
      <c r="A14" s="100" t="s">
        <v>59</v>
      </c>
      <c r="B14" s="94">
        <v>10</v>
      </c>
      <c r="C14" s="94">
        <v>3</v>
      </c>
      <c r="D14" s="94">
        <v>8</v>
      </c>
      <c r="E14" s="94">
        <v>10</v>
      </c>
      <c r="F14" s="94">
        <v>5</v>
      </c>
      <c r="G14" s="95"/>
    </row>
    <row r="15" spans="1:7" x14ac:dyDescent="0.3">
      <c r="A15" s="100" t="s">
        <v>80</v>
      </c>
      <c r="B15" s="94">
        <v>10</v>
      </c>
      <c r="C15" s="94">
        <v>3</v>
      </c>
      <c r="D15" s="94">
        <v>8</v>
      </c>
      <c r="E15" s="94">
        <v>10</v>
      </c>
      <c r="F15" s="94">
        <v>5</v>
      </c>
      <c r="G15" s="95"/>
    </row>
    <row r="16" spans="1:7" x14ac:dyDescent="0.3">
      <c r="A16" s="100" t="s">
        <v>220</v>
      </c>
      <c r="B16" s="94">
        <v>10</v>
      </c>
      <c r="C16" s="94">
        <v>5</v>
      </c>
      <c r="D16" s="94">
        <v>8</v>
      </c>
      <c r="E16" s="94">
        <v>3</v>
      </c>
      <c r="F16" s="94">
        <v>10</v>
      </c>
      <c r="G16" s="95"/>
    </row>
    <row r="17" spans="1:7" x14ac:dyDescent="0.3">
      <c r="A17" s="100" t="s">
        <v>233</v>
      </c>
      <c r="B17" s="94">
        <v>10</v>
      </c>
      <c r="C17" s="94">
        <v>8</v>
      </c>
      <c r="D17" s="94">
        <v>8</v>
      </c>
      <c r="E17" s="94">
        <v>0</v>
      </c>
      <c r="F17" s="94">
        <v>10</v>
      </c>
      <c r="G17" s="95"/>
    </row>
    <row r="18" spans="1:7" x14ac:dyDescent="0.3">
      <c r="A18" s="100" t="s">
        <v>82</v>
      </c>
      <c r="B18" s="94">
        <v>10</v>
      </c>
      <c r="C18" s="94">
        <v>3</v>
      </c>
      <c r="D18" s="94">
        <v>8</v>
      </c>
      <c r="E18" s="94">
        <v>5</v>
      </c>
      <c r="F18" s="94">
        <v>10</v>
      </c>
      <c r="G18" s="95"/>
    </row>
    <row r="19" spans="1:7" x14ac:dyDescent="0.3">
      <c r="A19" s="100" t="s">
        <v>99</v>
      </c>
      <c r="B19" s="94">
        <v>10</v>
      </c>
      <c r="C19" s="94">
        <v>3</v>
      </c>
      <c r="D19" s="94">
        <v>8</v>
      </c>
      <c r="E19" s="94">
        <v>10</v>
      </c>
      <c r="F19" s="94">
        <v>5</v>
      </c>
      <c r="G19" s="95"/>
    </row>
    <row r="20" spans="1:7" x14ac:dyDescent="0.3">
      <c r="A20" s="100" t="s">
        <v>104</v>
      </c>
      <c r="B20" s="94">
        <v>10</v>
      </c>
      <c r="C20" s="94">
        <v>3</v>
      </c>
      <c r="D20" s="94">
        <v>8</v>
      </c>
      <c r="E20" s="94">
        <v>10</v>
      </c>
      <c r="F20" s="94">
        <v>5</v>
      </c>
      <c r="G20" s="95"/>
    </row>
    <row r="21" spans="1:7" x14ac:dyDescent="0.3">
      <c r="A21" s="100" t="s">
        <v>268</v>
      </c>
      <c r="B21" s="94">
        <v>10</v>
      </c>
      <c r="C21" s="94">
        <v>3</v>
      </c>
      <c r="D21" s="94">
        <v>8</v>
      </c>
      <c r="E21" s="94">
        <v>10</v>
      </c>
      <c r="F21" s="94">
        <v>5</v>
      </c>
      <c r="G21" s="95"/>
    </row>
    <row r="22" spans="1:7" x14ac:dyDescent="0.3">
      <c r="A22" s="100" t="s">
        <v>53</v>
      </c>
      <c r="B22" s="94">
        <v>10</v>
      </c>
      <c r="C22" s="94">
        <v>3</v>
      </c>
      <c r="D22" s="94">
        <v>8</v>
      </c>
      <c r="E22" s="94">
        <v>3</v>
      </c>
      <c r="F22" s="94">
        <v>10</v>
      </c>
      <c r="G22" s="95"/>
    </row>
    <row r="23" spans="1:7" x14ac:dyDescent="0.3">
      <c r="A23" s="100" t="s">
        <v>67</v>
      </c>
      <c r="B23" s="94">
        <v>10</v>
      </c>
      <c r="C23" s="94">
        <v>3</v>
      </c>
      <c r="D23" s="94">
        <v>8</v>
      </c>
      <c r="E23" s="94">
        <v>3</v>
      </c>
      <c r="F23" s="94">
        <v>10</v>
      </c>
      <c r="G23" s="95"/>
    </row>
    <row r="24" spans="1:7" x14ac:dyDescent="0.3">
      <c r="A24" s="100" t="s">
        <v>174</v>
      </c>
      <c r="B24" s="94">
        <v>10</v>
      </c>
      <c r="C24" s="94">
        <v>3</v>
      </c>
      <c r="D24" s="94">
        <v>8</v>
      </c>
      <c r="E24" s="94">
        <v>3</v>
      </c>
      <c r="F24" s="94">
        <v>10</v>
      </c>
      <c r="G24" s="95"/>
    </row>
    <row r="25" spans="1:7" x14ac:dyDescent="0.3">
      <c r="A25" s="100" t="s">
        <v>75</v>
      </c>
      <c r="B25" s="94">
        <v>10</v>
      </c>
      <c r="C25" s="94">
        <v>3</v>
      </c>
      <c r="D25" s="94">
        <v>8</v>
      </c>
      <c r="E25" s="94">
        <v>3</v>
      </c>
      <c r="F25" s="94">
        <v>10</v>
      </c>
      <c r="G25" s="95"/>
    </row>
    <row r="26" spans="1:7" x14ac:dyDescent="0.3">
      <c r="A26" s="100" t="s">
        <v>95</v>
      </c>
      <c r="B26" s="94">
        <v>10</v>
      </c>
      <c r="C26" s="94">
        <v>3</v>
      </c>
      <c r="D26" s="94">
        <v>8</v>
      </c>
      <c r="E26" s="94">
        <v>8</v>
      </c>
      <c r="F26" s="94">
        <v>5</v>
      </c>
      <c r="G26" s="95"/>
    </row>
    <row r="27" spans="1:7" x14ac:dyDescent="0.3">
      <c r="A27" s="100" t="s">
        <v>97</v>
      </c>
      <c r="B27" s="94">
        <v>10</v>
      </c>
      <c r="C27" s="94">
        <v>3</v>
      </c>
      <c r="D27" s="94">
        <v>8</v>
      </c>
      <c r="E27" s="94">
        <v>3</v>
      </c>
      <c r="F27" s="94">
        <v>10</v>
      </c>
      <c r="G27" s="95"/>
    </row>
    <row r="28" spans="1:7" x14ac:dyDescent="0.3">
      <c r="A28" s="100" t="s">
        <v>47</v>
      </c>
      <c r="B28" s="94">
        <v>10</v>
      </c>
      <c r="C28" s="94">
        <v>5</v>
      </c>
      <c r="D28" s="94">
        <v>8</v>
      </c>
      <c r="E28" s="94">
        <v>0</v>
      </c>
      <c r="F28" s="94">
        <v>10</v>
      </c>
      <c r="G28" s="95"/>
    </row>
    <row r="29" spans="1:7" x14ac:dyDescent="0.3">
      <c r="A29" s="100" t="s">
        <v>56</v>
      </c>
      <c r="B29" s="94">
        <v>10</v>
      </c>
      <c r="C29" s="94">
        <v>5</v>
      </c>
      <c r="D29" s="94">
        <v>8</v>
      </c>
      <c r="E29" s="94">
        <v>0</v>
      </c>
      <c r="F29" s="94">
        <v>10</v>
      </c>
      <c r="G29" s="95"/>
    </row>
    <row r="30" spans="1:7" x14ac:dyDescent="0.3">
      <c r="A30" s="100" t="s">
        <v>62</v>
      </c>
      <c r="B30" s="94">
        <v>10</v>
      </c>
      <c r="C30" s="94">
        <v>5</v>
      </c>
      <c r="D30" s="94">
        <v>8</v>
      </c>
      <c r="E30" s="94">
        <v>0</v>
      </c>
      <c r="F30" s="94">
        <v>10</v>
      </c>
      <c r="G30" s="95"/>
    </row>
    <row r="31" spans="1:7" x14ac:dyDescent="0.3">
      <c r="A31" s="100" t="s">
        <v>63</v>
      </c>
      <c r="B31" s="94">
        <v>10</v>
      </c>
      <c r="C31" s="94">
        <v>5</v>
      </c>
      <c r="D31" s="94">
        <v>8</v>
      </c>
      <c r="E31" s="94">
        <v>0</v>
      </c>
      <c r="F31" s="94">
        <v>10</v>
      </c>
      <c r="G31" s="95"/>
    </row>
    <row r="32" spans="1:7" x14ac:dyDescent="0.3">
      <c r="A32" s="100" t="s">
        <v>304</v>
      </c>
      <c r="B32" s="94">
        <v>10</v>
      </c>
      <c r="C32" s="94">
        <v>10</v>
      </c>
      <c r="D32" s="94">
        <v>8</v>
      </c>
      <c r="E32" s="94">
        <v>0</v>
      </c>
      <c r="F32" s="94">
        <v>5</v>
      </c>
      <c r="G32" s="95"/>
    </row>
    <row r="33" spans="1:7" x14ac:dyDescent="0.3">
      <c r="A33" s="100" t="s">
        <v>163</v>
      </c>
      <c r="B33" s="94">
        <v>10</v>
      </c>
      <c r="C33" s="94">
        <v>5</v>
      </c>
      <c r="D33" s="94">
        <v>8</v>
      </c>
      <c r="E33" s="94">
        <v>0</v>
      </c>
      <c r="F33" s="94">
        <v>10</v>
      </c>
      <c r="G33" s="95"/>
    </row>
    <row r="34" spans="1:7" x14ac:dyDescent="0.3">
      <c r="A34" s="100" t="s">
        <v>173</v>
      </c>
      <c r="B34" s="94">
        <v>10</v>
      </c>
      <c r="C34" s="94">
        <v>5</v>
      </c>
      <c r="D34" s="94">
        <v>8</v>
      </c>
      <c r="E34" s="94">
        <v>0</v>
      </c>
      <c r="F34" s="94">
        <v>10</v>
      </c>
      <c r="G34" s="95"/>
    </row>
    <row r="35" spans="1:7" x14ac:dyDescent="0.3">
      <c r="A35" s="100" t="s">
        <v>177</v>
      </c>
      <c r="B35" s="94">
        <v>10</v>
      </c>
      <c r="C35" s="94">
        <v>8</v>
      </c>
      <c r="D35" s="94">
        <v>5</v>
      </c>
      <c r="E35" s="94">
        <v>0</v>
      </c>
      <c r="F35" s="94">
        <v>10</v>
      </c>
      <c r="G35" s="95"/>
    </row>
    <row r="36" spans="1:7" x14ac:dyDescent="0.3">
      <c r="A36" s="100" t="s">
        <v>178</v>
      </c>
      <c r="B36" s="94">
        <v>10</v>
      </c>
      <c r="C36" s="94">
        <v>5</v>
      </c>
      <c r="D36" s="94">
        <v>8</v>
      </c>
      <c r="E36" s="94">
        <v>0</v>
      </c>
      <c r="F36" s="94">
        <v>10</v>
      </c>
      <c r="G36" s="95"/>
    </row>
    <row r="37" spans="1:7" x14ac:dyDescent="0.3">
      <c r="A37" s="100" t="s">
        <v>190</v>
      </c>
      <c r="B37" s="94">
        <v>10</v>
      </c>
      <c r="C37" s="94">
        <v>5</v>
      </c>
      <c r="D37" s="94">
        <v>8</v>
      </c>
      <c r="E37" s="94">
        <v>0</v>
      </c>
      <c r="F37" s="94">
        <v>10</v>
      </c>
      <c r="G37" s="95"/>
    </row>
    <row r="38" spans="1:7" x14ac:dyDescent="0.3">
      <c r="A38" s="100" t="s">
        <v>196</v>
      </c>
      <c r="B38" s="94">
        <v>10</v>
      </c>
      <c r="C38" s="94">
        <v>5</v>
      </c>
      <c r="D38" s="94">
        <v>8</v>
      </c>
      <c r="E38" s="94">
        <v>0</v>
      </c>
      <c r="F38" s="94">
        <v>10</v>
      </c>
      <c r="G38" s="95"/>
    </row>
    <row r="39" spans="1:7" x14ac:dyDescent="0.3">
      <c r="A39" s="100" t="s">
        <v>222</v>
      </c>
      <c r="B39" s="94">
        <v>10</v>
      </c>
      <c r="C39" s="94">
        <v>5</v>
      </c>
      <c r="D39" s="94">
        <v>8</v>
      </c>
      <c r="E39" s="94">
        <v>0</v>
      </c>
      <c r="F39" s="94">
        <v>10</v>
      </c>
      <c r="G39" s="95"/>
    </row>
    <row r="40" spans="1:7" x14ac:dyDescent="0.3">
      <c r="A40" s="100" t="s">
        <v>238</v>
      </c>
      <c r="B40" s="94">
        <v>10</v>
      </c>
      <c r="C40" s="94">
        <v>3</v>
      </c>
      <c r="D40" s="94">
        <v>5</v>
      </c>
      <c r="E40" s="94">
        <v>10</v>
      </c>
      <c r="F40" s="94">
        <v>5</v>
      </c>
      <c r="G40" s="95"/>
    </row>
    <row r="41" spans="1:7" x14ac:dyDescent="0.3">
      <c r="A41" s="100" t="s">
        <v>234</v>
      </c>
      <c r="B41" s="94">
        <v>10</v>
      </c>
      <c r="C41" s="94">
        <v>5</v>
      </c>
      <c r="D41" s="94">
        <v>8</v>
      </c>
      <c r="E41" s="94">
        <v>0</v>
      </c>
      <c r="F41" s="94">
        <v>10</v>
      </c>
      <c r="G41" s="95"/>
    </row>
    <row r="42" spans="1:7" x14ac:dyDescent="0.3">
      <c r="A42" s="100" t="s">
        <v>89</v>
      </c>
      <c r="B42" s="94">
        <v>10</v>
      </c>
      <c r="C42" s="94">
        <v>3</v>
      </c>
      <c r="D42" s="94">
        <v>5</v>
      </c>
      <c r="E42" s="94">
        <v>10</v>
      </c>
      <c r="F42" s="94">
        <v>5</v>
      </c>
      <c r="G42" s="95"/>
    </row>
    <row r="43" spans="1:7" x14ac:dyDescent="0.3">
      <c r="A43" s="100" t="s">
        <v>342</v>
      </c>
      <c r="B43" s="94">
        <v>10</v>
      </c>
      <c r="C43" s="94">
        <v>5</v>
      </c>
      <c r="D43" s="94">
        <v>8</v>
      </c>
      <c r="E43" s="94">
        <v>0</v>
      </c>
      <c r="F43" s="94">
        <v>10</v>
      </c>
      <c r="G43" s="95"/>
    </row>
    <row r="44" spans="1:7" x14ac:dyDescent="0.3">
      <c r="A44" s="100" t="s">
        <v>337</v>
      </c>
      <c r="B44" s="94">
        <v>10</v>
      </c>
      <c r="C44" s="94">
        <v>5</v>
      </c>
      <c r="D44" s="94">
        <v>8</v>
      </c>
      <c r="E44" s="94">
        <v>0</v>
      </c>
      <c r="F44" s="94">
        <v>10</v>
      </c>
      <c r="G44" s="95"/>
    </row>
    <row r="45" spans="1:7" x14ac:dyDescent="0.3">
      <c r="A45" s="100" t="s">
        <v>339</v>
      </c>
      <c r="B45" s="94">
        <v>10</v>
      </c>
      <c r="C45" s="94">
        <v>5</v>
      </c>
      <c r="D45" s="94">
        <v>8</v>
      </c>
      <c r="E45" s="94">
        <v>0</v>
      </c>
      <c r="F45" s="94">
        <v>10</v>
      </c>
      <c r="G45" s="95"/>
    </row>
    <row r="46" spans="1:7" x14ac:dyDescent="0.3">
      <c r="A46" s="100" t="s">
        <v>126</v>
      </c>
      <c r="B46" s="94">
        <v>10</v>
      </c>
      <c r="C46" s="94">
        <v>10</v>
      </c>
      <c r="D46" s="94">
        <v>8</v>
      </c>
      <c r="E46" s="94">
        <v>0</v>
      </c>
      <c r="F46" s="94">
        <v>5</v>
      </c>
      <c r="G46" s="95"/>
    </row>
    <row r="47" spans="1:7" x14ac:dyDescent="0.3">
      <c r="A47" s="100" t="s">
        <v>139</v>
      </c>
      <c r="B47" s="94">
        <v>10</v>
      </c>
      <c r="C47" s="94">
        <v>5</v>
      </c>
      <c r="D47" s="94">
        <v>8</v>
      </c>
      <c r="E47" s="94">
        <v>0</v>
      </c>
      <c r="F47" s="94">
        <v>10</v>
      </c>
      <c r="G47" s="95"/>
    </row>
    <row r="48" spans="1:7" x14ac:dyDescent="0.3">
      <c r="A48" s="100" t="s">
        <v>148</v>
      </c>
      <c r="B48" s="94">
        <v>10</v>
      </c>
      <c r="C48" s="94">
        <v>5</v>
      </c>
      <c r="D48" s="94">
        <v>8</v>
      </c>
      <c r="E48" s="94">
        <v>0</v>
      </c>
      <c r="F48" s="94">
        <v>10</v>
      </c>
      <c r="G48" s="95"/>
    </row>
    <row r="49" spans="1:7" x14ac:dyDescent="0.3">
      <c r="A49" s="100" t="s">
        <v>260</v>
      </c>
      <c r="B49" s="94">
        <v>10</v>
      </c>
      <c r="C49" s="94">
        <v>5</v>
      </c>
      <c r="D49" s="94">
        <v>8</v>
      </c>
      <c r="E49" s="94">
        <v>0</v>
      </c>
      <c r="F49" s="94">
        <v>10</v>
      </c>
      <c r="G49" s="95"/>
    </row>
    <row r="50" spans="1:7" x14ac:dyDescent="0.3">
      <c r="A50" s="100" t="s">
        <v>249</v>
      </c>
      <c r="B50" s="94">
        <v>10</v>
      </c>
      <c r="C50" s="94">
        <v>5</v>
      </c>
      <c r="D50" s="94">
        <v>8</v>
      </c>
      <c r="E50" s="94">
        <v>0</v>
      </c>
      <c r="F50" s="94">
        <v>10</v>
      </c>
      <c r="G50" s="95"/>
    </row>
    <row r="51" spans="1:7" x14ac:dyDescent="0.3">
      <c r="A51" s="100" t="s">
        <v>117</v>
      </c>
      <c r="B51" s="94">
        <v>10</v>
      </c>
      <c r="C51" s="94">
        <v>5</v>
      </c>
      <c r="D51" s="94">
        <v>8</v>
      </c>
      <c r="E51" s="94">
        <v>3</v>
      </c>
      <c r="F51" s="94">
        <v>5</v>
      </c>
      <c r="G51" s="96">
        <v>2</v>
      </c>
    </row>
    <row r="52" spans="1:7" x14ac:dyDescent="0.3">
      <c r="A52" s="100" t="s">
        <v>273</v>
      </c>
      <c r="B52" s="94">
        <v>10</v>
      </c>
      <c r="C52" s="94">
        <v>8</v>
      </c>
      <c r="D52" s="94">
        <v>5</v>
      </c>
      <c r="E52" s="94">
        <v>8</v>
      </c>
      <c r="F52" s="94">
        <v>0</v>
      </c>
      <c r="G52" s="96" t="s">
        <v>486</v>
      </c>
    </row>
    <row r="53" spans="1:7" x14ac:dyDescent="0.3">
      <c r="A53" s="100" t="s">
        <v>288</v>
      </c>
      <c r="B53" s="94">
        <v>10</v>
      </c>
      <c r="C53" s="94">
        <v>3</v>
      </c>
      <c r="D53" s="94">
        <v>5</v>
      </c>
      <c r="E53" s="94">
        <v>3</v>
      </c>
      <c r="F53" s="94">
        <v>10</v>
      </c>
      <c r="G53" s="96" t="s">
        <v>487</v>
      </c>
    </row>
    <row r="54" spans="1:7" x14ac:dyDescent="0.3">
      <c r="A54" s="100" t="s">
        <v>293</v>
      </c>
      <c r="B54" s="94">
        <v>10</v>
      </c>
      <c r="C54" s="94">
        <v>3</v>
      </c>
      <c r="D54" s="94">
        <v>8</v>
      </c>
      <c r="E54" s="94">
        <v>0</v>
      </c>
      <c r="F54" s="94">
        <v>10</v>
      </c>
      <c r="G54" s="96"/>
    </row>
    <row r="55" spans="1:7" x14ac:dyDescent="0.3">
      <c r="A55" s="100" t="s">
        <v>286</v>
      </c>
      <c r="B55" s="94">
        <v>10</v>
      </c>
      <c r="C55" s="94">
        <v>8</v>
      </c>
      <c r="D55" s="94">
        <v>8</v>
      </c>
      <c r="E55" s="94">
        <v>0</v>
      </c>
      <c r="F55" s="94">
        <v>5</v>
      </c>
      <c r="G55" s="96"/>
    </row>
    <row r="56" spans="1:7" x14ac:dyDescent="0.3">
      <c r="A56" s="100" t="s">
        <v>292</v>
      </c>
      <c r="B56" s="94">
        <v>10</v>
      </c>
      <c r="C56" s="94">
        <v>8</v>
      </c>
      <c r="D56" s="94">
        <v>8</v>
      </c>
      <c r="E56" s="94">
        <v>0</v>
      </c>
      <c r="F56" s="94">
        <v>5</v>
      </c>
      <c r="G56" s="96"/>
    </row>
    <row r="57" spans="1:7" x14ac:dyDescent="0.3">
      <c r="A57" s="100" t="s">
        <v>60</v>
      </c>
      <c r="B57" s="94">
        <v>10</v>
      </c>
      <c r="C57" s="94">
        <v>3</v>
      </c>
      <c r="D57" s="94">
        <v>8</v>
      </c>
      <c r="E57" s="94">
        <v>0</v>
      </c>
      <c r="F57" s="94">
        <v>10</v>
      </c>
      <c r="G57" s="96"/>
    </row>
    <row r="58" spans="1:7" x14ac:dyDescent="0.3">
      <c r="A58" s="100" t="s">
        <v>61</v>
      </c>
      <c r="B58" s="94">
        <v>10</v>
      </c>
      <c r="C58" s="94">
        <v>3</v>
      </c>
      <c r="D58" s="94">
        <v>8</v>
      </c>
      <c r="E58" s="94">
        <v>0</v>
      </c>
      <c r="F58" s="94">
        <v>10</v>
      </c>
      <c r="G58" s="96"/>
    </row>
    <row r="59" spans="1:7" x14ac:dyDescent="0.3">
      <c r="A59" s="100" t="s">
        <v>49</v>
      </c>
      <c r="B59" s="94">
        <v>10</v>
      </c>
      <c r="C59" s="94">
        <v>3</v>
      </c>
      <c r="D59" s="94">
        <v>8</v>
      </c>
      <c r="E59" s="94">
        <v>0</v>
      </c>
      <c r="F59" s="94">
        <v>10</v>
      </c>
      <c r="G59" s="96"/>
    </row>
    <row r="60" spans="1:7" x14ac:dyDescent="0.3">
      <c r="A60" s="100" t="s">
        <v>51</v>
      </c>
      <c r="B60" s="94">
        <v>10</v>
      </c>
      <c r="C60" s="94">
        <v>3</v>
      </c>
      <c r="D60" s="94">
        <v>8</v>
      </c>
      <c r="E60" s="94">
        <v>0</v>
      </c>
      <c r="F60" s="94">
        <v>10</v>
      </c>
      <c r="G60" s="96"/>
    </row>
    <row r="61" spans="1:7" x14ac:dyDescent="0.3">
      <c r="A61" s="100" t="s">
        <v>314</v>
      </c>
      <c r="B61" s="94">
        <v>10</v>
      </c>
      <c r="C61" s="94">
        <v>8</v>
      </c>
      <c r="D61" s="94">
        <v>8</v>
      </c>
      <c r="E61" s="94">
        <v>0</v>
      </c>
      <c r="F61" s="94">
        <v>5</v>
      </c>
      <c r="G61" s="96"/>
    </row>
    <row r="62" spans="1:7" x14ac:dyDescent="0.3">
      <c r="A62" s="100" t="s">
        <v>330</v>
      </c>
      <c r="B62" s="94">
        <v>10</v>
      </c>
      <c r="C62" s="94">
        <v>3</v>
      </c>
      <c r="D62" s="94">
        <v>5</v>
      </c>
      <c r="E62" s="94">
        <v>8</v>
      </c>
      <c r="F62" s="94">
        <v>5</v>
      </c>
      <c r="G62" s="96"/>
    </row>
    <row r="63" spans="1:7" x14ac:dyDescent="0.3">
      <c r="A63" s="100" t="s">
        <v>180</v>
      </c>
      <c r="B63" s="94">
        <v>8</v>
      </c>
      <c r="C63" s="94">
        <v>5</v>
      </c>
      <c r="D63" s="94">
        <v>8</v>
      </c>
      <c r="E63" s="94">
        <v>0</v>
      </c>
      <c r="F63" s="94">
        <v>10</v>
      </c>
      <c r="G63" s="96"/>
    </row>
    <row r="64" spans="1:7" x14ac:dyDescent="0.3">
      <c r="A64" s="100" t="s">
        <v>181</v>
      </c>
      <c r="B64" s="94">
        <v>10</v>
      </c>
      <c r="C64" s="94">
        <v>3</v>
      </c>
      <c r="D64" s="94">
        <v>8</v>
      </c>
      <c r="E64" s="94">
        <v>0</v>
      </c>
      <c r="F64" s="94">
        <v>10</v>
      </c>
      <c r="G64" s="96"/>
    </row>
    <row r="65" spans="1:7" x14ac:dyDescent="0.3">
      <c r="A65" s="100" t="s">
        <v>168</v>
      </c>
      <c r="B65" s="94">
        <v>10</v>
      </c>
      <c r="C65" s="94">
        <v>5</v>
      </c>
      <c r="D65" s="94">
        <v>8</v>
      </c>
      <c r="E65" s="94">
        <v>3</v>
      </c>
      <c r="F65" s="94">
        <v>5</v>
      </c>
      <c r="G65" s="96"/>
    </row>
    <row r="66" spans="1:7" x14ac:dyDescent="0.3">
      <c r="A66" s="100" t="s">
        <v>171</v>
      </c>
      <c r="B66" s="94">
        <v>10</v>
      </c>
      <c r="C66" s="94">
        <v>3</v>
      </c>
      <c r="D66" s="94">
        <v>8</v>
      </c>
      <c r="E66" s="94">
        <v>0</v>
      </c>
      <c r="F66" s="94">
        <v>10</v>
      </c>
      <c r="G66" s="96"/>
    </row>
    <row r="67" spans="1:7" x14ac:dyDescent="0.3">
      <c r="A67" s="100" t="s">
        <v>191</v>
      </c>
      <c r="B67" s="94">
        <v>10</v>
      </c>
      <c r="C67" s="94">
        <v>3</v>
      </c>
      <c r="D67" s="94">
        <v>8</v>
      </c>
      <c r="E67" s="94">
        <v>0</v>
      </c>
      <c r="F67" s="94">
        <v>10</v>
      </c>
      <c r="G67" s="96"/>
    </row>
    <row r="68" spans="1:7" x14ac:dyDescent="0.3">
      <c r="A68" s="100" t="s">
        <v>213</v>
      </c>
      <c r="B68" s="94">
        <v>10</v>
      </c>
      <c r="C68" s="94">
        <v>3</v>
      </c>
      <c r="D68" s="94">
        <v>5</v>
      </c>
      <c r="E68" s="94">
        <v>3</v>
      </c>
      <c r="F68" s="94">
        <v>10</v>
      </c>
      <c r="G68" s="96"/>
    </row>
    <row r="69" spans="1:7" x14ac:dyDescent="0.3">
      <c r="A69" s="100" t="s">
        <v>232</v>
      </c>
      <c r="B69" s="94">
        <v>10</v>
      </c>
      <c r="C69" s="94">
        <v>3</v>
      </c>
      <c r="D69" s="94">
        <v>8</v>
      </c>
      <c r="E69" s="94">
        <v>0</v>
      </c>
      <c r="F69" s="94">
        <v>10</v>
      </c>
      <c r="G69" s="96"/>
    </row>
    <row r="70" spans="1:7" x14ac:dyDescent="0.3">
      <c r="A70" s="100" t="s">
        <v>221</v>
      </c>
      <c r="B70" s="94">
        <v>8</v>
      </c>
      <c r="C70" s="94">
        <v>5</v>
      </c>
      <c r="D70" s="94">
        <v>8</v>
      </c>
      <c r="E70" s="94">
        <v>0</v>
      </c>
      <c r="F70" s="94">
        <v>10</v>
      </c>
      <c r="G70" s="96"/>
    </row>
    <row r="71" spans="1:7" x14ac:dyDescent="0.3">
      <c r="A71" s="100" t="s">
        <v>96</v>
      </c>
      <c r="B71" s="94">
        <v>10</v>
      </c>
      <c r="C71" s="94">
        <v>3</v>
      </c>
      <c r="D71" s="94">
        <v>8</v>
      </c>
      <c r="E71" s="94">
        <v>0</v>
      </c>
      <c r="F71" s="94">
        <v>10</v>
      </c>
      <c r="G71" s="96"/>
    </row>
    <row r="72" spans="1:7" x14ac:dyDescent="0.3">
      <c r="A72" s="100" t="s">
        <v>124</v>
      </c>
      <c r="B72" s="94">
        <v>10</v>
      </c>
      <c r="C72" s="94">
        <v>5</v>
      </c>
      <c r="D72" s="94">
        <v>8</v>
      </c>
      <c r="E72" s="94">
        <v>3</v>
      </c>
      <c r="F72" s="94">
        <v>5</v>
      </c>
      <c r="G72" s="96"/>
    </row>
    <row r="73" spans="1:7" x14ac:dyDescent="0.3">
      <c r="A73" s="100" t="s">
        <v>132</v>
      </c>
      <c r="B73" s="94">
        <v>10</v>
      </c>
      <c r="C73" s="94">
        <v>5</v>
      </c>
      <c r="D73" s="94">
        <v>8</v>
      </c>
      <c r="E73" s="94">
        <v>3</v>
      </c>
      <c r="F73" s="94">
        <v>5</v>
      </c>
      <c r="G73" s="96"/>
    </row>
    <row r="74" spans="1:7" x14ac:dyDescent="0.3">
      <c r="A74" s="100" t="s">
        <v>137</v>
      </c>
      <c r="B74" s="94">
        <v>10</v>
      </c>
      <c r="C74" s="94">
        <v>8</v>
      </c>
      <c r="D74" s="94">
        <v>8</v>
      </c>
      <c r="E74" s="94">
        <v>0</v>
      </c>
      <c r="F74" s="94">
        <v>5</v>
      </c>
      <c r="G74" s="96"/>
    </row>
    <row r="75" spans="1:7" x14ac:dyDescent="0.3">
      <c r="A75" s="100" t="s">
        <v>150</v>
      </c>
      <c r="B75" s="94">
        <v>10</v>
      </c>
      <c r="C75" s="94">
        <v>3</v>
      </c>
      <c r="D75" s="94">
        <v>5</v>
      </c>
      <c r="E75" s="94">
        <v>3</v>
      </c>
      <c r="F75" s="94">
        <v>10</v>
      </c>
      <c r="G75" s="96"/>
    </row>
    <row r="76" spans="1:7" x14ac:dyDescent="0.3">
      <c r="A76" s="100" t="s">
        <v>267</v>
      </c>
      <c r="B76" s="94">
        <v>10</v>
      </c>
      <c r="C76" s="94">
        <v>3</v>
      </c>
      <c r="D76" s="94">
        <v>8</v>
      </c>
      <c r="E76" s="94">
        <v>0</v>
      </c>
      <c r="F76" s="94">
        <v>10</v>
      </c>
      <c r="G76" s="96"/>
    </row>
    <row r="77" spans="1:7" x14ac:dyDescent="0.3">
      <c r="A77" s="100" t="s">
        <v>107</v>
      </c>
      <c r="B77" s="94">
        <v>10</v>
      </c>
      <c r="C77" s="94">
        <v>5</v>
      </c>
      <c r="D77" s="94">
        <v>5</v>
      </c>
      <c r="E77" s="94">
        <v>10</v>
      </c>
      <c r="F77" s="94">
        <v>0</v>
      </c>
      <c r="G77" s="96"/>
    </row>
    <row r="78" spans="1:7" x14ac:dyDescent="0.3">
      <c r="A78" s="100" t="s">
        <v>338</v>
      </c>
      <c r="B78" s="94">
        <v>10</v>
      </c>
      <c r="C78" s="94">
        <v>5</v>
      </c>
      <c r="D78" s="94">
        <v>5</v>
      </c>
      <c r="E78" s="94">
        <v>5</v>
      </c>
      <c r="F78" s="94">
        <v>5</v>
      </c>
      <c r="G78" s="96"/>
    </row>
    <row r="79" spans="1:7" x14ac:dyDescent="0.3">
      <c r="A79" s="100" t="s">
        <v>145</v>
      </c>
      <c r="B79" s="94">
        <v>10</v>
      </c>
      <c r="C79" s="94">
        <v>10</v>
      </c>
      <c r="D79" s="94">
        <v>5</v>
      </c>
      <c r="E79" s="94">
        <v>0</v>
      </c>
      <c r="F79" s="94">
        <v>5</v>
      </c>
      <c r="G79" s="96"/>
    </row>
    <row r="80" spans="1:7" x14ac:dyDescent="0.3">
      <c r="A80" s="100" t="s">
        <v>158</v>
      </c>
      <c r="B80" s="94">
        <v>10</v>
      </c>
      <c r="C80" s="94">
        <v>5</v>
      </c>
      <c r="D80" s="94">
        <v>5</v>
      </c>
      <c r="E80" s="94">
        <v>0</v>
      </c>
      <c r="F80" s="94">
        <v>10</v>
      </c>
      <c r="G80" s="96"/>
    </row>
    <row r="81" spans="1:7" x14ac:dyDescent="0.3">
      <c r="A81" s="100" t="s">
        <v>261</v>
      </c>
      <c r="B81" s="94">
        <v>10</v>
      </c>
      <c r="C81" s="94">
        <v>5</v>
      </c>
      <c r="D81" s="94">
        <v>5</v>
      </c>
      <c r="E81" s="94">
        <v>0</v>
      </c>
      <c r="F81" s="94">
        <v>10</v>
      </c>
      <c r="G81" s="96"/>
    </row>
    <row r="82" spans="1:7" x14ac:dyDescent="0.3">
      <c r="A82" s="100" t="s">
        <v>250</v>
      </c>
      <c r="B82" s="94">
        <v>10</v>
      </c>
      <c r="C82" s="94">
        <v>5</v>
      </c>
      <c r="D82" s="94">
        <v>5</v>
      </c>
      <c r="E82" s="94">
        <v>0</v>
      </c>
      <c r="F82" s="94">
        <v>10</v>
      </c>
      <c r="G82" s="96"/>
    </row>
    <row r="83" spans="1:7" x14ac:dyDescent="0.3">
      <c r="A83" s="100" t="s">
        <v>112</v>
      </c>
      <c r="B83" s="94">
        <v>10</v>
      </c>
      <c r="C83" s="94">
        <v>3</v>
      </c>
      <c r="D83" s="94">
        <v>8</v>
      </c>
      <c r="E83" s="94">
        <v>3</v>
      </c>
      <c r="F83" s="94">
        <v>5</v>
      </c>
      <c r="G83" s="96"/>
    </row>
    <row r="84" spans="1:7" x14ac:dyDescent="0.3">
      <c r="A84" s="100" t="s">
        <v>120</v>
      </c>
      <c r="B84" s="94">
        <v>10</v>
      </c>
      <c r="C84" s="94">
        <v>8</v>
      </c>
      <c r="D84" s="94">
        <v>8</v>
      </c>
      <c r="E84" s="94">
        <v>3</v>
      </c>
      <c r="F84" s="94">
        <v>0</v>
      </c>
      <c r="G84" s="96"/>
    </row>
    <row r="85" spans="1:7" x14ac:dyDescent="0.3">
      <c r="A85" s="100" t="s">
        <v>110</v>
      </c>
      <c r="B85" s="94">
        <v>10</v>
      </c>
      <c r="C85" s="94">
        <v>8</v>
      </c>
      <c r="D85" s="94">
        <v>8</v>
      </c>
      <c r="E85" s="94">
        <v>3</v>
      </c>
      <c r="F85" s="94">
        <v>0</v>
      </c>
      <c r="G85" s="96"/>
    </row>
    <row r="86" spans="1:7" x14ac:dyDescent="0.3">
      <c r="A86" s="100" t="s">
        <v>308</v>
      </c>
      <c r="B86" s="94">
        <v>10</v>
      </c>
      <c r="C86" s="94">
        <v>3</v>
      </c>
      <c r="D86" s="94">
        <v>8</v>
      </c>
      <c r="E86" s="94">
        <v>3</v>
      </c>
      <c r="F86" s="94">
        <v>5</v>
      </c>
      <c r="G86" s="96"/>
    </row>
    <row r="87" spans="1:7" x14ac:dyDescent="0.3">
      <c r="A87" s="100" t="s">
        <v>312</v>
      </c>
      <c r="B87" s="94">
        <v>10</v>
      </c>
      <c r="C87" s="94">
        <v>3</v>
      </c>
      <c r="D87" s="94">
        <v>8</v>
      </c>
      <c r="E87" s="94">
        <v>3</v>
      </c>
      <c r="F87" s="94">
        <v>5</v>
      </c>
      <c r="G87" s="96"/>
    </row>
    <row r="88" spans="1:7" x14ac:dyDescent="0.3">
      <c r="A88" s="100" t="s">
        <v>169</v>
      </c>
      <c r="B88" s="94">
        <v>8</v>
      </c>
      <c r="C88" s="94">
        <v>3</v>
      </c>
      <c r="D88" s="94">
        <v>8</v>
      </c>
      <c r="E88" s="94">
        <v>0</v>
      </c>
      <c r="F88" s="94">
        <v>10</v>
      </c>
      <c r="G88" s="96"/>
    </row>
    <row r="89" spans="1:7" x14ac:dyDescent="0.3">
      <c r="A89" s="100" t="s">
        <v>185</v>
      </c>
      <c r="B89" s="94">
        <v>10</v>
      </c>
      <c r="C89" s="94">
        <v>3</v>
      </c>
      <c r="D89" s="94">
        <v>8</v>
      </c>
      <c r="E89" s="94">
        <v>3</v>
      </c>
      <c r="F89" s="94">
        <v>5</v>
      </c>
      <c r="G89" s="96"/>
    </row>
    <row r="90" spans="1:7" x14ac:dyDescent="0.3">
      <c r="A90" s="100" t="s">
        <v>241</v>
      </c>
      <c r="B90" s="94">
        <v>3</v>
      </c>
      <c r="C90" s="94">
        <v>8</v>
      </c>
      <c r="D90" s="94">
        <v>8</v>
      </c>
      <c r="E90" s="94">
        <v>0</v>
      </c>
      <c r="F90" s="94">
        <v>10</v>
      </c>
      <c r="G90" s="96"/>
    </row>
    <row r="91" spans="1:7" x14ac:dyDescent="0.3">
      <c r="A91" s="100" t="s">
        <v>237</v>
      </c>
      <c r="B91" s="94">
        <v>8</v>
      </c>
      <c r="C91" s="94">
        <v>3</v>
      </c>
      <c r="D91" s="94">
        <v>8</v>
      </c>
      <c r="E91" s="94">
        <v>0</v>
      </c>
      <c r="F91" s="94">
        <v>10</v>
      </c>
      <c r="G91" s="96"/>
    </row>
    <row r="92" spans="1:7" x14ac:dyDescent="0.3">
      <c r="A92" s="100" t="s">
        <v>73</v>
      </c>
      <c r="B92" s="94">
        <v>10</v>
      </c>
      <c r="C92" s="94">
        <v>3</v>
      </c>
      <c r="D92" s="94">
        <v>8</v>
      </c>
      <c r="E92" s="94">
        <v>3</v>
      </c>
      <c r="F92" s="94">
        <v>5</v>
      </c>
      <c r="G92" s="96"/>
    </row>
    <row r="93" spans="1:7" x14ac:dyDescent="0.3">
      <c r="A93" s="100" t="s">
        <v>332</v>
      </c>
      <c r="B93" s="94">
        <v>10</v>
      </c>
      <c r="C93" s="94">
        <v>8</v>
      </c>
      <c r="D93" s="94">
        <v>8</v>
      </c>
      <c r="E93" s="94">
        <v>3</v>
      </c>
      <c r="F93" s="94">
        <v>0</v>
      </c>
      <c r="G93" s="96"/>
    </row>
    <row r="94" spans="1:7" x14ac:dyDescent="0.3">
      <c r="A94" s="100" t="s">
        <v>144</v>
      </c>
      <c r="B94" s="94">
        <v>10</v>
      </c>
      <c r="C94" s="94">
        <v>3</v>
      </c>
      <c r="D94" s="94">
        <v>8</v>
      </c>
      <c r="E94" s="94">
        <v>3</v>
      </c>
      <c r="F94" s="94">
        <v>5</v>
      </c>
      <c r="G94" s="96"/>
    </row>
    <row r="95" spans="1:7" x14ac:dyDescent="0.3">
      <c r="A95" s="100" t="s">
        <v>156</v>
      </c>
      <c r="B95" s="94">
        <v>10</v>
      </c>
      <c r="C95" s="94">
        <v>3</v>
      </c>
      <c r="D95" s="94">
        <v>8</v>
      </c>
      <c r="E95" s="94">
        <v>3</v>
      </c>
      <c r="F95" s="94">
        <v>5</v>
      </c>
      <c r="G95" s="96"/>
    </row>
    <row r="96" spans="1:7" x14ac:dyDescent="0.3">
      <c r="A96" s="100" t="s">
        <v>119</v>
      </c>
      <c r="B96" s="94">
        <v>10</v>
      </c>
      <c r="C96" s="94">
        <v>10</v>
      </c>
      <c r="D96" s="94">
        <v>8</v>
      </c>
      <c r="E96" s="94">
        <v>0</v>
      </c>
      <c r="F96" s="94">
        <v>0</v>
      </c>
      <c r="G96" s="96"/>
    </row>
    <row r="97" spans="1:7" x14ac:dyDescent="0.3">
      <c r="A97" s="100" t="s">
        <v>114</v>
      </c>
      <c r="B97" s="94">
        <v>10</v>
      </c>
      <c r="C97" s="94">
        <v>5</v>
      </c>
      <c r="D97" s="94">
        <v>8</v>
      </c>
      <c r="E97" s="94">
        <v>0</v>
      </c>
      <c r="F97" s="94">
        <v>5</v>
      </c>
      <c r="G97" s="96"/>
    </row>
    <row r="98" spans="1:7" x14ac:dyDescent="0.3">
      <c r="A98" s="100" t="s">
        <v>7</v>
      </c>
      <c r="B98" s="94">
        <v>10</v>
      </c>
      <c r="C98" s="94">
        <v>5</v>
      </c>
      <c r="D98" s="94">
        <v>5</v>
      </c>
      <c r="E98" s="94">
        <v>3</v>
      </c>
      <c r="F98" s="94">
        <v>5</v>
      </c>
      <c r="G98" s="96"/>
    </row>
    <row r="99" spans="1:7" x14ac:dyDescent="0.3">
      <c r="A99" s="100" t="s">
        <v>13</v>
      </c>
      <c r="B99" s="94">
        <v>10</v>
      </c>
      <c r="C99" s="94">
        <v>10</v>
      </c>
      <c r="D99" s="94">
        <v>8</v>
      </c>
      <c r="E99" s="94">
        <v>0</v>
      </c>
      <c r="F99" s="94">
        <v>0</v>
      </c>
      <c r="G99" s="96"/>
    </row>
    <row r="100" spans="1:7" x14ac:dyDescent="0.3">
      <c r="A100" s="100" t="s">
        <v>30</v>
      </c>
      <c r="B100" s="94">
        <v>10</v>
      </c>
      <c r="C100" s="94">
        <v>10</v>
      </c>
      <c r="D100" s="94">
        <v>8</v>
      </c>
      <c r="E100" s="94">
        <v>0</v>
      </c>
      <c r="F100" s="94">
        <v>0</v>
      </c>
      <c r="G100" s="96"/>
    </row>
    <row r="101" spans="1:7" x14ac:dyDescent="0.3">
      <c r="A101" s="100" t="s">
        <v>295</v>
      </c>
      <c r="B101" s="94">
        <v>10</v>
      </c>
      <c r="C101" s="94">
        <v>5</v>
      </c>
      <c r="D101" s="94">
        <v>8</v>
      </c>
      <c r="E101" s="94">
        <v>0</v>
      </c>
      <c r="F101" s="94">
        <v>5</v>
      </c>
      <c r="G101" s="96"/>
    </row>
    <row r="102" spans="1:7" x14ac:dyDescent="0.3">
      <c r="A102" s="100" t="s">
        <v>45</v>
      </c>
      <c r="B102" s="94">
        <v>10</v>
      </c>
      <c r="C102" s="94">
        <v>3</v>
      </c>
      <c r="D102" s="94">
        <v>5</v>
      </c>
      <c r="E102" s="94">
        <v>0</v>
      </c>
      <c r="F102" s="94">
        <v>10</v>
      </c>
      <c r="G102" s="96"/>
    </row>
    <row r="103" spans="1:7" x14ac:dyDescent="0.3">
      <c r="A103" s="100" t="s">
        <v>48</v>
      </c>
      <c r="B103" s="94">
        <v>10</v>
      </c>
      <c r="C103" s="94">
        <v>3</v>
      </c>
      <c r="D103" s="94">
        <v>5</v>
      </c>
      <c r="E103" s="94">
        <v>0</v>
      </c>
      <c r="F103" s="94">
        <v>10</v>
      </c>
      <c r="G103" s="96"/>
    </row>
    <row r="104" spans="1:7" x14ac:dyDescent="0.3">
      <c r="A104" s="100" t="s">
        <v>326</v>
      </c>
      <c r="B104" s="94">
        <v>10</v>
      </c>
      <c r="C104" s="94">
        <v>5</v>
      </c>
      <c r="D104" s="94">
        <v>8</v>
      </c>
      <c r="E104" s="94">
        <v>0</v>
      </c>
      <c r="F104" s="94">
        <v>5</v>
      </c>
      <c r="G104" s="96"/>
    </row>
    <row r="105" spans="1:7" x14ac:dyDescent="0.3">
      <c r="A105" s="100" t="s">
        <v>305</v>
      </c>
      <c r="B105" s="94">
        <v>10</v>
      </c>
      <c r="C105" s="94">
        <v>8</v>
      </c>
      <c r="D105" s="94">
        <v>5</v>
      </c>
      <c r="E105" s="94">
        <v>0</v>
      </c>
      <c r="F105" s="94">
        <v>5</v>
      </c>
      <c r="G105" s="96"/>
    </row>
    <row r="106" spans="1:7" x14ac:dyDescent="0.3">
      <c r="A106" s="100" t="s">
        <v>195</v>
      </c>
      <c r="B106" s="94">
        <v>10</v>
      </c>
      <c r="C106" s="94">
        <v>10</v>
      </c>
      <c r="D106" s="94">
        <v>8</v>
      </c>
      <c r="E106" s="94">
        <v>0</v>
      </c>
      <c r="F106" s="94">
        <v>0</v>
      </c>
      <c r="G106" s="96"/>
    </row>
    <row r="107" spans="1:7" x14ac:dyDescent="0.3">
      <c r="A107" s="100" t="s">
        <v>215</v>
      </c>
      <c r="B107" s="94">
        <v>10</v>
      </c>
      <c r="C107" s="94">
        <v>10</v>
      </c>
      <c r="D107" s="94">
        <v>8</v>
      </c>
      <c r="E107" s="94">
        <v>0</v>
      </c>
      <c r="F107" s="94">
        <v>0</v>
      </c>
      <c r="G107" s="96"/>
    </row>
    <row r="108" spans="1:7" x14ac:dyDescent="0.3">
      <c r="A108" s="100" t="s">
        <v>212</v>
      </c>
      <c r="B108" s="94">
        <v>10</v>
      </c>
      <c r="C108" s="94">
        <v>3</v>
      </c>
      <c r="D108" s="94">
        <v>5</v>
      </c>
      <c r="E108" s="94">
        <v>0</v>
      </c>
      <c r="F108" s="94">
        <v>10</v>
      </c>
      <c r="G108" s="96"/>
    </row>
    <row r="109" spans="1:7" x14ac:dyDescent="0.3">
      <c r="A109" s="100" t="s">
        <v>197</v>
      </c>
      <c r="B109" s="94">
        <v>10</v>
      </c>
      <c r="C109" s="94">
        <v>10</v>
      </c>
      <c r="D109" s="94">
        <v>8</v>
      </c>
      <c r="E109" s="94">
        <v>0</v>
      </c>
      <c r="F109" s="94">
        <v>0</v>
      </c>
      <c r="G109" s="96"/>
    </row>
    <row r="110" spans="1:7" x14ac:dyDescent="0.3">
      <c r="A110" s="100" t="s">
        <v>198</v>
      </c>
      <c r="B110" s="94">
        <v>10</v>
      </c>
      <c r="C110" s="94">
        <v>10</v>
      </c>
      <c r="D110" s="94">
        <v>8</v>
      </c>
      <c r="E110" s="94">
        <v>0</v>
      </c>
      <c r="F110" s="94">
        <v>0</v>
      </c>
      <c r="G110" s="96"/>
    </row>
    <row r="111" spans="1:7" x14ac:dyDescent="0.3">
      <c r="A111" s="100" t="s">
        <v>199</v>
      </c>
      <c r="B111" s="94">
        <v>10</v>
      </c>
      <c r="C111" s="94">
        <v>3</v>
      </c>
      <c r="D111" s="94">
        <v>5</v>
      </c>
      <c r="E111" s="94">
        <v>0</v>
      </c>
      <c r="F111" s="94">
        <v>10</v>
      </c>
      <c r="G111" s="96"/>
    </row>
    <row r="112" spans="1:7" x14ac:dyDescent="0.3">
      <c r="A112" s="100" t="s">
        <v>226</v>
      </c>
      <c r="B112" s="94">
        <v>10</v>
      </c>
      <c r="C112" s="94">
        <v>8</v>
      </c>
      <c r="D112" s="94">
        <v>5</v>
      </c>
      <c r="E112" s="94">
        <v>0</v>
      </c>
      <c r="F112" s="94">
        <v>5</v>
      </c>
      <c r="G112" s="96"/>
    </row>
    <row r="113" spans="1:7" x14ac:dyDescent="0.3">
      <c r="A113" s="100" t="s">
        <v>227</v>
      </c>
      <c r="B113" s="94">
        <v>10</v>
      </c>
      <c r="C113" s="94">
        <v>10</v>
      </c>
      <c r="D113" s="94">
        <v>8</v>
      </c>
      <c r="E113" s="94">
        <v>0</v>
      </c>
      <c r="F113" s="94">
        <v>0</v>
      </c>
      <c r="G113" s="96"/>
    </row>
    <row r="114" spans="1:7" x14ac:dyDescent="0.3">
      <c r="A114" s="100" t="s">
        <v>88</v>
      </c>
      <c r="B114" s="94">
        <v>10</v>
      </c>
      <c r="C114" s="94">
        <v>3</v>
      </c>
      <c r="D114" s="94">
        <v>10</v>
      </c>
      <c r="E114" s="94">
        <v>0</v>
      </c>
      <c r="F114" s="94">
        <v>5</v>
      </c>
      <c r="G114" s="96"/>
    </row>
    <row r="115" spans="1:7" x14ac:dyDescent="0.3">
      <c r="A115" s="100" t="s">
        <v>74</v>
      </c>
      <c r="B115" s="94">
        <v>10</v>
      </c>
      <c r="C115" s="94">
        <v>5</v>
      </c>
      <c r="D115" s="94">
        <v>8</v>
      </c>
      <c r="E115" s="94">
        <v>0</v>
      </c>
      <c r="F115" s="94">
        <v>5</v>
      </c>
      <c r="G115" s="96"/>
    </row>
    <row r="116" spans="1:7" x14ac:dyDescent="0.3">
      <c r="A116" s="100" t="s">
        <v>343</v>
      </c>
      <c r="B116" s="94">
        <v>10</v>
      </c>
      <c r="C116" s="94">
        <v>5</v>
      </c>
      <c r="D116" s="94">
        <v>8</v>
      </c>
      <c r="E116" s="94">
        <v>0</v>
      </c>
      <c r="F116" s="94">
        <v>5</v>
      </c>
      <c r="G116" s="96"/>
    </row>
    <row r="117" spans="1:7" x14ac:dyDescent="0.3">
      <c r="A117" s="100" t="s">
        <v>133</v>
      </c>
      <c r="B117" s="94">
        <v>10</v>
      </c>
      <c r="C117" s="94">
        <v>5</v>
      </c>
      <c r="D117" s="94">
        <v>8</v>
      </c>
      <c r="E117" s="94">
        <v>0</v>
      </c>
      <c r="F117" s="94">
        <v>5</v>
      </c>
      <c r="G117" s="96"/>
    </row>
    <row r="118" spans="1:7" x14ac:dyDescent="0.3">
      <c r="A118" s="100" t="s">
        <v>246</v>
      </c>
      <c r="B118" s="94">
        <v>10</v>
      </c>
      <c r="C118" s="94">
        <v>10</v>
      </c>
      <c r="D118" s="94">
        <v>8</v>
      </c>
      <c r="E118" s="94">
        <v>0</v>
      </c>
      <c r="F118" s="94">
        <v>0</v>
      </c>
      <c r="G118" s="96"/>
    </row>
    <row r="119" spans="1:7" x14ac:dyDescent="0.3">
      <c r="A119" s="100" t="s">
        <v>255</v>
      </c>
      <c r="B119" s="94">
        <v>10</v>
      </c>
      <c r="C119" s="94">
        <v>5</v>
      </c>
      <c r="D119" s="94">
        <v>8</v>
      </c>
      <c r="E119" s="94">
        <v>5</v>
      </c>
      <c r="F119" s="94">
        <v>0</v>
      </c>
      <c r="G119" s="96"/>
    </row>
    <row r="120" spans="1:7" x14ac:dyDescent="0.3">
      <c r="A120" s="100" t="s">
        <v>262</v>
      </c>
      <c r="B120" s="94">
        <v>10</v>
      </c>
      <c r="C120" s="94">
        <v>5</v>
      </c>
      <c r="D120" s="94">
        <v>3</v>
      </c>
      <c r="E120" s="94">
        <v>0</v>
      </c>
      <c r="F120" s="94">
        <v>10</v>
      </c>
      <c r="G120" s="96"/>
    </row>
    <row r="121" spans="1:7" x14ac:dyDescent="0.3">
      <c r="A121" s="100" t="s">
        <v>8</v>
      </c>
      <c r="B121" s="94">
        <v>10</v>
      </c>
      <c r="C121" s="94">
        <v>8</v>
      </c>
      <c r="D121" s="94">
        <v>8</v>
      </c>
      <c r="E121" s="94">
        <v>0</v>
      </c>
      <c r="F121" s="94">
        <v>0</v>
      </c>
      <c r="G121" s="96"/>
    </row>
    <row r="122" spans="1:7" x14ac:dyDescent="0.3">
      <c r="A122" s="100" t="s">
        <v>41</v>
      </c>
      <c r="B122" s="94">
        <v>8</v>
      </c>
      <c r="C122" s="94">
        <v>10</v>
      </c>
      <c r="D122" s="94">
        <v>8</v>
      </c>
      <c r="E122" s="94">
        <v>0</v>
      </c>
      <c r="F122" s="94">
        <v>0</v>
      </c>
      <c r="G122" s="96"/>
    </row>
    <row r="123" spans="1:7" x14ac:dyDescent="0.3">
      <c r="A123" s="100" t="s">
        <v>27</v>
      </c>
      <c r="B123" s="94">
        <v>10</v>
      </c>
      <c r="C123" s="94">
        <v>8</v>
      </c>
      <c r="D123" s="94">
        <v>8</v>
      </c>
      <c r="E123" s="94">
        <v>0</v>
      </c>
      <c r="F123" s="94">
        <v>0</v>
      </c>
      <c r="G123" s="96"/>
    </row>
    <row r="124" spans="1:7" x14ac:dyDescent="0.3">
      <c r="A124" s="100" t="s">
        <v>31</v>
      </c>
      <c r="B124" s="94">
        <v>8</v>
      </c>
      <c r="C124" s="94">
        <v>10</v>
      </c>
      <c r="D124" s="94">
        <v>8</v>
      </c>
      <c r="E124" s="94">
        <v>0</v>
      </c>
      <c r="F124" s="94">
        <v>0</v>
      </c>
      <c r="G124" s="96"/>
    </row>
    <row r="125" spans="1:7" x14ac:dyDescent="0.3">
      <c r="A125" s="100" t="s">
        <v>17</v>
      </c>
      <c r="B125" s="94">
        <v>10</v>
      </c>
      <c r="C125" s="94">
        <v>8</v>
      </c>
      <c r="D125" s="94">
        <v>8</v>
      </c>
      <c r="E125" s="94">
        <v>0</v>
      </c>
      <c r="F125" s="94">
        <v>0</v>
      </c>
      <c r="G125" s="96"/>
    </row>
    <row r="126" spans="1:7" x14ac:dyDescent="0.3">
      <c r="A126" s="100" t="s">
        <v>289</v>
      </c>
      <c r="B126" s="94">
        <v>10</v>
      </c>
      <c r="C126" s="94">
        <v>8</v>
      </c>
      <c r="D126" s="94">
        <v>8</v>
      </c>
      <c r="E126" s="94">
        <v>0</v>
      </c>
      <c r="F126" s="94">
        <v>0</v>
      </c>
      <c r="G126" s="96"/>
    </row>
    <row r="127" spans="1:7" x14ac:dyDescent="0.3">
      <c r="A127" s="100" t="s">
        <v>298</v>
      </c>
      <c r="B127" s="94">
        <v>8</v>
      </c>
      <c r="C127" s="94">
        <v>5</v>
      </c>
      <c r="D127" s="94">
        <v>5</v>
      </c>
      <c r="E127" s="94">
        <v>3</v>
      </c>
      <c r="F127" s="94">
        <v>5</v>
      </c>
      <c r="G127" s="96"/>
    </row>
    <row r="128" spans="1:7" x14ac:dyDescent="0.3">
      <c r="A128" s="100" t="s">
        <v>65</v>
      </c>
      <c r="B128" s="94">
        <v>10</v>
      </c>
      <c r="C128" s="94">
        <v>8</v>
      </c>
      <c r="D128" s="94">
        <v>8</v>
      </c>
      <c r="E128" s="94">
        <v>0</v>
      </c>
      <c r="F128" s="94">
        <v>0</v>
      </c>
      <c r="G128" s="96"/>
    </row>
    <row r="129" spans="1:7" x14ac:dyDescent="0.3">
      <c r="A129" s="100" t="s">
        <v>46</v>
      </c>
      <c r="B129" s="94">
        <v>10</v>
      </c>
      <c r="C129" s="94">
        <v>8</v>
      </c>
      <c r="D129" s="94">
        <v>8</v>
      </c>
      <c r="E129" s="94">
        <v>0</v>
      </c>
      <c r="F129" s="94">
        <v>0</v>
      </c>
      <c r="G129" s="96"/>
    </row>
    <row r="130" spans="1:7" x14ac:dyDescent="0.3">
      <c r="A130" s="100" t="s">
        <v>66</v>
      </c>
      <c r="B130" s="94">
        <v>10</v>
      </c>
      <c r="C130" s="94">
        <v>8</v>
      </c>
      <c r="D130" s="94">
        <v>8</v>
      </c>
      <c r="E130" s="94">
        <v>0</v>
      </c>
      <c r="F130" s="94">
        <v>0</v>
      </c>
      <c r="G130" s="96"/>
    </row>
    <row r="131" spans="1:7" x14ac:dyDescent="0.3">
      <c r="A131" s="100" t="s">
        <v>54</v>
      </c>
      <c r="B131" s="94">
        <v>10</v>
      </c>
      <c r="C131" s="94">
        <v>3</v>
      </c>
      <c r="D131" s="94">
        <v>5</v>
      </c>
      <c r="E131" s="94">
        <v>3</v>
      </c>
      <c r="F131" s="94">
        <v>5</v>
      </c>
      <c r="G131" s="96"/>
    </row>
    <row r="132" spans="1:7" x14ac:dyDescent="0.3">
      <c r="A132" s="100" t="s">
        <v>69</v>
      </c>
      <c r="B132" s="94">
        <v>10</v>
      </c>
      <c r="C132" s="94">
        <v>8</v>
      </c>
      <c r="D132" s="94">
        <v>8</v>
      </c>
      <c r="E132" s="94">
        <v>0</v>
      </c>
      <c r="F132" s="94">
        <v>0</v>
      </c>
      <c r="G132" s="96"/>
    </row>
    <row r="133" spans="1:7" x14ac:dyDescent="0.3">
      <c r="A133" s="100" t="s">
        <v>316</v>
      </c>
      <c r="B133" s="94">
        <v>10</v>
      </c>
      <c r="C133" s="94">
        <v>3</v>
      </c>
      <c r="D133" s="94">
        <v>8</v>
      </c>
      <c r="E133" s="94">
        <v>0</v>
      </c>
      <c r="F133" s="94">
        <v>5</v>
      </c>
      <c r="G133" s="96"/>
    </row>
    <row r="134" spans="1:7" x14ac:dyDescent="0.3">
      <c r="A134" s="100" t="s">
        <v>319</v>
      </c>
      <c r="B134" s="94">
        <v>10</v>
      </c>
      <c r="C134" s="94">
        <v>3</v>
      </c>
      <c r="D134" s="94">
        <v>5</v>
      </c>
      <c r="E134" s="94">
        <v>3</v>
      </c>
      <c r="F134" s="94">
        <v>5</v>
      </c>
      <c r="G134" s="96"/>
    </row>
    <row r="135" spans="1:7" x14ac:dyDescent="0.3">
      <c r="A135" s="100" t="s">
        <v>322</v>
      </c>
      <c r="B135" s="94">
        <v>10</v>
      </c>
      <c r="C135" s="94">
        <v>3</v>
      </c>
      <c r="D135" s="94">
        <v>8</v>
      </c>
      <c r="E135" s="94">
        <v>0</v>
      </c>
      <c r="F135" s="94">
        <v>5</v>
      </c>
      <c r="G135" s="96"/>
    </row>
    <row r="136" spans="1:7" x14ac:dyDescent="0.3">
      <c r="A136" s="100" t="s">
        <v>324</v>
      </c>
      <c r="B136" s="94">
        <v>10</v>
      </c>
      <c r="C136" s="94">
        <v>3</v>
      </c>
      <c r="D136" s="94">
        <v>5</v>
      </c>
      <c r="E136" s="94">
        <v>3</v>
      </c>
      <c r="F136" s="94">
        <v>5</v>
      </c>
      <c r="G136" s="96"/>
    </row>
    <row r="137" spans="1:7" x14ac:dyDescent="0.3">
      <c r="A137" s="100" t="s">
        <v>164</v>
      </c>
      <c r="B137" s="94">
        <v>10</v>
      </c>
      <c r="C137" s="94">
        <v>8</v>
      </c>
      <c r="D137" s="94">
        <v>8</v>
      </c>
      <c r="E137" s="94">
        <v>0</v>
      </c>
      <c r="F137" s="94">
        <v>0</v>
      </c>
      <c r="G137" s="96"/>
    </row>
    <row r="138" spans="1:7" x14ac:dyDescent="0.3">
      <c r="A138" s="100" t="s">
        <v>183</v>
      </c>
      <c r="B138" s="94">
        <v>5</v>
      </c>
      <c r="C138" s="94">
        <v>3</v>
      </c>
      <c r="D138" s="94">
        <v>8</v>
      </c>
      <c r="E138" s="94">
        <v>0</v>
      </c>
      <c r="F138" s="94">
        <v>10</v>
      </c>
      <c r="G138" s="96"/>
    </row>
    <row r="139" spans="1:7" x14ac:dyDescent="0.3">
      <c r="A139" s="100" t="s">
        <v>175</v>
      </c>
      <c r="B139" s="94">
        <v>5</v>
      </c>
      <c r="C139" s="94">
        <v>3</v>
      </c>
      <c r="D139" s="94">
        <v>8</v>
      </c>
      <c r="E139" s="94">
        <v>0</v>
      </c>
      <c r="F139" s="94">
        <v>10</v>
      </c>
      <c r="G139" s="96"/>
    </row>
    <row r="140" spans="1:7" x14ac:dyDescent="0.3">
      <c r="A140" s="100" t="s">
        <v>188</v>
      </c>
      <c r="B140" s="94">
        <v>10</v>
      </c>
      <c r="C140" s="94">
        <v>8</v>
      </c>
      <c r="D140" s="94">
        <v>8</v>
      </c>
      <c r="E140" s="94">
        <v>0</v>
      </c>
      <c r="F140" s="94">
        <v>0</v>
      </c>
      <c r="G140" s="96"/>
    </row>
    <row r="141" spans="1:7" x14ac:dyDescent="0.3">
      <c r="A141" s="100" t="s">
        <v>194</v>
      </c>
      <c r="B141" s="94">
        <v>10</v>
      </c>
      <c r="C141" s="94">
        <v>8</v>
      </c>
      <c r="D141" s="94">
        <v>8</v>
      </c>
      <c r="E141" s="94">
        <v>0</v>
      </c>
      <c r="F141" s="94">
        <v>0</v>
      </c>
      <c r="G141" s="96"/>
    </row>
    <row r="142" spans="1:7" x14ac:dyDescent="0.3">
      <c r="A142" s="100" t="s">
        <v>235</v>
      </c>
      <c r="B142" s="94">
        <v>3</v>
      </c>
      <c r="C142" s="94">
        <v>5</v>
      </c>
      <c r="D142" s="94">
        <v>8</v>
      </c>
      <c r="E142" s="94">
        <v>0</v>
      </c>
      <c r="F142" s="94">
        <v>10</v>
      </c>
      <c r="G142" s="96"/>
    </row>
    <row r="143" spans="1:7" x14ac:dyDescent="0.3">
      <c r="A143" s="100" t="s">
        <v>223</v>
      </c>
      <c r="B143" s="94">
        <v>10</v>
      </c>
      <c r="C143" s="94">
        <v>3</v>
      </c>
      <c r="D143" s="94">
        <v>3</v>
      </c>
      <c r="E143" s="94">
        <v>0</v>
      </c>
      <c r="F143" s="94">
        <v>10</v>
      </c>
      <c r="G143" s="96"/>
    </row>
    <row r="144" spans="1:7" x14ac:dyDescent="0.3">
      <c r="A144" s="100" t="s">
        <v>239</v>
      </c>
      <c r="B144" s="94">
        <v>3</v>
      </c>
      <c r="C144" s="94">
        <v>5</v>
      </c>
      <c r="D144" s="94">
        <v>8</v>
      </c>
      <c r="E144" s="94">
        <v>0</v>
      </c>
      <c r="F144" s="94">
        <v>10</v>
      </c>
      <c r="G144" s="96"/>
    </row>
    <row r="145" spans="1:7" x14ac:dyDescent="0.3">
      <c r="A145" s="100" t="s">
        <v>78</v>
      </c>
      <c r="B145" s="94">
        <v>10</v>
      </c>
      <c r="C145" s="94">
        <v>3</v>
      </c>
      <c r="D145" s="94">
        <v>8</v>
      </c>
      <c r="E145" s="94">
        <v>0</v>
      </c>
      <c r="F145" s="94">
        <v>5</v>
      </c>
      <c r="G145" s="96"/>
    </row>
    <row r="146" spans="1:7" x14ac:dyDescent="0.3">
      <c r="A146" s="100" t="s">
        <v>333</v>
      </c>
      <c r="B146" s="94">
        <v>8</v>
      </c>
      <c r="C146" s="94">
        <v>10</v>
      </c>
      <c r="D146" s="94">
        <v>8</v>
      </c>
      <c r="E146" s="94">
        <v>0</v>
      </c>
      <c r="F146" s="94">
        <v>0</v>
      </c>
      <c r="G146" s="96"/>
    </row>
    <row r="147" spans="1:7" x14ac:dyDescent="0.3">
      <c r="A147" s="100" t="s">
        <v>335</v>
      </c>
      <c r="B147" s="94">
        <v>10</v>
      </c>
      <c r="C147" s="94">
        <v>8</v>
      </c>
      <c r="D147" s="94">
        <v>8</v>
      </c>
      <c r="E147" s="94">
        <v>0</v>
      </c>
      <c r="F147" s="94">
        <v>0</v>
      </c>
      <c r="G147" s="96"/>
    </row>
    <row r="148" spans="1:7" x14ac:dyDescent="0.3">
      <c r="A148" s="100" t="s">
        <v>344</v>
      </c>
      <c r="B148" s="94">
        <v>10</v>
      </c>
      <c r="C148" s="94">
        <v>3</v>
      </c>
      <c r="D148" s="94">
        <v>8</v>
      </c>
      <c r="E148" s="94">
        <v>0</v>
      </c>
      <c r="F148" s="94">
        <v>5</v>
      </c>
      <c r="G148" s="96"/>
    </row>
    <row r="149" spans="1:7" x14ac:dyDescent="0.3">
      <c r="A149" s="100" t="s">
        <v>345</v>
      </c>
      <c r="B149" s="94">
        <v>10</v>
      </c>
      <c r="C149" s="94">
        <v>8</v>
      </c>
      <c r="D149" s="94">
        <v>8</v>
      </c>
      <c r="E149" s="94">
        <v>0</v>
      </c>
      <c r="F149" s="94">
        <v>0</v>
      </c>
      <c r="G149" s="96"/>
    </row>
    <row r="150" spans="1:7" x14ac:dyDescent="0.3">
      <c r="A150" s="100" t="s">
        <v>128</v>
      </c>
      <c r="B150" s="94">
        <v>10</v>
      </c>
      <c r="C150" s="94">
        <v>3</v>
      </c>
      <c r="D150" s="94">
        <v>5</v>
      </c>
      <c r="E150" s="94">
        <v>8</v>
      </c>
      <c r="F150" s="94">
        <v>0</v>
      </c>
      <c r="G150" s="96"/>
    </row>
    <row r="151" spans="1:7" x14ac:dyDescent="0.3">
      <c r="A151" s="100" t="s">
        <v>135</v>
      </c>
      <c r="B151" s="94">
        <v>3</v>
      </c>
      <c r="C151" s="94">
        <v>10</v>
      </c>
      <c r="D151" s="94">
        <v>8</v>
      </c>
      <c r="E151" s="94">
        <v>0</v>
      </c>
      <c r="F151" s="94">
        <v>5</v>
      </c>
      <c r="G151" s="96"/>
    </row>
    <row r="152" spans="1:7" x14ac:dyDescent="0.3">
      <c r="A152" s="100" t="s">
        <v>130</v>
      </c>
      <c r="B152" s="94">
        <v>10</v>
      </c>
      <c r="C152" s="94">
        <v>3</v>
      </c>
      <c r="D152" s="94">
        <v>8</v>
      </c>
      <c r="E152" s="94">
        <v>0</v>
      </c>
      <c r="F152" s="94">
        <v>5</v>
      </c>
      <c r="G152" s="96"/>
    </row>
    <row r="153" spans="1:7" x14ac:dyDescent="0.3">
      <c r="A153" s="100" t="s">
        <v>142</v>
      </c>
      <c r="B153" s="94">
        <v>10</v>
      </c>
      <c r="C153" s="94">
        <v>3</v>
      </c>
      <c r="D153" s="94">
        <v>5</v>
      </c>
      <c r="E153" s="94">
        <v>3</v>
      </c>
      <c r="F153" s="94">
        <v>5</v>
      </c>
      <c r="G153" s="96"/>
    </row>
    <row r="154" spans="1:7" x14ac:dyDescent="0.3">
      <c r="A154" s="100" t="s">
        <v>149</v>
      </c>
      <c r="B154" s="94">
        <v>10</v>
      </c>
      <c r="C154" s="94">
        <v>8</v>
      </c>
      <c r="D154" s="94">
        <v>8</v>
      </c>
      <c r="E154" s="94">
        <v>0</v>
      </c>
      <c r="F154" s="94">
        <v>0</v>
      </c>
      <c r="G154" s="96"/>
    </row>
    <row r="155" spans="1:7" x14ac:dyDescent="0.3">
      <c r="A155" s="100" t="s">
        <v>245</v>
      </c>
      <c r="B155" s="94">
        <v>10</v>
      </c>
      <c r="C155" s="94">
        <v>8</v>
      </c>
      <c r="D155" s="94">
        <v>8</v>
      </c>
      <c r="E155" s="94">
        <v>0</v>
      </c>
      <c r="F155" s="94">
        <v>0</v>
      </c>
      <c r="G155" s="96"/>
    </row>
    <row r="156" spans="1:7" x14ac:dyDescent="0.3">
      <c r="A156" s="100" t="s">
        <v>247</v>
      </c>
      <c r="B156" s="94">
        <v>10</v>
      </c>
      <c r="C156" s="94">
        <v>8</v>
      </c>
      <c r="D156" s="94">
        <v>8</v>
      </c>
      <c r="E156" s="94">
        <v>0</v>
      </c>
      <c r="F156" s="94">
        <v>0</v>
      </c>
      <c r="G156" s="96"/>
    </row>
    <row r="157" spans="1:7" x14ac:dyDescent="0.3">
      <c r="A157" s="100" t="s">
        <v>248</v>
      </c>
      <c r="B157" s="94">
        <v>8</v>
      </c>
      <c r="C157" s="94">
        <v>10</v>
      </c>
      <c r="D157" s="94">
        <v>8</v>
      </c>
      <c r="E157" s="94">
        <v>0</v>
      </c>
      <c r="F157" s="94">
        <v>0</v>
      </c>
      <c r="G157" s="96"/>
    </row>
    <row r="158" spans="1:7" x14ac:dyDescent="0.3">
      <c r="A158" s="100" t="s">
        <v>264</v>
      </c>
      <c r="B158" s="94">
        <v>10</v>
      </c>
      <c r="C158" s="94">
        <v>8</v>
      </c>
      <c r="D158" s="94">
        <v>8</v>
      </c>
      <c r="E158" s="94">
        <v>0</v>
      </c>
      <c r="F158" s="94">
        <v>0</v>
      </c>
      <c r="G158" s="96"/>
    </row>
    <row r="159" spans="1:7" x14ac:dyDescent="0.3">
      <c r="A159" s="100" t="s">
        <v>258</v>
      </c>
      <c r="B159" s="94">
        <v>10</v>
      </c>
      <c r="C159" s="94">
        <v>8</v>
      </c>
      <c r="D159" s="94">
        <v>8</v>
      </c>
      <c r="E159" s="94">
        <v>0</v>
      </c>
      <c r="F159" s="94">
        <v>0</v>
      </c>
      <c r="G159" s="96"/>
    </row>
    <row r="160" spans="1:7" x14ac:dyDescent="0.3">
      <c r="A160" s="100" t="s">
        <v>266</v>
      </c>
      <c r="B160" s="94">
        <v>10</v>
      </c>
      <c r="C160" s="94">
        <v>8</v>
      </c>
      <c r="D160" s="94">
        <v>8</v>
      </c>
      <c r="E160" s="94">
        <v>0</v>
      </c>
      <c r="F160" s="94">
        <v>0</v>
      </c>
      <c r="G160" s="96"/>
    </row>
    <row r="161" spans="1:7" x14ac:dyDescent="0.3">
      <c r="A161" s="100" t="s">
        <v>263</v>
      </c>
      <c r="B161" s="94">
        <v>10</v>
      </c>
      <c r="C161" s="94">
        <v>8</v>
      </c>
      <c r="D161" s="94">
        <v>8</v>
      </c>
      <c r="E161" s="94">
        <v>0</v>
      </c>
      <c r="F161" s="94">
        <v>0</v>
      </c>
      <c r="G161" s="96"/>
    </row>
    <row r="162" spans="1:7" x14ac:dyDescent="0.3">
      <c r="A162" s="100" t="s">
        <v>109</v>
      </c>
      <c r="B162" s="94">
        <v>10</v>
      </c>
      <c r="C162" s="94">
        <v>5</v>
      </c>
      <c r="D162" s="94">
        <v>5</v>
      </c>
      <c r="E162" s="94">
        <v>0</v>
      </c>
      <c r="F162" s="94">
        <v>5</v>
      </c>
      <c r="G162" s="96"/>
    </row>
    <row r="163" spans="1:7" x14ac:dyDescent="0.3">
      <c r="A163" s="100" t="s">
        <v>296</v>
      </c>
      <c r="B163" s="94">
        <v>10</v>
      </c>
      <c r="C163" s="94">
        <v>5</v>
      </c>
      <c r="D163" s="94">
        <v>5</v>
      </c>
      <c r="E163" s="94">
        <v>0</v>
      </c>
      <c r="F163" s="94">
        <v>5</v>
      </c>
      <c r="G163" s="96"/>
    </row>
    <row r="164" spans="1:7" x14ac:dyDescent="0.3">
      <c r="A164" s="100" t="s">
        <v>285</v>
      </c>
      <c r="B164" s="94">
        <v>10</v>
      </c>
      <c r="C164" s="94">
        <v>5</v>
      </c>
      <c r="D164" s="94">
        <v>5</v>
      </c>
      <c r="E164" s="94">
        <v>0</v>
      </c>
      <c r="F164" s="94">
        <v>5</v>
      </c>
      <c r="G164" s="96"/>
    </row>
    <row r="165" spans="1:7" x14ac:dyDescent="0.3">
      <c r="A165" s="100" t="s">
        <v>309</v>
      </c>
      <c r="B165" s="94">
        <v>10</v>
      </c>
      <c r="C165" s="94">
        <v>5</v>
      </c>
      <c r="D165" s="94">
        <v>5</v>
      </c>
      <c r="E165" s="94">
        <v>0</v>
      </c>
      <c r="F165" s="94">
        <v>5</v>
      </c>
      <c r="G165" s="96"/>
    </row>
    <row r="166" spans="1:7" x14ac:dyDescent="0.3">
      <c r="A166" s="100" t="s">
        <v>329</v>
      </c>
      <c r="B166" s="94">
        <v>10</v>
      </c>
      <c r="C166" s="94">
        <v>5</v>
      </c>
      <c r="D166" s="94">
        <v>5</v>
      </c>
      <c r="E166" s="94">
        <v>0</v>
      </c>
      <c r="F166" s="94">
        <v>5</v>
      </c>
      <c r="G166" s="96"/>
    </row>
    <row r="167" spans="1:7" x14ac:dyDescent="0.3">
      <c r="A167" s="100" t="s">
        <v>146</v>
      </c>
      <c r="B167" s="94">
        <v>10</v>
      </c>
      <c r="C167" s="94">
        <v>10</v>
      </c>
      <c r="D167" s="94">
        <v>5</v>
      </c>
      <c r="E167" s="94">
        <v>0</v>
      </c>
      <c r="F167" s="94">
        <v>0</v>
      </c>
      <c r="G167" s="96"/>
    </row>
    <row r="168" spans="1:7" x14ac:dyDescent="0.3">
      <c r="A168" s="100" t="s">
        <v>153</v>
      </c>
      <c r="B168" s="94">
        <v>10</v>
      </c>
      <c r="C168" s="94">
        <v>10</v>
      </c>
      <c r="D168" s="94">
        <v>5</v>
      </c>
      <c r="E168" s="94">
        <v>0</v>
      </c>
      <c r="F168" s="94">
        <v>0</v>
      </c>
      <c r="G168" s="96"/>
    </row>
    <row r="169" spans="1:7" x14ac:dyDescent="0.3">
      <c r="A169" s="100" t="s">
        <v>252</v>
      </c>
      <c r="B169" s="94">
        <v>10</v>
      </c>
      <c r="C169" s="94">
        <v>5</v>
      </c>
      <c r="D169" s="94">
        <v>5</v>
      </c>
      <c r="E169" s="94">
        <v>0</v>
      </c>
      <c r="F169" s="94">
        <v>5</v>
      </c>
      <c r="G169" s="96"/>
    </row>
    <row r="170" spans="1:7" x14ac:dyDescent="0.3">
      <c r="A170" s="100" t="s">
        <v>19</v>
      </c>
      <c r="B170" s="94">
        <v>8</v>
      </c>
      <c r="C170" s="94">
        <v>8</v>
      </c>
      <c r="D170" s="94">
        <v>8</v>
      </c>
      <c r="E170" s="94">
        <v>0</v>
      </c>
      <c r="F170" s="94">
        <v>0</v>
      </c>
      <c r="G170" s="97">
        <v>3</v>
      </c>
    </row>
    <row r="171" spans="1:7" x14ac:dyDescent="0.3">
      <c r="A171" s="100" t="s">
        <v>15</v>
      </c>
      <c r="B171" s="94">
        <v>8</v>
      </c>
      <c r="C171" s="94">
        <v>8</v>
      </c>
      <c r="D171" s="94">
        <v>8</v>
      </c>
      <c r="E171" s="94">
        <v>0</v>
      </c>
      <c r="F171" s="94">
        <v>0</v>
      </c>
      <c r="G171" s="97" t="s">
        <v>486</v>
      </c>
    </row>
    <row r="172" spans="1:7" x14ac:dyDescent="0.3">
      <c r="A172" s="100" t="s">
        <v>297</v>
      </c>
      <c r="B172" s="94">
        <v>10</v>
      </c>
      <c r="C172" s="94">
        <v>3</v>
      </c>
      <c r="D172" s="94">
        <v>8</v>
      </c>
      <c r="E172" s="94">
        <v>3</v>
      </c>
      <c r="F172" s="94">
        <v>0</v>
      </c>
      <c r="G172" s="97" t="s">
        <v>488</v>
      </c>
    </row>
    <row r="173" spans="1:7" x14ac:dyDescent="0.3">
      <c r="A173" s="100" t="s">
        <v>209</v>
      </c>
      <c r="B173" s="94">
        <v>8</v>
      </c>
      <c r="C173" s="94">
        <v>8</v>
      </c>
      <c r="D173" s="94">
        <v>8</v>
      </c>
      <c r="E173" s="94">
        <v>0</v>
      </c>
      <c r="F173" s="94">
        <v>0</v>
      </c>
      <c r="G173" s="97"/>
    </row>
    <row r="174" spans="1:7" x14ac:dyDescent="0.3">
      <c r="A174" s="100" t="s">
        <v>341</v>
      </c>
      <c r="B174" s="94">
        <v>8</v>
      </c>
      <c r="C174" s="94">
        <v>5</v>
      </c>
      <c r="D174" s="94">
        <v>8</v>
      </c>
      <c r="E174" s="94">
        <v>3</v>
      </c>
      <c r="F174" s="94">
        <v>0</v>
      </c>
      <c r="G174" s="97"/>
    </row>
    <row r="175" spans="1:7" x14ac:dyDescent="0.3">
      <c r="A175" s="100" t="s">
        <v>108</v>
      </c>
      <c r="B175" s="94">
        <v>10</v>
      </c>
      <c r="C175" s="94">
        <v>3</v>
      </c>
      <c r="D175" s="94">
        <v>5</v>
      </c>
      <c r="E175" s="94">
        <v>0</v>
      </c>
      <c r="F175" s="94">
        <v>5</v>
      </c>
      <c r="G175" s="97"/>
    </row>
    <row r="176" spans="1:7" x14ac:dyDescent="0.3">
      <c r="A176" s="100" t="s">
        <v>113</v>
      </c>
      <c r="B176" s="94">
        <v>10</v>
      </c>
      <c r="C176" s="94">
        <v>3</v>
      </c>
      <c r="D176" s="94">
        <v>5</v>
      </c>
      <c r="E176" s="94">
        <v>0</v>
      </c>
      <c r="F176" s="94">
        <v>5</v>
      </c>
      <c r="G176" s="97"/>
    </row>
    <row r="177" spans="1:7" x14ac:dyDescent="0.3">
      <c r="A177" s="100" t="s">
        <v>121</v>
      </c>
      <c r="B177" s="94">
        <v>10</v>
      </c>
      <c r="C177" s="94">
        <v>8</v>
      </c>
      <c r="D177" s="94">
        <v>5</v>
      </c>
      <c r="E177" s="94">
        <v>0</v>
      </c>
      <c r="F177" s="94">
        <v>0</v>
      </c>
      <c r="G177" s="97"/>
    </row>
    <row r="178" spans="1:7" x14ac:dyDescent="0.3">
      <c r="A178" s="100" t="s">
        <v>115</v>
      </c>
      <c r="B178" s="94">
        <v>10</v>
      </c>
      <c r="C178" s="94">
        <v>3</v>
      </c>
      <c r="D178" s="94">
        <v>5</v>
      </c>
      <c r="E178" s="94">
        <v>0</v>
      </c>
      <c r="F178" s="94">
        <v>5</v>
      </c>
      <c r="G178" s="97"/>
    </row>
    <row r="179" spans="1:7" x14ac:dyDescent="0.3">
      <c r="A179" s="100" t="s">
        <v>279</v>
      </c>
      <c r="B179" s="94">
        <v>10</v>
      </c>
      <c r="C179" s="94">
        <v>5</v>
      </c>
      <c r="D179" s="94">
        <v>8</v>
      </c>
      <c r="E179" s="94">
        <v>0</v>
      </c>
      <c r="F179" s="94">
        <v>0</v>
      </c>
      <c r="G179" s="97"/>
    </row>
    <row r="180" spans="1:7" x14ac:dyDescent="0.3">
      <c r="A180" s="100" t="s">
        <v>6</v>
      </c>
      <c r="B180" s="94">
        <v>10</v>
      </c>
      <c r="C180" s="94">
        <v>5</v>
      </c>
      <c r="D180" s="94">
        <v>8</v>
      </c>
      <c r="E180" s="94">
        <v>0</v>
      </c>
      <c r="F180" s="94">
        <v>0</v>
      </c>
      <c r="G180" s="97"/>
    </row>
    <row r="181" spans="1:7" x14ac:dyDescent="0.3">
      <c r="A181" s="100" t="s">
        <v>9</v>
      </c>
      <c r="B181" s="94">
        <v>10</v>
      </c>
      <c r="C181" s="94">
        <v>5</v>
      </c>
      <c r="D181" s="94">
        <v>8</v>
      </c>
      <c r="E181" s="94">
        <v>0</v>
      </c>
      <c r="F181" s="94">
        <v>0</v>
      </c>
      <c r="G181" s="97"/>
    </row>
    <row r="182" spans="1:7" x14ac:dyDescent="0.3">
      <c r="A182" s="100" t="s">
        <v>10</v>
      </c>
      <c r="B182" s="94">
        <v>10</v>
      </c>
      <c r="C182" s="94">
        <v>5</v>
      </c>
      <c r="D182" s="94">
        <v>8</v>
      </c>
      <c r="E182" s="94">
        <v>0</v>
      </c>
      <c r="F182" s="94">
        <v>0</v>
      </c>
      <c r="G182" s="97"/>
    </row>
    <row r="183" spans="1:7" x14ac:dyDescent="0.3">
      <c r="A183" s="100" t="s">
        <v>11</v>
      </c>
      <c r="B183" s="94">
        <v>10</v>
      </c>
      <c r="C183" s="94">
        <v>5</v>
      </c>
      <c r="D183" s="94">
        <v>8</v>
      </c>
      <c r="E183" s="94">
        <v>0</v>
      </c>
      <c r="F183" s="94">
        <v>0</v>
      </c>
      <c r="G183" s="97"/>
    </row>
    <row r="184" spans="1:7" x14ac:dyDescent="0.3">
      <c r="A184" s="100" t="s">
        <v>20</v>
      </c>
      <c r="B184" s="94">
        <v>5</v>
      </c>
      <c r="C184" s="94">
        <v>10</v>
      </c>
      <c r="D184" s="94">
        <v>8</v>
      </c>
      <c r="E184" s="94">
        <v>0</v>
      </c>
      <c r="F184" s="94">
        <v>0</v>
      </c>
      <c r="G184" s="97"/>
    </row>
    <row r="185" spans="1:7" x14ac:dyDescent="0.3">
      <c r="A185" s="100" t="s">
        <v>35</v>
      </c>
      <c r="B185" s="94">
        <v>10</v>
      </c>
      <c r="C185" s="94">
        <v>5</v>
      </c>
      <c r="D185" s="94">
        <v>8</v>
      </c>
      <c r="E185" s="94">
        <v>0</v>
      </c>
      <c r="F185" s="94">
        <v>0</v>
      </c>
      <c r="G185" s="97"/>
    </row>
    <row r="186" spans="1:7" x14ac:dyDescent="0.3">
      <c r="A186" s="100" t="s">
        <v>21</v>
      </c>
      <c r="B186" s="94">
        <v>10</v>
      </c>
      <c r="C186" s="94">
        <v>5</v>
      </c>
      <c r="D186" s="94">
        <v>8</v>
      </c>
      <c r="E186" s="94">
        <v>0</v>
      </c>
      <c r="F186" s="94">
        <v>0</v>
      </c>
      <c r="G186" s="97"/>
    </row>
    <row r="187" spans="1:7" x14ac:dyDescent="0.3">
      <c r="A187" s="100" t="s">
        <v>22</v>
      </c>
      <c r="B187" s="94">
        <v>10</v>
      </c>
      <c r="C187" s="94">
        <v>5</v>
      </c>
      <c r="D187" s="94">
        <v>8</v>
      </c>
      <c r="E187" s="94">
        <v>0</v>
      </c>
      <c r="F187" s="94">
        <v>0</v>
      </c>
      <c r="G187" s="97"/>
    </row>
    <row r="188" spans="1:7" x14ac:dyDescent="0.3">
      <c r="A188" s="100" t="s">
        <v>42</v>
      </c>
      <c r="B188" s="94">
        <v>10</v>
      </c>
      <c r="C188" s="94">
        <v>5</v>
      </c>
      <c r="D188" s="94">
        <v>8</v>
      </c>
      <c r="E188" s="94">
        <v>0</v>
      </c>
      <c r="F188" s="94">
        <v>0</v>
      </c>
      <c r="G188" s="97"/>
    </row>
    <row r="189" spans="1:7" x14ac:dyDescent="0.3">
      <c r="A189" s="100" t="s">
        <v>300</v>
      </c>
      <c r="B189" s="94">
        <v>10</v>
      </c>
      <c r="C189" s="94">
        <v>5</v>
      </c>
      <c r="D189" s="94">
        <v>8</v>
      </c>
      <c r="E189" s="94">
        <v>0</v>
      </c>
      <c r="F189" s="94">
        <v>0</v>
      </c>
      <c r="G189" s="97"/>
    </row>
    <row r="190" spans="1:7" x14ac:dyDescent="0.3">
      <c r="A190" s="100" t="s">
        <v>301</v>
      </c>
      <c r="B190" s="94">
        <v>10</v>
      </c>
      <c r="C190" s="94">
        <v>8</v>
      </c>
      <c r="D190" s="94">
        <v>5</v>
      </c>
      <c r="E190" s="94">
        <v>0</v>
      </c>
      <c r="F190" s="94">
        <v>0</v>
      </c>
      <c r="G190" s="97"/>
    </row>
    <row r="191" spans="1:7" x14ac:dyDescent="0.3">
      <c r="A191" s="100" t="s">
        <v>290</v>
      </c>
      <c r="B191" s="94">
        <v>10</v>
      </c>
      <c r="C191" s="94">
        <v>8</v>
      </c>
      <c r="D191" s="94">
        <v>5</v>
      </c>
      <c r="E191" s="94">
        <v>0</v>
      </c>
      <c r="F191" s="94">
        <v>0</v>
      </c>
      <c r="G191" s="97"/>
    </row>
    <row r="192" spans="1:7" x14ac:dyDescent="0.3">
      <c r="A192" s="100" t="s">
        <v>291</v>
      </c>
      <c r="B192" s="94">
        <v>10</v>
      </c>
      <c r="C192" s="94">
        <v>3</v>
      </c>
      <c r="D192" s="94">
        <v>5</v>
      </c>
      <c r="E192" s="94">
        <v>0</v>
      </c>
      <c r="F192" s="94">
        <v>5</v>
      </c>
      <c r="G192" s="97"/>
    </row>
    <row r="193" spans="1:7" x14ac:dyDescent="0.3">
      <c r="A193" s="100" t="s">
        <v>57</v>
      </c>
      <c r="B193" s="94">
        <v>10</v>
      </c>
      <c r="C193" s="94">
        <v>5</v>
      </c>
      <c r="D193" s="94">
        <v>8</v>
      </c>
      <c r="E193" s="94">
        <v>0</v>
      </c>
      <c r="F193" s="94">
        <v>0</v>
      </c>
      <c r="G193" s="97"/>
    </row>
    <row r="194" spans="1:7" x14ac:dyDescent="0.3">
      <c r="A194" s="100" t="s">
        <v>68</v>
      </c>
      <c r="B194" s="94">
        <v>10</v>
      </c>
      <c r="C194" s="94">
        <v>5</v>
      </c>
      <c r="D194" s="94">
        <v>8</v>
      </c>
      <c r="E194" s="94">
        <v>0</v>
      </c>
      <c r="F194" s="94">
        <v>0</v>
      </c>
      <c r="G194" s="97"/>
    </row>
    <row r="195" spans="1:7" x14ac:dyDescent="0.3">
      <c r="A195" s="100" t="s">
        <v>307</v>
      </c>
      <c r="B195" s="94">
        <v>10</v>
      </c>
      <c r="C195" s="94">
        <v>3</v>
      </c>
      <c r="D195" s="94">
        <v>5</v>
      </c>
      <c r="E195" s="94">
        <v>0</v>
      </c>
      <c r="F195" s="94">
        <v>5</v>
      </c>
      <c r="G195" s="97"/>
    </row>
    <row r="196" spans="1:7" x14ac:dyDescent="0.3">
      <c r="A196" s="100" t="s">
        <v>317</v>
      </c>
      <c r="B196" s="94">
        <v>10</v>
      </c>
      <c r="C196" s="94">
        <v>8</v>
      </c>
      <c r="D196" s="94">
        <v>5</v>
      </c>
      <c r="E196" s="94">
        <v>0</v>
      </c>
      <c r="F196" s="94">
        <v>0</v>
      </c>
      <c r="G196" s="97"/>
    </row>
    <row r="197" spans="1:7" x14ac:dyDescent="0.3">
      <c r="A197" s="100" t="s">
        <v>310</v>
      </c>
      <c r="B197" s="94">
        <v>10</v>
      </c>
      <c r="C197" s="94">
        <v>3</v>
      </c>
      <c r="D197" s="94">
        <v>5</v>
      </c>
      <c r="E197" s="94">
        <v>0</v>
      </c>
      <c r="F197" s="94">
        <v>5</v>
      </c>
      <c r="G197" s="97"/>
    </row>
    <row r="198" spans="1:7" x14ac:dyDescent="0.3">
      <c r="A198" s="100" t="s">
        <v>311</v>
      </c>
      <c r="B198" s="94">
        <v>10</v>
      </c>
      <c r="C198" s="94">
        <v>8</v>
      </c>
      <c r="D198" s="94">
        <v>5</v>
      </c>
      <c r="E198" s="94">
        <v>0</v>
      </c>
      <c r="F198" s="94">
        <v>0</v>
      </c>
      <c r="G198" s="97"/>
    </row>
    <row r="199" spans="1:7" x14ac:dyDescent="0.3">
      <c r="A199" s="100" t="s">
        <v>318</v>
      </c>
      <c r="B199" s="94">
        <v>10</v>
      </c>
      <c r="C199" s="94">
        <v>3</v>
      </c>
      <c r="D199" s="94">
        <v>5</v>
      </c>
      <c r="E199" s="94">
        <v>0</v>
      </c>
      <c r="F199" s="94">
        <v>5</v>
      </c>
      <c r="G199" s="97"/>
    </row>
    <row r="200" spans="1:7" x14ac:dyDescent="0.3">
      <c r="A200" s="100" t="s">
        <v>313</v>
      </c>
      <c r="B200" s="94">
        <v>10</v>
      </c>
      <c r="C200" s="94">
        <v>8</v>
      </c>
      <c r="D200" s="94">
        <v>5</v>
      </c>
      <c r="E200" s="94">
        <v>0</v>
      </c>
      <c r="F200" s="94">
        <v>0</v>
      </c>
      <c r="G200" s="97"/>
    </row>
    <row r="201" spans="1:7" x14ac:dyDescent="0.3">
      <c r="A201" s="100" t="s">
        <v>321</v>
      </c>
      <c r="B201" s="94">
        <v>10</v>
      </c>
      <c r="C201" s="94">
        <v>8</v>
      </c>
      <c r="D201" s="94">
        <v>5</v>
      </c>
      <c r="E201" s="94">
        <v>0</v>
      </c>
      <c r="F201" s="94">
        <v>0</v>
      </c>
      <c r="G201" s="97"/>
    </row>
    <row r="202" spans="1:7" x14ac:dyDescent="0.3">
      <c r="A202" s="100" t="s">
        <v>323</v>
      </c>
      <c r="B202" s="94">
        <v>10</v>
      </c>
      <c r="C202" s="94">
        <v>8</v>
      </c>
      <c r="D202" s="94">
        <v>5</v>
      </c>
      <c r="E202" s="94">
        <v>0</v>
      </c>
      <c r="F202" s="94">
        <v>0</v>
      </c>
      <c r="G202" s="97"/>
    </row>
    <row r="203" spans="1:7" x14ac:dyDescent="0.3">
      <c r="A203" s="100" t="s">
        <v>165</v>
      </c>
      <c r="B203" s="94">
        <v>10</v>
      </c>
      <c r="C203" s="94">
        <v>5</v>
      </c>
      <c r="D203" s="94">
        <v>8</v>
      </c>
      <c r="E203" s="94">
        <v>0</v>
      </c>
      <c r="F203" s="94">
        <v>0</v>
      </c>
      <c r="G203" s="97"/>
    </row>
    <row r="204" spans="1:7" x14ac:dyDescent="0.3">
      <c r="A204" s="100" t="s">
        <v>210</v>
      </c>
      <c r="B204" s="94">
        <v>10</v>
      </c>
      <c r="C204" s="94">
        <v>8</v>
      </c>
      <c r="D204" s="94">
        <v>5</v>
      </c>
      <c r="E204" s="94">
        <v>0</v>
      </c>
      <c r="F204" s="94">
        <v>0</v>
      </c>
      <c r="G204" s="97"/>
    </row>
    <row r="205" spans="1:7" x14ac:dyDescent="0.3">
      <c r="A205" s="100" t="s">
        <v>202</v>
      </c>
      <c r="B205" s="94">
        <v>5</v>
      </c>
      <c r="C205" s="94">
        <v>10</v>
      </c>
      <c r="D205" s="94">
        <v>8</v>
      </c>
      <c r="E205" s="94">
        <v>0</v>
      </c>
      <c r="F205" s="94">
        <v>0</v>
      </c>
      <c r="G205" s="97"/>
    </row>
    <row r="206" spans="1:7" x14ac:dyDescent="0.3">
      <c r="A206" s="100" t="s">
        <v>211</v>
      </c>
      <c r="B206" s="94">
        <v>10</v>
      </c>
      <c r="C206" s="94">
        <v>8</v>
      </c>
      <c r="D206" s="94">
        <v>5</v>
      </c>
      <c r="E206" s="94">
        <v>0</v>
      </c>
      <c r="F206" s="94">
        <v>0</v>
      </c>
      <c r="G206" s="97"/>
    </row>
    <row r="207" spans="1:7" x14ac:dyDescent="0.3">
      <c r="A207" s="100" t="s">
        <v>204</v>
      </c>
      <c r="B207" s="94">
        <v>10</v>
      </c>
      <c r="C207" s="94">
        <v>5</v>
      </c>
      <c r="D207" s="94">
        <v>8</v>
      </c>
      <c r="E207" s="94">
        <v>0</v>
      </c>
      <c r="F207" s="94">
        <v>0</v>
      </c>
      <c r="G207" s="97"/>
    </row>
    <row r="208" spans="1:7" x14ac:dyDescent="0.3">
      <c r="A208" s="100" t="s">
        <v>205</v>
      </c>
      <c r="B208" s="94">
        <v>3</v>
      </c>
      <c r="C208" s="94">
        <v>5</v>
      </c>
      <c r="D208" s="94">
        <v>5</v>
      </c>
      <c r="E208" s="94">
        <v>0</v>
      </c>
      <c r="F208" s="94">
        <v>10</v>
      </c>
      <c r="G208" s="97"/>
    </row>
    <row r="209" spans="1:7" x14ac:dyDescent="0.3">
      <c r="A209" s="100" t="s">
        <v>216</v>
      </c>
      <c r="B209" s="94">
        <v>10</v>
      </c>
      <c r="C209" s="94">
        <v>8</v>
      </c>
      <c r="D209" s="94">
        <v>5</v>
      </c>
      <c r="E209" s="94">
        <v>0</v>
      </c>
      <c r="F209" s="94">
        <v>0</v>
      </c>
      <c r="G209" s="97"/>
    </row>
    <row r="210" spans="1:7" x14ac:dyDescent="0.3">
      <c r="A210" s="100" t="s">
        <v>192</v>
      </c>
      <c r="B210" s="94">
        <v>10</v>
      </c>
      <c r="C210" s="94">
        <v>5</v>
      </c>
      <c r="D210" s="94">
        <v>8</v>
      </c>
      <c r="E210" s="94">
        <v>0</v>
      </c>
      <c r="F210" s="94">
        <v>0</v>
      </c>
      <c r="G210" s="97"/>
    </row>
    <row r="211" spans="1:7" x14ac:dyDescent="0.3">
      <c r="A211" s="100" t="s">
        <v>207</v>
      </c>
      <c r="B211" s="94">
        <v>5</v>
      </c>
      <c r="C211" s="94">
        <v>10</v>
      </c>
      <c r="D211" s="94">
        <v>8</v>
      </c>
      <c r="E211" s="94">
        <v>0</v>
      </c>
      <c r="F211" s="94">
        <v>0</v>
      </c>
      <c r="G211" s="97"/>
    </row>
    <row r="212" spans="1:7" x14ac:dyDescent="0.3">
      <c r="A212" s="100" t="s">
        <v>225</v>
      </c>
      <c r="B212" s="94">
        <v>8</v>
      </c>
      <c r="C212" s="94">
        <v>10</v>
      </c>
      <c r="D212" s="94">
        <v>5</v>
      </c>
      <c r="E212" s="94">
        <v>0</v>
      </c>
      <c r="F212" s="94">
        <v>0</v>
      </c>
      <c r="G212" s="97"/>
    </row>
    <row r="213" spans="1:7" x14ac:dyDescent="0.3">
      <c r="A213" s="100" t="s">
        <v>92</v>
      </c>
      <c r="B213" s="94">
        <v>10</v>
      </c>
      <c r="C213" s="94">
        <v>5</v>
      </c>
      <c r="D213" s="94">
        <v>8</v>
      </c>
      <c r="E213" s="94">
        <v>0</v>
      </c>
      <c r="F213" s="94">
        <v>0</v>
      </c>
      <c r="G213" s="97"/>
    </row>
    <row r="214" spans="1:7" x14ac:dyDescent="0.3">
      <c r="A214" s="100" t="s">
        <v>129</v>
      </c>
      <c r="B214" s="94">
        <v>10</v>
      </c>
      <c r="C214" s="94">
        <v>5</v>
      </c>
      <c r="D214" s="94">
        <v>8</v>
      </c>
      <c r="E214" s="94">
        <v>0</v>
      </c>
      <c r="F214" s="94">
        <v>0</v>
      </c>
      <c r="G214" s="97"/>
    </row>
    <row r="215" spans="1:7" x14ac:dyDescent="0.3">
      <c r="A215" s="100" t="s">
        <v>157</v>
      </c>
      <c r="B215" s="94">
        <v>10</v>
      </c>
      <c r="C215" s="94">
        <v>5</v>
      </c>
      <c r="D215" s="94">
        <v>8</v>
      </c>
      <c r="E215" s="94">
        <v>0</v>
      </c>
      <c r="F215" s="94">
        <v>0</v>
      </c>
      <c r="G215" s="97"/>
    </row>
    <row r="216" spans="1:7" x14ac:dyDescent="0.3">
      <c r="A216" s="100" t="s">
        <v>151</v>
      </c>
      <c r="B216" s="94">
        <v>10</v>
      </c>
      <c r="C216" s="94">
        <v>3</v>
      </c>
      <c r="D216" s="94">
        <v>0</v>
      </c>
      <c r="E216" s="94">
        <v>0</v>
      </c>
      <c r="F216" s="94">
        <v>10</v>
      </c>
      <c r="G216" s="97"/>
    </row>
    <row r="217" spans="1:7" x14ac:dyDescent="0.3">
      <c r="A217" s="100" t="s">
        <v>152</v>
      </c>
      <c r="B217" s="94">
        <v>10</v>
      </c>
      <c r="C217" s="94">
        <v>8</v>
      </c>
      <c r="D217" s="94">
        <v>5</v>
      </c>
      <c r="E217" s="94">
        <v>0</v>
      </c>
      <c r="F217" s="94">
        <v>0</v>
      </c>
      <c r="G217" s="97"/>
    </row>
    <row r="218" spans="1:7" x14ac:dyDescent="0.3">
      <c r="A218" s="100" t="s">
        <v>244</v>
      </c>
      <c r="B218" s="94">
        <v>10</v>
      </c>
      <c r="C218" s="94">
        <v>8</v>
      </c>
      <c r="D218" s="94">
        <v>5</v>
      </c>
      <c r="E218" s="94">
        <v>0</v>
      </c>
      <c r="F218" s="94">
        <v>0</v>
      </c>
      <c r="G218" s="97"/>
    </row>
    <row r="219" spans="1:7" x14ac:dyDescent="0.3">
      <c r="A219" s="100" t="s">
        <v>251</v>
      </c>
      <c r="B219" s="94">
        <v>10</v>
      </c>
      <c r="C219" s="94">
        <v>8</v>
      </c>
      <c r="D219" s="94">
        <v>5</v>
      </c>
      <c r="E219" s="94">
        <v>0</v>
      </c>
      <c r="F219" s="94">
        <v>0</v>
      </c>
      <c r="G219" s="97"/>
    </row>
    <row r="220" spans="1:7" x14ac:dyDescent="0.3">
      <c r="A220" s="100" t="s">
        <v>256</v>
      </c>
      <c r="B220" s="94">
        <v>10</v>
      </c>
      <c r="C220" s="94">
        <v>5</v>
      </c>
      <c r="D220" s="94">
        <v>8</v>
      </c>
      <c r="E220" s="94">
        <v>0</v>
      </c>
      <c r="F220" s="94">
        <v>0</v>
      </c>
      <c r="G220" s="97"/>
    </row>
    <row r="221" spans="1:7" x14ac:dyDescent="0.3">
      <c r="A221" s="100" t="s">
        <v>257</v>
      </c>
      <c r="B221" s="94">
        <v>5</v>
      </c>
      <c r="C221" s="94">
        <v>10</v>
      </c>
      <c r="D221" s="94">
        <v>8</v>
      </c>
      <c r="E221" s="94">
        <v>0</v>
      </c>
      <c r="F221" s="94">
        <v>0</v>
      </c>
      <c r="G221" s="97"/>
    </row>
    <row r="222" spans="1:7" x14ac:dyDescent="0.3">
      <c r="A222" s="100" t="s">
        <v>272</v>
      </c>
      <c r="B222" s="94">
        <v>3</v>
      </c>
      <c r="C222" s="94">
        <v>10</v>
      </c>
      <c r="D222" s="94">
        <v>8</v>
      </c>
      <c r="E222" s="94">
        <v>0</v>
      </c>
      <c r="F222" s="94">
        <v>0</v>
      </c>
      <c r="G222" s="97"/>
    </row>
    <row r="223" spans="1:7" x14ac:dyDescent="0.3">
      <c r="A223" s="100" t="s">
        <v>274</v>
      </c>
      <c r="B223" s="94">
        <v>3</v>
      </c>
      <c r="C223" s="94">
        <v>10</v>
      </c>
      <c r="D223" s="94">
        <v>8</v>
      </c>
      <c r="E223" s="94">
        <v>0</v>
      </c>
      <c r="F223" s="94">
        <v>0</v>
      </c>
      <c r="G223" s="97"/>
    </row>
    <row r="224" spans="1:7" x14ac:dyDescent="0.3">
      <c r="A224" s="100" t="s">
        <v>275</v>
      </c>
      <c r="B224" s="94">
        <v>5</v>
      </c>
      <c r="C224" s="94">
        <v>8</v>
      </c>
      <c r="D224" s="94">
        <v>8</v>
      </c>
      <c r="E224" s="94">
        <v>0</v>
      </c>
      <c r="F224" s="94">
        <v>0</v>
      </c>
      <c r="G224" s="97"/>
    </row>
    <row r="225" spans="1:7" x14ac:dyDescent="0.3">
      <c r="A225" s="100" t="s">
        <v>24</v>
      </c>
      <c r="B225" s="94">
        <v>3</v>
      </c>
      <c r="C225" s="94">
        <v>10</v>
      </c>
      <c r="D225" s="94">
        <v>8</v>
      </c>
      <c r="E225" s="94">
        <v>0</v>
      </c>
      <c r="F225" s="94">
        <v>0</v>
      </c>
      <c r="G225" s="97"/>
    </row>
    <row r="226" spans="1:7" x14ac:dyDescent="0.3">
      <c r="A226" s="100" t="s">
        <v>33</v>
      </c>
      <c r="B226" s="94">
        <v>5</v>
      </c>
      <c r="C226" s="94">
        <v>8</v>
      </c>
      <c r="D226" s="94">
        <v>8</v>
      </c>
      <c r="E226" s="94">
        <v>0</v>
      </c>
      <c r="F226" s="94">
        <v>0</v>
      </c>
      <c r="G226" s="97"/>
    </row>
    <row r="227" spans="1:7" x14ac:dyDescent="0.3">
      <c r="A227" s="100" t="s">
        <v>34</v>
      </c>
      <c r="B227" s="94">
        <v>8</v>
      </c>
      <c r="C227" s="94">
        <v>5</v>
      </c>
      <c r="D227" s="94">
        <v>8</v>
      </c>
      <c r="E227" s="94">
        <v>0</v>
      </c>
      <c r="F227" s="94">
        <v>0</v>
      </c>
      <c r="G227" s="97"/>
    </row>
    <row r="228" spans="1:7" x14ac:dyDescent="0.3">
      <c r="A228" s="100" t="s">
        <v>26</v>
      </c>
      <c r="B228" s="94">
        <v>5</v>
      </c>
      <c r="C228" s="94">
        <v>8</v>
      </c>
      <c r="D228" s="94">
        <v>8</v>
      </c>
      <c r="E228" s="94">
        <v>0</v>
      </c>
      <c r="F228" s="94">
        <v>0</v>
      </c>
      <c r="G228" s="97"/>
    </row>
    <row r="229" spans="1:7" x14ac:dyDescent="0.3">
      <c r="A229" s="100" t="s">
        <v>28</v>
      </c>
      <c r="B229" s="94">
        <v>3</v>
      </c>
      <c r="C229" s="94">
        <v>10</v>
      </c>
      <c r="D229" s="94">
        <v>8</v>
      </c>
      <c r="E229" s="94">
        <v>0</v>
      </c>
      <c r="F229" s="94">
        <v>0</v>
      </c>
      <c r="G229" s="97"/>
    </row>
    <row r="230" spans="1:7" x14ac:dyDescent="0.3">
      <c r="A230" s="100" t="s">
        <v>14</v>
      </c>
      <c r="B230" s="94">
        <v>3</v>
      </c>
      <c r="C230" s="94">
        <v>10</v>
      </c>
      <c r="D230" s="94">
        <v>8</v>
      </c>
      <c r="E230" s="94">
        <v>0</v>
      </c>
      <c r="F230" s="94">
        <v>0</v>
      </c>
      <c r="G230" s="97"/>
    </row>
    <row r="231" spans="1:7" x14ac:dyDescent="0.3">
      <c r="A231" s="100" t="s">
        <v>358</v>
      </c>
      <c r="B231" s="94">
        <v>3</v>
      </c>
      <c r="C231" s="94">
        <v>10</v>
      </c>
      <c r="D231" s="94">
        <v>8</v>
      </c>
      <c r="E231" s="94">
        <v>0</v>
      </c>
      <c r="F231" s="94">
        <v>0</v>
      </c>
      <c r="G231" s="97"/>
    </row>
    <row r="232" spans="1:7" x14ac:dyDescent="0.3">
      <c r="A232" s="100" t="s">
        <v>16</v>
      </c>
      <c r="B232" s="94">
        <v>5</v>
      </c>
      <c r="C232" s="94">
        <v>8</v>
      </c>
      <c r="D232" s="94">
        <v>8</v>
      </c>
      <c r="E232" s="94">
        <v>0</v>
      </c>
      <c r="F232" s="94">
        <v>0</v>
      </c>
      <c r="G232" s="97"/>
    </row>
    <row r="233" spans="1:7" x14ac:dyDescent="0.3">
      <c r="A233" s="100" t="s">
        <v>166</v>
      </c>
      <c r="B233" s="94">
        <v>8</v>
      </c>
      <c r="C233" s="94">
        <v>5</v>
      </c>
      <c r="D233" s="94">
        <v>8</v>
      </c>
      <c r="E233" s="94">
        <v>0</v>
      </c>
      <c r="F233" s="94">
        <v>0</v>
      </c>
      <c r="G233" s="97"/>
    </row>
    <row r="234" spans="1:7" x14ac:dyDescent="0.3">
      <c r="A234" s="100" t="s">
        <v>184</v>
      </c>
      <c r="B234" s="94">
        <v>5</v>
      </c>
      <c r="C234" s="94">
        <v>8</v>
      </c>
      <c r="D234" s="94">
        <v>8</v>
      </c>
      <c r="E234" s="94">
        <v>0</v>
      </c>
      <c r="F234" s="94">
        <v>0</v>
      </c>
      <c r="G234" s="97"/>
    </row>
    <row r="235" spans="1:7" x14ac:dyDescent="0.3">
      <c r="A235" s="100" t="s">
        <v>217</v>
      </c>
      <c r="B235" s="94">
        <v>5</v>
      </c>
      <c r="C235" s="94">
        <v>8</v>
      </c>
      <c r="D235" s="94">
        <v>8</v>
      </c>
      <c r="E235" s="94">
        <v>0</v>
      </c>
      <c r="F235" s="94">
        <v>0</v>
      </c>
      <c r="G235" s="97"/>
    </row>
    <row r="236" spans="1:7" x14ac:dyDescent="0.3">
      <c r="A236" s="100" t="s">
        <v>236</v>
      </c>
      <c r="B236" s="94">
        <v>3</v>
      </c>
      <c r="C236" s="94">
        <v>3</v>
      </c>
      <c r="D236" s="94">
        <v>5</v>
      </c>
      <c r="E236" s="94">
        <v>0</v>
      </c>
      <c r="F236" s="94">
        <v>10</v>
      </c>
      <c r="G236" s="97"/>
    </row>
    <row r="237" spans="1:7" x14ac:dyDescent="0.3">
      <c r="A237" s="100" t="s">
        <v>91</v>
      </c>
      <c r="B237" s="94">
        <v>10</v>
      </c>
      <c r="C237" s="94">
        <v>5</v>
      </c>
      <c r="D237" s="94">
        <v>3</v>
      </c>
      <c r="E237" s="94">
        <v>3</v>
      </c>
      <c r="F237" s="94">
        <v>0</v>
      </c>
      <c r="G237" s="97"/>
    </row>
    <row r="238" spans="1:7" x14ac:dyDescent="0.3">
      <c r="A238" s="100" t="s">
        <v>334</v>
      </c>
      <c r="B238" s="94">
        <v>5</v>
      </c>
      <c r="C238" s="94">
        <v>8</v>
      </c>
      <c r="D238" s="94">
        <v>8</v>
      </c>
      <c r="E238" s="94">
        <v>0</v>
      </c>
      <c r="F238" s="94">
        <v>0</v>
      </c>
      <c r="G238" s="97"/>
    </row>
    <row r="239" spans="1:7" x14ac:dyDescent="0.3">
      <c r="A239" s="100" t="s">
        <v>336</v>
      </c>
      <c r="B239" s="94">
        <v>3</v>
      </c>
      <c r="C239" s="94">
        <v>10</v>
      </c>
      <c r="D239" s="94">
        <v>8</v>
      </c>
      <c r="E239" s="94">
        <v>0</v>
      </c>
      <c r="F239" s="94">
        <v>0</v>
      </c>
      <c r="G239" s="97"/>
    </row>
    <row r="240" spans="1:7" x14ac:dyDescent="0.3">
      <c r="A240" s="100" t="s">
        <v>154</v>
      </c>
      <c r="B240" s="94">
        <v>10</v>
      </c>
      <c r="C240" s="94">
        <v>3</v>
      </c>
      <c r="D240" s="94">
        <v>0</v>
      </c>
      <c r="E240" s="94">
        <v>3</v>
      </c>
      <c r="F240" s="94">
        <v>5</v>
      </c>
      <c r="G240" s="97"/>
    </row>
    <row r="241" spans="1:7" x14ac:dyDescent="0.3">
      <c r="A241" s="100" t="s">
        <v>253</v>
      </c>
      <c r="B241" s="94">
        <v>5</v>
      </c>
      <c r="C241" s="94">
        <v>8</v>
      </c>
      <c r="D241" s="94">
        <v>8</v>
      </c>
      <c r="E241" s="94">
        <v>0</v>
      </c>
      <c r="F241" s="94">
        <v>0</v>
      </c>
      <c r="G241" s="97"/>
    </row>
    <row r="242" spans="1:7" x14ac:dyDescent="0.3">
      <c r="A242" s="100" t="s">
        <v>284</v>
      </c>
      <c r="B242" s="94">
        <v>10</v>
      </c>
      <c r="C242" s="94">
        <v>5</v>
      </c>
      <c r="D242" s="94">
        <v>5</v>
      </c>
      <c r="E242" s="94">
        <v>0</v>
      </c>
      <c r="F242" s="94">
        <v>0</v>
      </c>
      <c r="G242" s="97"/>
    </row>
    <row r="243" spans="1:7" x14ac:dyDescent="0.3">
      <c r="A243" s="100" t="s">
        <v>327</v>
      </c>
      <c r="B243" s="94">
        <v>5</v>
      </c>
      <c r="C243" s="94">
        <v>5</v>
      </c>
      <c r="D243" s="94">
        <v>5</v>
      </c>
      <c r="E243" s="94">
        <v>0</v>
      </c>
      <c r="F243" s="94">
        <v>5</v>
      </c>
      <c r="G243" s="97"/>
    </row>
    <row r="244" spans="1:7" x14ac:dyDescent="0.3">
      <c r="A244" s="100" t="s">
        <v>125</v>
      </c>
      <c r="B244" s="94">
        <v>5</v>
      </c>
      <c r="C244" s="94">
        <v>5</v>
      </c>
      <c r="D244" s="94">
        <v>5</v>
      </c>
      <c r="E244" s="94">
        <v>0</v>
      </c>
      <c r="F244" s="94">
        <v>5</v>
      </c>
      <c r="G244" s="97"/>
    </row>
    <row r="245" spans="1:7" x14ac:dyDescent="0.3">
      <c r="A245" s="100" t="s">
        <v>278</v>
      </c>
      <c r="B245" s="94">
        <v>3</v>
      </c>
      <c r="C245" s="94">
        <v>8</v>
      </c>
      <c r="D245" s="94">
        <v>8</v>
      </c>
      <c r="E245" s="94">
        <v>0</v>
      </c>
      <c r="F245" s="94">
        <v>0</v>
      </c>
      <c r="G245" s="97"/>
    </row>
    <row r="246" spans="1:7" x14ac:dyDescent="0.3">
      <c r="A246" s="100" t="s">
        <v>281</v>
      </c>
      <c r="B246" s="94">
        <v>3</v>
      </c>
      <c r="C246" s="94">
        <v>8</v>
      </c>
      <c r="D246" s="94">
        <v>8</v>
      </c>
      <c r="E246" s="94">
        <v>0</v>
      </c>
      <c r="F246" s="94">
        <v>0</v>
      </c>
      <c r="G246" s="97"/>
    </row>
    <row r="247" spans="1:7" x14ac:dyDescent="0.3">
      <c r="A247" s="100" t="s">
        <v>39</v>
      </c>
      <c r="B247" s="94">
        <v>3</v>
      </c>
      <c r="C247" s="94">
        <v>8</v>
      </c>
      <c r="D247" s="94">
        <v>8</v>
      </c>
      <c r="E247" s="94">
        <v>0</v>
      </c>
      <c r="F247" s="94">
        <v>0</v>
      </c>
      <c r="G247" s="97"/>
    </row>
    <row r="248" spans="1:7" x14ac:dyDescent="0.3">
      <c r="A248" s="100" t="s">
        <v>200</v>
      </c>
      <c r="B248" s="94">
        <v>3</v>
      </c>
      <c r="C248" s="94">
        <v>8</v>
      </c>
      <c r="D248" s="94">
        <v>8</v>
      </c>
      <c r="E248" s="94">
        <v>0</v>
      </c>
      <c r="F248" s="94">
        <v>0</v>
      </c>
      <c r="G248" s="97"/>
    </row>
    <row r="249" spans="1:7" x14ac:dyDescent="0.3">
      <c r="A249" s="100" t="s">
        <v>228</v>
      </c>
      <c r="B249" s="94">
        <v>3</v>
      </c>
      <c r="C249" s="94">
        <v>8</v>
      </c>
      <c r="D249" s="94">
        <v>8</v>
      </c>
      <c r="E249" s="94">
        <v>0</v>
      </c>
      <c r="F249" s="94">
        <v>0</v>
      </c>
      <c r="G249" s="97"/>
    </row>
    <row r="250" spans="1:7" x14ac:dyDescent="0.3">
      <c r="A250" s="100" t="s">
        <v>230</v>
      </c>
      <c r="B250" s="94">
        <v>3</v>
      </c>
      <c r="C250" s="94">
        <v>8</v>
      </c>
      <c r="D250" s="94">
        <v>8</v>
      </c>
      <c r="E250" s="94">
        <v>0</v>
      </c>
      <c r="F250" s="94">
        <v>0</v>
      </c>
      <c r="G250" s="97"/>
    </row>
    <row r="251" spans="1:7" x14ac:dyDescent="0.3">
      <c r="A251" s="100" t="s">
        <v>280</v>
      </c>
      <c r="B251" s="94">
        <v>5</v>
      </c>
      <c r="C251" s="94">
        <v>5</v>
      </c>
      <c r="D251" s="94">
        <v>8</v>
      </c>
      <c r="E251" s="94">
        <v>0</v>
      </c>
      <c r="F251" s="94">
        <v>0</v>
      </c>
      <c r="G251" s="97"/>
    </row>
    <row r="252" spans="1:7" x14ac:dyDescent="0.3">
      <c r="A252" s="100" t="s">
        <v>277</v>
      </c>
      <c r="B252" s="94">
        <v>5</v>
      </c>
      <c r="C252" s="94">
        <v>5</v>
      </c>
      <c r="D252" s="94">
        <v>5</v>
      </c>
      <c r="E252" s="94">
        <v>3</v>
      </c>
      <c r="F252" s="94">
        <v>0</v>
      </c>
      <c r="G252" s="97"/>
    </row>
    <row r="253" spans="1:7" x14ac:dyDescent="0.3">
      <c r="A253" s="100" t="s">
        <v>29</v>
      </c>
      <c r="B253" s="94">
        <v>5</v>
      </c>
      <c r="C253" s="94">
        <v>8</v>
      </c>
      <c r="D253" s="94">
        <v>5</v>
      </c>
      <c r="E253" s="94">
        <v>0</v>
      </c>
      <c r="F253" s="94">
        <v>0</v>
      </c>
      <c r="G253" s="97"/>
    </row>
    <row r="254" spans="1:7" x14ac:dyDescent="0.3">
      <c r="A254" s="100" t="s">
        <v>302</v>
      </c>
      <c r="B254" s="94">
        <v>10</v>
      </c>
      <c r="C254" s="94">
        <v>3</v>
      </c>
      <c r="D254" s="94">
        <v>5</v>
      </c>
      <c r="E254" s="94">
        <v>0</v>
      </c>
      <c r="F254" s="94">
        <v>0</v>
      </c>
      <c r="G254" s="97"/>
    </row>
    <row r="255" spans="1:7" x14ac:dyDescent="0.3">
      <c r="A255" s="100" t="s">
        <v>201</v>
      </c>
      <c r="B255" s="94">
        <v>5</v>
      </c>
      <c r="C255" s="94">
        <v>8</v>
      </c>
      <c r="D255" s="94">
        <v>5</v>
      </c>
      <c r="E255" s="94">
        <v>0</v>
      </c>
      <c r="F255" s="94">
        <v>0</v>
      </c>
      <c r="G255" s="97"/>
    </row>
    <row r="256" spans="1:7" x14ac:dyDescent="0.3">
      <c r="A256" s="100" t="s">
        <v>203</v>
      </c>
      <c r="B256" s="94">
        <v>5</v>
      </c>
      <c r="C256" s="94">
        <v>5</v>
      </c>
      <c r="D256" s="94">
        <v>8</v>
      </c>
      <c r="E256" s="94">
        <v>0</v>
      </c>
      <c r="F256" s="94">
        <v>0</v>
      </c>
      <c r="G256" s="97"/>
    </row>
    <row r="257" spans="1:7" x14ac:dyDescent="0.3">
      <c r="A257" s="100" t="s">
        <v>206</v>
      </c>
      <c r="B257" s="94">
        <v>5</v>
      </c>
      <c r="C257" s="94">
        <v>8</v>
      </c>
      <c r="D257" s="94">
        <v>5</v>
      </c>
      <c r="E257" s="94">
        <v>0</v>
      </c>
      <c r="F257" s="94">
        <v>0</v>
      </c>
      <c r="G257" s="97"/>
    </row>
    <row r="258" spans="1:7" x14ac:dyDescent="0.3">
      <c r="A258" s="100" t="s">
        <v>159</v>
      </c>
      <c r="B258" s="94">
        <v>10</v>
      </c>
      <c r="C258" s="94">
        <v>3</v>
      </c>
      <c r="D258" s="94">
        <v>5</v>
      </c>
      <c r="E258" s="94">
        <v>0</v>
      </c>
      <c r="F258" s="94">
        <v>0</v>
      </c>
      <c r="G258" s="97"/>
    </row>
    <row r="259" spans="1:7" x14ac:dyDescent="0.3">
      <c r="A259" s="100" t="s">
        <v>12</v>
      </c>
      <c r="B259" s="94">
        <v>3</v>
      </c>
      <c r="C259" s="94">
        <v>5</v>
      </c>
      <c r="D259" s="94">
        <v>8</v>
      </c>
      <c r="E259" s="94">
        <v>0</v>
      </c>
      <c r="F259" s="94">
        <v>0</v>
      </c>
      <c r="G259" s="97"/>
    </row>
    <row r="260" spans="1:7" x14ac:dyDescent="0.3">
      <c r="A260" s="100" t="s">
        <v>182</v>
      </c>
      <c r="B260" s="94">
        <v>3</v>
      </c>
      <c r="C260" s="94">
        <v>5</v>
      </c>
      <c r="D260" s="94">
        <v>8</v>
      </c>
      <c r="E260" s="94">
        <v>0</v>
      </c>
      <c r="F260" s="94">
        <v>0</v>
      </c>
      <c r="G260" s="97"/>
    </row>
    <row r="261" spans="1:7" x14ac:dyDescent="0.3">
      <c r="A261" s="100" t="s">
        <v>229</v>
      </c>
      <c r="B261" s="94">
        <v>3</v>
      </c>
      <c r="C261" s="94">
        <v>5</v>
      </c>
      <c r="D261" s="94">
        <v>8</v>
      </c>
      <c r="E261" s="94">
        <v>0</v>
      </c>
      <c r="F261" s="94">
        <v>0</v>
      </c>
      <c r="G261" s="97"/>
    </row>
    <row r="262" spans="1:7" x14ac:dyDescent="0.3">
      <c r="A262" s="100" t="s">
        <v>147</v>
      </c>
      <c r="B262" s="94">
        <v>10</v>
      </c>
      <c r="C262" s="94">
        <v>5</v>
      </c>
      <c r="D262" s="94">
        <v>0</v>
      </c>
      <c r="E262" s="94">
        <v>0</v>
      </c>
      <c r="F262" s="94">
        <v>0</v>
      </c>
      <c r="G262" s="97"/>
    </row>
    <row r="263" spans="1:7" x14ac:dyDescent="0.3">
      <c r="A263" s="100" t="s">
        <v>25</v>
      </c>
      <c r="B263" s="94">
        <v>3</v>
      </c>
      <c r="C263" s="94">
        <v>3</v>
      </c>
      <c r="D263" s="94">
        <v>8</v>
      </c>
      <c r="E263" s="94">
        <v>0</v>
      </c>
      <c r="F263" s="94">
        <v>0</v>
      </c>
      <c r="G263" s="97"/>
    </row>
    <row r="264" spans="1:7" x14ac:dyDescent="0.3">
      <c r="A264" s="100" t="s">
        <v>265</v>
      </c>
      <c r="B264" s="94">
        <v>3</v>
      </c>
      <c r="C264" s="94">
        <v>3</v>
      </c>
      <c r="D264" s="94">
        <v>8</v>
      </c>
      <c r="E264" s="94">
        <v>0</v>
      </c>
      <c r="F264" s="94">
        <v>0</v>
      </c>
      <c r="G264" s="97"/>
    </row>
    <row r="265" spans="1:7" x14ac:dyDescent="0.3">
      <c r="A265" s="100" t="s">
        <v>219</v>
      </c>
      <c r="B265" s="94">
        <v>5</v>
      </c>
      <c r="C265" s="94">
        <v>3</v>
      </c>
      <c r="D265" s="94">
        <v>5</v>
      </c>
      <c r="E265" s="94">
        <v>0</v>
      </c>
      <c r="F265" s="94">
        <v>0</v>
      </c>
      <c r="G265" s="97"/>
    </row>
  </sheetData>
  <mergeCells count="1">
    <mergeCell ref="A1:G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Anexo 1-A con 5% con program</vt:lpstr>
      <vt:lpstr>Anexo 1-A con 3% program</vt:lpstr>
      <vt:lpstr>Anexo 1-A program diferenc</vt:lpstr>
      <vt:lpstr>Anexo 1-B</vt:lpstr>
      <vt:lpstr>Anexo 1.D</vt:lpstr>
      <vt:lpstr>tabla dinamica</vt:lpstr>
      <vt:lpstr>Hoja2</vt:lpstr>
      <vt:lpstr>ponderacion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</dc:creator>
  <cp:lastModifiedBy>jgaray</cp:lastModifiedBy>
  <dcterms:created xsi:type="dcterms:W3CDTF">2014-03-06T06:41:04Z</dcterms:created>
  <dcterms:modified xsi:type="dcterms:W3CDTF">2014-04-23T18:16:13Z</dcterms:modified>
</cp:coreProperties>
</file>